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.xml" ContentType="application/vnd.openxmlformats-officedocument.themeOverrid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gprd-my.sharepoint.com/personal/yli_digepres_gob_do/Documents/Desktop/Informes/2025/Informe de consolidacion de formulación/"/>
    </mc:Choice>
  </mc:AlternateContent>
  <xr:revisionPtr revIDLastSave="361" documentId="8_{75B146E1-8B68-4D06-AA3B-232C109F9B9F}" xr6:coauthVersionLast="47" xr6:coauthVersionMax="47" xr10:uidLastSave="{827604C5-B6C9-4990-A221-87B4117AE303}"/>
  <bookViews>
    <workbookView xWindow="-49410" yWindow="1125" windowWidth="29040" windowHeight="15720" tabRatio="847" firstSheet="1" activeTab="1" xr2:uid="{FB462BAA-FE63-434D-9501-625FC058C770}"/>
  </bookViews>
  <sheets>
    <sheet name="Hoja1" sheetId="30" state="hidden" r:id="rId1"/>
    <sheet name="Indice" sheetId="131" r:id="rId2"/>
    <sheet name="Gráfico 1" sheetId="12" r:id="rId3"/>
    <sheet name="Tabla 1 (2)" sheetId="37" state="hidden" r:id="rId4"/>
    <sheet name="Tabla 1" sheetId="9" r:id="rId5"/>
    <sheet name="Gráfico 2" sheetId="8" r:id="rId6"/>
    <sheet name="Gráfico 3" sheetId="2" r:id="rId7"/>
    <sheet name="Gráfico 4" sheetId="4" r:id="rId8"/>
    <sheet name="Gráfico 5" sheetId="10" r:id="rId9"/>
    <sheet name="Gráfico 6" sheetId="13" r:id="rId10"/>
    <sheet name="Gráfico 7" sheetId="16" r:id="rId11"/>
    <sheet name="Gráfico 8" sheetId="18" r:id="rId12"/>
    <sheet name="Gráfico 9" sheetId="19" r:id="rId13"/>
    <sheet name="Gráfico 10" sheetId="20" r:id="rId14"/>
    <sheet name="Gráfico 11" sheetId="23" r:id="rId15"/>
    <sheet name="Gráfico 12" sheetId="24" r:id="rId16"/>
    <sheet name="Gráfico 13" sheetId="25" r:id="rId17"/>
    <sheet name="Tabla 2" sheetId="88" r:id="rId18"/>
    <sheet name="Tabla 3" sheetId="66" r:id="rId19"/>
    <sheet name="Tabla 4" sheetId="90" r:id="rId20"/>
    <sheet name="Gráfico 14" sheetId="91" r:id="rId21"/>
    <sheet name="Gráfico 15" sheetId="92" r:id="rId22"/>
    <sheet name="Gráfico 16" sheetId="93" r:id="rId23"/>
    <sheet name="Gráfico 17" sheetId="94" r:id="rId24"/>
    <sheet name="Tabla 5" sheetId="96" r:id="rId25"/>
    <sheet name="Tabla 6 " sheetId="97" r:id="rId26"/>
    <sheet name="Tabla 7" sheetId="98" r:id="rId27"/>
    <sheet name="Tabla 8" sheetId="99" r:id="rId28"/>
    <sheet name="Gráfico 18" sheetId="100" r:id="rId29"/>
    <sheet name="Tabla 9" sheetId="32" r:id="rId30"/>
    <sheet name="Tabla 10" sheetId="101" r:id="rId31"/>
    <sheet name="Tabla 11" sheetId="102" r:id="rId32"/>
    <sheet name="Gráfico 19 " sheetId="103" r:id="rId33"/>
    <sheet name="Tabla 12" sheetId="105" r:id="rId34"/>
    <sheet name="Tabla 13" sheetId="106" r:id="rId35"/>
    <sheet name="Tabla 14" sheetId="107" r:id="rId36"/>
    <sheet name="Tabla 15" sheetId="108" r:id="rId37"/>
    <sheet name="Gráfico 20" sheetId="109" r:id="rId38"/>
    <sheet name="Tabla 16" sheetId="110" r:id="rId39"/>
    <sheet name="Gráfico 21" sheetId="111" r:id="rId40"/>
    <sheet name="Gráfico 22" sheetId="112" r:id="rId41"/>
    <sheet name="Gráfico 23" sheetId="113" r:id="rId42"/>
    <sheet name="Tabla 17" sheetId="115" r:id="rId43"/>
    <sheet name="Tabla 18" sheetId="117" r:id="rId44"/>
    <sheet name="Gráfico 24" sheetId="57" r:id="rId45"/>
    <sheet name="Tabla 19" sheetId="118" r:id="rId46"/>
    <sheet name="Gráfico 25" sheetId="59" r:id="rId47"/>
    <sheet name="Gráfico 26" sheetId="60" r:id="rId48"/>
    <sheet name="Gráfico 27" sheetId="61" r:id="rId49"/>
    <sheet name="Gráfico 28" sheetId="62" r:id="rId50"/>
    <sheet name="Tabla 20" sheetId="119" r:id="rId51"/>
    <sheet name="Tabla 21" sheetId="124" r:id="rId52"/>
    <sheet name="Tabla 22" sheetId="120" r:id="rId53"/>
    <sheet name="Tabla 23" sheetId="121" r:id="rId54"/>
    <sheet name="Tabla 24" sheetId="122" r:id="rId55"/>
    <sheet name="Tabla 25" sheetId="126" r:id="rId56"/>
    <sheet name="Tabla 26" sheetId="127" r:id="rId57"/>
    <sheet name="Tabla 27" sheetId="128" r:id="rId58"/>
    <sheet name="Tabla 28" sheetId="129" r:id="rId59"/>
    <sheet name="Tabla 29" sheetId="130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</externalReferences>
  <definedNames>
    <definedName name="\0" localSheetId="20">#REF!</definedName>
    <definedName name="\0" localSheetId="21">#REF!</definedName>
    <definedName name="\0" localSheetId="37">#REF!</definedName>
    <definedName name="\0" localSheetId="4">#REF!</definedName>
    <definedName name="\0" localSheetId="3">#REF!</definedName>
    <definedName name="\0" localSheetId="30">#REF!</definedName>
    <definedName name="\0" localSheetId="31">#REF!</definedName>
    <definedName name="\0" localSheetId="55">#REF!</definedName>
    <definedName name="\0" localSheetId="56">#REF!</definedName>
    <definedName name="\0" localSheetId="18">#REF!</definedName>
    <definedName name="\0" localSheetId="19">#REF!</definedName>
    <definedName name="\0" localSheetId="25">#REF!</definedName>
    <definedName name="\0" localSheetId="26">#REF!</definedName>
    <definedName name="\0" localSheetId="27">#REF!</definedName>
    <definedName name="\0" localSheetId="29">#REF!</definedName>
    <definedName name="\0">#REF!</definedName>
    <definedName name="\A" localSheetId="20">#REF!</definedName>
    <definedName name="\A" localSheetId="37">#REF!</definedName>
    <definedName name="\A" localSheetId="4">#REF!</definedName>
    <definedName name="\A" localSheetId="3">#REF!</definedName>
    <definedName name="\A" localSheetId="31">#REF!</definedName>
    <definedName name="\A" localSheetId="55">#REF!</definedName>
    <definedName name="\A" localSheetId="56">#REF!</definedName>
    <definedName name="\A" localSheetId="25">#REF!</definedName>
    <definedName name="\A" localSheetId="26">#REF!</definedName>
    <definedName name="\A">#REF!</definedName>
    <definedName name="\B" localSheetId="20">#REF!</definedName>
    <definedName name="\B" localSheetId="37">#REF!</definedName>
    <definedName name="\B" localSheetId="4">#REF!</definedName>
    <definedName name="\B" localSheetId="3">#REF!</definedName>
    <definedName name="\B" localSheetId="31">#REF!</definedName>
    <definedName name="\B" localSheetId="55">#REF!</definedName>
    <definedName name="\B" localSheetId="56">#REF!</definedName>
    <definedName name="\B" localSheetId="25">#REF!</definedName>
    <definedName name="\B" localSheetId="26">#REF!</definedName>
    <definedName name="\B">#REF!</definedName>
    <definedName name="\bmiii">[1]Q6!$E$32:$AH$32</definedName>
    <definedName name="\C" localSheetId="20">#REF!</definedName>
    <definedName name="\C" localSheetId="21">#REF!</definedName>
    <definedName name="\C" localSheetId="23">#REF!</definedName>
    <definedName name="\C" localSheetId="37">#REF!</definedName>
    <definedName name="\C" localSheetId="4">#REF!</definedName>
    <definedName name="\C" localSheetId="3">#REF!</definedName>
    <definedName name="\C" localSheetId="31">#REF!</definedName>
    <definedName name="\C" localSheetId="55">#REF!</definedName>
    <definedName name="\C" localSheetId="19">#REF!</definedName>
    <definedName name="\C" localSheetId="25">#REF!</definedName>
    <definedName name="\C" localSheetId="26">#REF!</definedName>
    <definedName name="\C">#REF!</definedName>
    <definedName name="\cc" localSheetId="20">[2]Debt!#REF!</definedName>
    <definedName name="\cc" localSheetId="21">[2]Debt!#REF!</definedName>
    <definedName name="\cc" localSheetId="23">[2]Debt!#REF!</definedName>
    <definedName name="\cc" localSheetId="19">[2]Debt!#REF!</definedName>
    <definedName name="\cc" localSheetId="25">[2]Debt!#REF!</definedName>
    <definedName name="\cc" localSheetId="26">[2]Debt!#REF!</definedName>
    <definedName name="\cc">[2]Debt!#REF!</definedName>
    <definedName name="\D" localSheetId="20">#REF!</definedName>
    <definedName name="\D" localSheetId="21">#REF!</definedName>
    <definedName name="\D" localSheetId="23">#REF!</definedName>
    <definedName name="\D" localSheetId="37">#REF!</definedName>
    <definedName name="\D" localSheetId="4">#REF!</definedName>
    <definedName name="\D" localSheetId="3">#REF!</definedName>
    <definedName name="\D" localSheetId="31">#REF!</definedName>
    <definedName name="\D" localSheetId="55">#REF!</definedName>
    <definedName name="\D" localSheetId="19">#REF!</definedName>
    <definedName name="\D" localSheetId="25">#REF!</definedName>
    <definedName name="\D" localSheetId="26">#REF!</definedName>
    <definedName name="\D">#REF!</definedName>
    <definedName name="\E" localSheetId="20">#REF!</definedName>
    <definedName name="\E" localSheetId="37">#REF!</definedName>
    <definedName name="\E" localSheetId="4">#REF!</definedName>
    <definedName name="\E" localSheetId="3">#REF!</definedName>
    <definedName name="\E" localSheetId="31">#REF!</definedName>
    <definedName name="\E" localSheetId="55">#REF!</definedName>
    <definedName name="\E" localSheetId="19">#REF!</definedName>
    <definedName name="\E" localSheetId="25">#REF!</definedName>
    <definedName name="\E" localSheetId="26">#REF!</definedName>
    <definedName name="\E">#REF!</definedName>
    <definedName name="\F" localSheetId="20">#REF!</definedName>
    <definedName name="\F" localSheetId="37">#REF!</definedName>
    <definedName name="\F" localSheetId="4">#REF!</definedName>
    <definedName name="\F" localSheetId="3">#REF!</definedName>
    <definedName name="\F" localSheetId="31">#REF!</definedName>
    <definedName name="\F" localSheetId="55">#REF!</definedName>
    <definedName name="\F" localSheetId="19">#REF!</definedName>
    <definedName name="\F" localSheetId="25">#REF!</definedName>
    <definedName name="\F" localSheetId="26">#REF!</definedName>
    <definedName name="\F">#REF!</definedName>
    <definedName name="\G" localSheetId="20">#REF!</definedName>
    <definedName name="\G" localSheetId="37">#REF!</definedName>
    <definedName name="\G" localSheetId="4">#REF!</definedName>
    <definedName name="\G" localSheetId="3">#REF!</definedName>
    <definedName name="\G" localSheetId="31">#REF!</definedName>
    <definedName name="\G" localSheetId="55">#REF!</definedName>
    <definedName name="\G">#REF!</definedName>
    <definedName name="\gg">[2]Debt!#REF!</definedName>
    <definedName name="\H" localSheetId="20">#REF!</definedName>
    <definedName name="\H" localSheetId="21">#REF!</definedName>
    <definedName name="\H" localSheetId="23">#REF!</definedName>
    <definedName name="\H" localSheetId="37">#REF!</definedName>
    <definedName name="\H" localSheetId="4">#REF!</definedName>
    <definedName name="\H" localSheetId="3">#REF!</definedName>
    <definedName name="\H" localSheetId="31">#REF!</definedName>
    <definedName name="\H" localSheetId="55">#REF!</definedName>
    <definedName name="\H" localSheetId="19">#REF!</definedName>
    <definedName name="\H" localSheetId="25">#REF!</definedName>
    <definedName name="\H" localSheetId="26">#REF!</definedName>
    <definedName name="\H">#REF!</definedName>
    <definedName name="\I" localSheetId="20">#REF!</definedName>
    <definedName name="\I" localSheetId="37">#REF!</definedName>
    <definedName name="\I" localSheetId="4">#REF!</definedName>
    <definedName name="\I" localSheetId="3">#REF!</definedName>
    <definedName name="\I" localSheetId="31">#REF!</definedName>
    <definedName name="\I" localSheetId="55">#REF!</definedName>
    <definedName name="\I" localSheetId="19">#REF!</definedName>
    <definedName name="\I" localSheetId="25">#REF!</definedName>
    <definedName name="\I" localSheetId="26">#REF!</definedName>
    <definedName name="\I">#REF!</definedName>
    <definedName name="\J" localSheetId="20">#REF!</definedName>
    <definedName name="\J" localSheetId="37">#REF!</definedName>
    <definedName name="\J" localSheetId="4">#REF!</definedName>
    <definedName name="\J" localSheetId="3">#REF!</definedName>
    <definedName name="\J" localSheetId="31">#REF!</definedName>
    <definedName name="\J" localSheetId="55">#REF!</definedName>
    <definedName name="\J" localSheetId="19">#REF!</definedName>
    <definedName name="\J" localSheetId="25">#REF!</definedName>
    <definedName name="\J" localSheetId="26">#REF!</definedName>
    <definedName name="\J">#REF!</definedName>
    <definedName name="\K" localSheetId="20">#REF!</definedName>
    <definedName name="\K" localSheetId="37">#REF!</definedName>
    <definedName name="\K" localSheetId="4">#REF!</definedName>
    <definedName name="\K" localSheetId="3">#REF!</definedName>
    <definedName name="\K" localSheetId="31">#REF!</definedName>
    <definedName name="\K" localSheetId="55">#REF!</definedName>
    <definedName name="\K">#REF!</definedName>
    <definedName name="\kk">[2]Debt!#REF!</definedName>
    <definedName name="\L" localSheetId="20">#REF!</definedName>
    <definedName name="\L" localSheetId="21">#REF!</definedName>
    <definedName name="\L" localSheetId="23">#REF!</definedName>
    <definedName name="\L" localSheetId="37">#REF!</definedName>
    <definedName name="\L" localSheetId="4">#REF!</definedName>
    <definedName name="\L" localSheetId="3">#REF!</definedName>
    <definedName name="\L" localSheetId="31">#REF!</definedName>
    <definedName name="\L" localSheetId="55">#REF!</definedName>
    <definedName name="\L" localSheetId="19">#REF!</definedName>
    <definedName name="\L" localSheetId="25">#REF!</definedName>
    <definedName name="\L" localSheetId="26">#REF!</definedName>
    <definedName name="\L">#REF!</definedName>
    <definedName name="\M" localSheetId="20">#REF!</definedName>
    <definedName name="\M" localSheetId="37">#REF!</definedName>
    <definedName name="\M" localSheetId="4">#REF!</definedName>
    <definedName name="\M" localSheetId="3">#REF!</definedName>
    <definedName name="\M" localSheetId="31">#REF!</definedName>
    <definedName name="\M" localSheetId="55">#REF!</definedName>
    <definedName name="\M" localSheetId="19">#REF!</definedName>
    <definedName name="\M" localSheetId="25">#REF!</definedName>
    <definedName name="\M" localSheetId="26">#REF!</definedName>
    <definedName name="\M">#REF!</definedName>
    <definedName name="\N" localSheetId="20">#REF!</definedName>
    <definedName name="\N" localSheetId="37">#REF!</definedName>
    <definedName name="\N" localSheetId="4">#REF!</definedName>
    <definedName name="\N" localSheetId="3">#REF!</definedName>
    <definedName name="\N" localSheetId="31">#REF!</definedName>
    <definedName name="\N" localSheetId="55">#REF!</definedName>
    <definedName name="\N" localSheetId="19">#REF!</definedName>
    <definedName name="\N" localSheetId="25">#REF!</definedName>
    <definedName name="\N" localSheetId="26">#REF!</definedName>
    <definedName name="\N">#REF!</definedName>
    <definedName name="\Ñ" localSheetId="20">#REF!</definedName>
    <definedName name="\Ñ" localSheetId="37">#REF!</definedName>
    <definedName name="\Ñ" localSheetId="4">#REF!</definedName>
    <definedName name="\Ñ" localSheetId="3">#REF!</definedName>
    <definedName name="\Ñ" localSheetId="31">#REF!</definedName>
    <definedName name="\Ñ" localSheetId="55">#REF!</definedName>
    <definedName name="\Ñ">#REF!</definedName>
    <definedName name="\O" localSheetId="20">#REF!</definedName>
    <definedName name="\O" localSheetId="37">#REF!</definedName>
    <definedName name="\O" localSheetId="4">#REF!</definedName>
    <definedName name="\O" localSheetId="3">#REF!</definedName>
    <definedName name="\O" localSheetId="31">#REF!</definedName>
    <definedName name="\O" localSheetId="55">#REF!</definedName>
    <definedName name="\O">#REF!</definedName>
    <definedName name="\P" localSheetId="20">#REF!</definedName>
    <definedName name="\P" localSheetId="37">#REF!</definedName>
    <definedName name="\P" localSheetId="4">#REF!</definedName>
    <definedName name="\P" localSheetId="3">#REF!</definedName>
    <definedName name="\P" localSheetId="31">#REF!</definedName>
    <definedName name="\P" localSheetId="55">#REF!</definedName>
    <definedName name="\P">#REF!</definedName>
    <definedName name="\Q" localSheetId="20">#REF!</definedName>
    <definedName name="\Q" localSheetId="37">#REF!</definedName>
    <definedName name="\Q" localSheetId="4">#REF!</definedName>
    <definedName name="\Q" localSheetId="3">#REF!</definedName>
    <definedName name="\Q" localSheetId="31">#REF!</definedName>
    <definedName name="\Q" localSheetId="55">#REF!</definedName>
    <definedName name="\Q">#REF!</definedName>
    <definedName name="\R" localSheetId="20">#REF!</definedName>
    <definedName name="\R" localSheetId="37">#REF!</definedName>
    <definedName name="\R" localSheetId="4">#REF!</definedName>
    <definedName name="\R" localSheetId="3">#REF!</definedName>
    <definedName name="\R" localSheetId="31">#REF!</definedName>
    <definedName name="\R" localSheetId="55">#REF!</definedName>
    <definedName name="\R">#REF!</definedName>
    <definedName name="\S" localSheetId="20">#REF!</definedName>
    <definedName name="\S" localSheetId="37">#REF!</definedName>
    <definedName name="\S" localSheetId="4">#REF!</definedName>
    <definedName name="\S" localSheetId="3">#REF!</definedName>
    <definedName name="\S" localSheetId="31">#REF!</definedName>
    <definedName name="\S" localSheetId="55">#REF!</definedName>
    <definedName name="\S">#REF!</definedName>
    <definedName name="\T" localSheetId="20">#REF!</definedName>
    <definedName name="\T" localSheetId="37">#REF!</definedName>
    <definedName name="\T" localSheetId="4">#REF!</definedName>
    <definedName name="\T" localSheetId="3">#REF!</definedName>
    <definedName name="\T" localSheetId="31">#REF!</definedName>
    <definedName name="\T" localSheetId="55">#REF!</definedName>
    <definedName name="\T">#REF!</definedName>
    <definedName name="\T1" localSheetId="20">#REF!</definedName>
    <definedName name="\T1" localSheetId="37">#REF!</definedName>
    <definedName name="\T1" localSheetId="4">#REF!</definedName>
    <definedName name="\T1" localSheetId="3">#REF!</definedName>
    <definedName name="\T1" localSheetId="31">#REF!</definedName>
    <definedName name="\T1" localSheetId="55">#REF!</definedName>
    <definedName name="\T1">#REF!</definedName>
    <definedName name="\T2">[3]BOP!#REF!</definedName>
    <definedName name="\tt">[2]Debt!#REF!</definedName>
    <definedName name="\U" localSheetId="20">#REF!</definedName>
    <definedName name="\U" localSheetId="21">#REF!</definedName>
    <definedName name="\U" localSheetId="37">#REF!</definedName>
    <definedName name="\U" localSheetId="4">#REF!</definedName>
    <definedName name="\U" localSheetId="3">#REF!</definedName>
    <definedName name="\U" localSheetId="30">#REF!</definedName>
    <definedName name="\U" localSheetId="31">#REF!</definedName>
    <definedName name="\U" localSheetId="38">#REF!</definedName>
    <definedName name="\U" localSheetId="55">#REF!</definedName>
    <definedName name="\U" localSheetId="56">#REF!</definedName>
    <definedName name="\U" localSheetId="18">#REF!</definedName>
    <definedName name="\U" localSheetId="19">#REF!</definedName>
    <definedName name="\U" localSheetId="24">#REF!</definedName>
    <definedName name="\U" localSheetId="25">#REF!</definedName>
    <definedName name="\U" localSheetId="26">#REF!</definedName>
    <definedName name="\U" localSheetId="27">#REF!</definedName>
    <definedName name="\U" localSheetId="29">#REF!</definedName>
    <definedName name="\U">#REF!</definedName>
    <definedName name="\V" localSheetId="20">#REF!</definedName>
    <definedName name="\V" localSheetId="37">#REF!</definedName>
    <definedName name="\V" localSheetId="4">#REF!</definedName>
    <definedName name="\V" localSheetId="3">#REF!</definedName>
    <definedName name="\V" localSheetId="31">#REF!</definedName>
    <definedName name="\V" localSheetId="55">#REF!</definedName>
    <definedName name="\V" localSheetId="56">#REF!</definedName>
    <definedName name="\V" localSheetId="19">#REF!</definedName>
    <definedName name="\V" localSheetId="25">#REF!</definedName>
    <definedName name="\V" localSheetId="26">#REF!</definedName>
    <definedName name="\V">#REF!</definedName>
    <definedName name="\W" localSheetId="20">#REF!</definedName>
    <definedName name="\W" localSheetId="37">#REF!</definedName>
    <definedName name="\W" localSheetId="4">#REF!</definedName>
    <definedName name="\W" localSheetId="3">#REF!</definedName>
    <definedName name="\W" localSheetId="31">#REF!</definedName>
    <definedName name="\W" localSheetId="55">#REF!</definedName>
    <definedName name="\W" localSheetId="56">#REF!</definedName>
    <definedName name="\W">#REF!</definedName>
    <definedName name="\X" localSheetId="20">#REF!</definedName>
    <definedName name="\X" localSheetId="37">#REF!</definedName>
    <definedName name="\X" localSheetId="4">#REF!</definedName>
    <definedName name="\X" localSheetId="3">#REF!</definedName>
    <definedName name="\X" localSheetId="31">#REF!</definedName>
    <definedName name="\X" localSheetId="55">#REF!</definedName>
    <definedName name="\X">#REF!</definedName>
    <definedName name="\Y" localSheetId="20">#REF!</definedName>
    <definedName name="\Y" localSheetId="37">#REF!</definedName>
    <definedName name="\Y" localSheetId="4">#REF!</definedName>
    <definedName name="\Y" localSheetId="3">#REF!</definedName>
    <definedName name="\Y" localSheetId="31">#REF!</definedName>
    <definedName name="\Y" localSheetId="55">#REF!</definedName>
    <definedName name="\Y">#REF!</definedName>
    <definedName name="\Z" localSheetId="20">#REF!</definedName>
    <definedName name="\Z" localSheetId="37">#REF!</definedName>
    <definedName name="\Z" localSheetId="4">#REF!</definedName>
    <definedName name="\Z" localSheetId="3">#REF!</definedName>
    <definedName name="\Z" localSheetId="31">#REF!</definedName>
    <definedName name="\Z" localSheetId="55">#REF!</definedName>
    <definedName name="\Z">#REF!</definedName>
    <definedName name="_._IMPUESTOS_SOBRE_COMBUSTIBLES_Y_GAS_NATURAL">[4]C!$B$27:$N$27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 localSheetId="38">[5]!____________asd1</definedName>
    <definedName name="____________asd1" localSheetId="55">[6]!____________asd1</definedName>
    <definedName name="____________asd1" localSheetId="24">[6]!____________asd1</definedName>
    <definedName name="____________asd1">[5]!____________asd1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 localSheetId="38">[5]!____________tnt1</definedName>
    <definedName name="____________tnt1" localSheetId="55">[6]!____________tnt1</definedName>
    <definedName name="____________tnt1" localSheetId="24">[6]!____________tnt1</definedName>
    <definedName name="____________tnt1">[5]!____________tnt1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 localSheetId="38">[5]!__________asd1</definedName>
    <definedName name="__________asd1" localSheetId="55">[6]!__________asd1</definedName>
    <definedName name="__________asd1" localSheetId="24">[6]!__________asd1</definedName>
    <definedName name="__________asd1">[5]!__________asd1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 localSheetId="38">[5]!__________tnt1</definedName>
    <definedName name="__________tnt1" localSheetId="55">[6]!__________tnt1</definedName>
    <definedName name="__________tnt1" localSheetId="24">[6]!__________tnt1</definedName>
    <definedName name="__________tnt1">[5]!__________tnt1</definedName>
    <definedName name="_________asd1" localSheetId="38">[5]!_________asd1</definedName>
    <definedName name="_________asd1" localSheetId="55">[6]!_________asd1</definedName>
    <definedName name="_________asd1" localSheetId="24">[6]!_________asd1</definedName>
    <definedName name="_________asd1">[5]!_________asd1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>'[7]shared data'!$A$1:$G$71</definedName>
    <definedName name="_________tnt1" localSheetId="38">[5]!_________tnt1</definedName>
    <definedName name="_________tnt1" localSheetId="55">[6]!_________tnt1</definedName>
    <definedName name="_________tnt1" localSheetId="24">[6]!_________tnt1</definedName>
    <definedName name="_________tnt1">[5]!_________tnt1</definedName>
    <definedName name="________asd1" localSheetId="38">[5]!________asd1</definedName>
    <definedName name="________asd1" localSheetId="55">[6]!________asd1</definedName>
    <definedName name="________asd1" localSheetId="24">[6]!________asd1</definedName>
    <definedName name="________asd1">[5]!________asd1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>'[7]shared data'!$A$1:$G$71</definedName>
    <definedName name="________tnt1" localSheetId="38">[5]!________tnt1</definedName>
    <definedName name="________tnt1" localSheetId="55">[6]!________tnt1</definedName>
    <definedName name="________tnt1" localSheetId="24">[6]!________tnt1</definedName>
    <definedName name="________tnt1">[5]!________tnt1</definedName>
    <definedName name="_______asd1" localSheetId="38">[5]!_______asd1</definedName>
    <definedName name="_______asd1" localSheetId="55">[6]!_______asd1</definedName>
    <definedName name="_______asd1" localSheetId="24">[6]!_______asd1</definedName>
    <definedName name="_______asd1">[5]!_______asd1</definedName>
    <definedName name="_______FAL4" localSheetId="20">#REF!</definedName>
    <definedName name="_______FAL4" localSheetId="21">#REF!</definedName>
    <definedName name="_______FAL4" localSheetId="37">#REF!</definedName>
    <definedName name="_______FAL4" localSheetId="4">#REF!</definedName>
    <definedName name="_______FAL4" localSheetId="3">#REF!</definedName>
    <definedName name="_______FAL4" localSheetId="30">#REF!</definedName>
    <definedName name="_______FAL4" localSheetId="31">#REF!</definedName>
    <definedName name="_______FAL4" localSheetId="38">#REF!</definedName>
    <definedName name="_______FAL4" localSheetId="55">#REF!</definedName>
    <definedName name="_______FAL4" localSheetId="56">#REF!</definedName>
    <definedName name="_______FAL4" localSheetId="18">#REF!</definedName>
    <definedName name="_______FAL4" localSheetId="19">#REF!</definedName>
    <definedName name="_______FAL4" localSheetId="24">#REF!</definedName>
    <definedName name="_______FAL4" localSheetId="25">#REF!</definedName>
    <definedName name="_______FAL4" localSheetId="26">#REF!</definedName>
    <definedName name="_______FAL4" localSheetId="27">#REF!</definedName>
    <definedName name="_______FAL4" localSheetId="29">#REF!</definedName>
    <definedName name="_______FAL4">#REF!</definedName>
    <definedName name="_______FAL6" localSheetId="20">#REF!</definedName>
    <definedName name="_______FAL6" localSheetId="37">#REF!</definedName>
    <definedName name="_______FAL6" localSheetId="4">#REF!</definedName>
    <definedName name="_______FAL6" localSheetId="3">#REF!</definedName>
    <definedName name="_______FAL6" localSheetId="31">#REF!</definedName>
    <definedName name="_______FAL6" localSheetId="55">#REF!</definedName>
    <definedName name="_______FAL6" localSheetId="56">#REF!</definedName>
    <definedName name="_______FAL6" localSheetId="19">#REF!</definedName>
    <definedName name="_______FAL6" localSheetId="25">#REF!</definedName>
    <definedName name="_______FAL6" localSheetId="26">#REF!</definedName>
    <definedName name="_______FAL6">#REF!</definedName>
    <definedName name="_______FAL7" localSheetId="20">#REF!</definedName>
    <definedName name="_______FAL7" localSheetId="37">#REF!</definedName>
    <definedName name="_______FAL7" localSheetId="4">#REF!</definedName>
    <definedName name="_______FAL7" localSheetId="3">#REF!</definedName>
    <definedName name="_______FAL7" localSheetId="31">#REF!</definedName>
    <definedName name="_______FAL7" localSheetId="55">#REF!</definedName>
    <definedName name="_______FAL7" localSheetId="56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>'[7]shared data'!$A$1:$G$71</definedName>
    <definedName name="_______tnt1" localSheetId="38">[5]!_______tnt1</definedName>
    <definedName name="_______tnt1" localSheetId="55">[6]!_______tnt1</definedName>
    <definedName name="_______tnt1" localSheetId="24">[6]!_______tnt1</definedName>
    <definedName name="_______tnt1">[5]!_______tnt1</definedName>
    <definedName name="______asd1" localSheetId="38">[5]!______asd1</definedName>
    <definedName name="______asd1" localSheetId="55">[6]!______asd1</definedName>
    <definedName name="______asd1" localSheetId="24">[6]!______asd1</definedName>
    <definedName name="______asd1">[5]!______asd1</definedName>
    <definedName name="______AUS1" localSheetId="20">#REF!</definedName>
    <definedName name="______AUS1" localSheetId="21">#REF!</definedName>
    <definedName name="______AUS1" localSheetId="37">#REF!</definedName>
    <definedName name="______AUS1" localSheetId="4">#REF!</definedName>
    <definedName name="______AUS1" localSheetId="3">#REF!</definedName>
    <definedName name="______AUS1" localSheetId="30">#REF!</definedName>
    <definedName name="______AUS1" localSheetId="31">#REF!</definedName>
    <definedName name="______AUS1" localSheetId="38">#REF!</definedName>
    <definedName name="______AUS1" localSheetId="55">#REF!</definedName>
    <definedName name="______AUS1" localSheetId="56">#REF!</definedName>
    <definedName name="______AUS1" localSheetId="18">#REF!</definedName>
    <definedName name="______AUS1" localSheetId="19">#REF!</definedName>
    <definedName name="______AUS1" localSheetId="24">#REF!</definedName>
    <definedName name="______AUS1" localSheetId="25">#REF!</definedName>
    <definedName name="______AUS1" localSheetId="26">#REF!</definedName>
    <definedName name="______AUS1" localSheetId="27">#REF!</definedName>
    <definedName name="______AUS1" localSheetId="29">#REF!</definedName>
    <definedName name="______AUS1">#REF!</definedName>
    <definedName name="______DEG1" localSheetId="20">#REF!</definedName>
    <definedName name="______DEG1" localSheetId="37">#REF!</definedName>
    <definedName name="______DEG1" localSheetId="4">#REF!</definedName>
    <definedName name="______DEG1" localSheetId="3">#REF!</definedName>
    <definedName name="______DEG1" localSheetId="31">#REF!</definedName>
    <definedName name="______DEG1" localSheetId="55">#REF!</definedName>
    <definedName name="______DEG1" localSheetId="56">#REF!</definedName>
    <definedName name="______DEG1" localSheetId="19">#REF!</definedName>
    <definedName name="______DEG1" localSheetId="25">#REF!</definedName>
    <definedName name="______DEG1" localSheetId="26">#REF!</definedName>
    <definedName name="______DEG1">#REF!</definedName>
    <definedName name="______DKR1" localSheetId="20">#REF!</definedName>
    <definedName name="______DKR1" localSheetId="37">#REF!</definedName>
    <definedName name="______DKR1" localSheetId="4">#REF!</definedName>
    <definedName name="______DKR1" localSheetId="3">#REF!</definedName>
    <definedName name="______DKR1" localSheetId="31">#REF!</definedName>
    <definedName name="______DKR1" localSheetId="55">#REF!</definedName>
    <definedName name="______DKR1" localSheetId="56">#REF!</definedName>
    <definedName name="______DKR1">#REF!</definedName>
    <definedName name="______ECU1" localSheetId="20">#REF!</definedName>
    <definedName name="______ECU1" localSheetId="37">#REF!</definedName>
    <definedName name="______ECU1" localSheetId="4">#REF!</definedName>
    <definedName name="______ECU1" localSheetId="3">#REF!</definedName>
    <definedName name="______ECU1" localSheetId="31">#REF!</definedName>
    <definedName name="______ECU1" localSheetId="55">#REF!</definedName>
    <definedName name="______ECU1">#REF!</definedName>
    <definedName name="______ESC1" localSheetId="20">#REF!</definedName>
    <definedName name="______ESC1" localSheetId="37">#REF!</definedName>
    <definedName name="______ESC1" localSheetId="4">#REF!</definedName>
    <definedName name="______ESC1" localSheetId="3">#REF!</definedName>
    <definedName name="______ESC1" localSheetId="31">#REF!</definedName>
    <definedName name="______ESC1" localSheetId="55">#REF!</definedName>
    <definedName name="______ESC1">#REF!</definedName>
    <definedName name="______FAL2" localSheetId="20">#REF!</definedName>
    <definedName name="______FAL2" localSheetId="37">#REF!</definedName>
    <definedName name="______FAL2" localSheetId="4">#REF!</definedName>
    <definedName name="______FAL2" localSheetId="3">#REF!</definedName>
    <definedName name="______FAL2" localSheetId="31">#REF!</definedName>
    <definedName name="______FAL2" localSheetId="55">#REF!</definedName>
    <definedName name="______FAL2">#REF!</definedName>
    <definedName name="______FAL3" localSheetId="20">#REF!</definedName>
    <definedName name="______FAL3" localSheetId="37">#REF!</definedName>
    <definedName name="______FAL3" localSheetId="4">#REF!</definedName>
    <definedName name="______FAL3" localSheetId="3">#REF!</definedName>
    <definedName name="______FAL3" localSheetId="31">#REF!</definedName>
    <definedName name="______FAL3" localSheetId="55">#REF!</definedName>
    <definedName name="______FAL3">#REF!</definedName>
    <definedName name="______FAL4" localSheetId="20">#REF!</definedName>
    <definedName name="______FAL4" localSheetId="37">#REF!</definedName>
    <definedName name="______FAL4" localSheetId="4">#REF!</definedName>
    <definedName name="______FAL4" localSheetId="3">#REF!</definedName>
    <definedName name="______FAL4" localSheetId="31">#REF!</definedName>
    <definedName name="______FAL4" localSheetId="55">#REF!</definedName>
    <definedName name="______FAL4">#REF!</definedName>
    <definedName name="______FAL5" localSheetId="20">#REF!</definedName>
    <definedName name="______FAL5" localSheetId="37">#REF!</definedName>
    <definedName name="______FAL5" localSheetId="4">#REF!</definedName>
    <definedName name="______FAL5" localSheetId="3">#REF!</definedName>
    <definedName name="______FAL5" localSheetId="31">#REF!</definedName>
    <definedName name="______FAL5" localSheetId="55">#REF!</definedName>
    <definedName name="______FAL5">#REF!</definedName>
    <definedName name="______FAL6" localSheetId="20">#REF!</definedName>
    <definedName name="______FAL6" localSheetId="37">#REF!</definedName>
    <definedName name="______FAL6" localSheetId="4">#REF!</definedName>
    <definedName name="______FAL6" localSheetId="3">#REF!</definedName>
    <definedName name="______FAL6" localSheetId="31">#REF!</definedName>
    <definedName name="______FAL6" localSheetId="55">#REF!</definedName>
    <definedName name="______FAL6">#REF!</definedName>
    <definedName name="______FAL7" localSheetId="20">#REF!</definedName>
    <definedName name="______FAL7" localSheetId="37">#REF!</definedName>
    <definedName name="______FAL7" localSheetId="4">#REF!</definedName>
    <definedName name="______FAL7" localSheetId="3">#REF!</definedName>
    <definedName name="______FAL7" localSheetId="31">#REF!</definedName>
    <definedName name="______FAL7" localSheetId="55">#REF!</definedName>
    <definedName name="______FAL7">#REF!</definedName>
    <definedName name="______FMK1" localSheetId="20">#REF!</definedName>
    <definedName name="______FMK1" localSheetId="37">#REF!</definedName>
    <definedName name="______FMK1" localSheetId="4">#REF!</definedName>
    <definedName name="______FMK1" localSheetId="3">#REF!</definedName>
    <definedName name="______FMK1" localSheetId="31">#REF!</definedName>
    <definedName name="______FMK1" localSheetId="55">#REF!</definedName>
    <definedName name="______FMK1">#REF!</definedName>
    <definedName name="______IKR1" localSheetId="20">#REF!</definedName>
    <definedName name="______IKR1" localSheetId="37">#REF!</definedName>
    <definedName name="______IKR1" localSheetId="4">#REF!</definedName>
    <definedName name="______IKR1" localSheetId="3">#REF!</definedName>
    <definedName name="______IKR1" localSheetId="31">#REF!</definedName>
    <definedName name="______IKR1" localSheetId="55">#REF!</definedName>
    <definedName name="______IKR1">#REF!</definedName>
    <definedName name="______IRP1" localSheetId="20">#REF!</definedName>
    <definedName name="______IRP1" localSheetId="37">#REF!</definedName>
    <definedName name="______IRP1" localSheetId="4">#REF!</definedName>
    <definedName name="______IRP1" localSheetId="3">#REF!</definedName>
    <definedName name="______IRP1" localSheetId="31">#REF!</definedName>
    <definedName name="______IRP1" localSheetId="55">#REF!</definedName>
    <definedName name="______IRP1">#REF!</definedName>
    <definedName name="______LIT1" localSheetId="20">#REF!</definedName>
    <definedName name="______LIT1" localSheetId="37">#REF!</definedName>
    <definedName name="______LIT1" localSheetId="4">#REF!</definedName>
    <definedName name="______LIT1" localSheetId="3">#REF!</definedName>
    <definedName name="______LIT1" localSheetId="31">#REF!</definedName>
    <definedName name="______LIT1" localSheetId="55">#REF!</definedName>
    <definedName name="______LIT1">#REF!</definedName>
    <definedName name="_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20">#REF!</definedName>
    <definedName name="______MEX1" localSheetId="21">#REF!</definedName>
    <definedName name="______MEX1" localSheetId="37">#REF!</definedName>
    <definedName name="______MEX1" localSheetId="4">#REF!</definedName>
    <definedName name="______MEX1" localSheetId="3">#REF!</definedName>
    <definedName name="______MEX1" localSheetId="30">#REF!</definedName>
    <definedName name="______MEX1" localSheetId="31">#REF!</definedName>
    <definedName name="______MEX1" localSheetId="38">#REF!</definedName>
    <definedName name="______MEX1" localSheetId="55">#REF!</definedName>
    <definedName name="______MEX1" localSheetId="56">#REF!</definedName>
    <definedName name="______MEX1" localSheetId="18">#REF!</definedName>
    <definedName name="______MEX1" localSheetId="19">#REF!</definedName>
    <definedName name="______MEX1" localSheetId="24">#REF!</definedName>
    <definedName name="______MEX1" localSheetId="25">#REF!</definedName>
    <definedName name="______MEX1" localSheetId="26">#REF!</definedName>
    <definedName name="______MEX1" localSheetId="27">#REF!</definedName>
    <definedName name="______MEX1" localSheetId="29">#REF!</definedName>
    <definedName name="______MEX1">#REF!</definedName>
    <definedName name="______PTA1" localSheetId="20">#REF!</definedName>
    <definedName name="______PTA1" localSheetId="37">#REF!</definedName>
    <definedName name="______PTA1" localSheetId="4">#REF!</definedName>
    <definedName name="______PTA1" localSheetId="3">#REF!</definedName>
    <definedName name="______PTA1" localSheetId="31">#REF!</definedName>
    <definedName name="______PTA1" localSheetId="55">#REF!</definedName>
    <definedName name="______PTA1" localSheetId="56">#REF!</definedName>
    <definedName name="______PTA1" localSheetId="19">#REF!</definedName>
    <definedName name="______PTA1" localSheetId="25">#REF!</definedName>
    <definedName name="______PTA1" localSheetId="26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20">#REF!</definedName>
    <definedName name="______SAR1" localSheetId="21">#REF!</definedName>
    <definedName name="______SAR1" localSheetId="37">#REF!</definedName>
    <definedName name="______SAR1" localSheetId="4">#REF!</definedName>
    <definedName name="______SAR1" localSheetId="3">#REF!</definedName>
    <definedName name="______SAR1" localSheetId="30">#REF!</definedName>
    <definedName name="______SAR1" localSheetId="31">#REF!</definedName>
    <definedName name="______SAR1" localSheetId="38">#REF!</definedName>
    <definedName name="______SAR1" localSheetId="55">#REF!</definedName>
    <definedName name="______SAR1" localSheetId="56">#REF!</definedName>
    <definedName name="______SAR1" localSheetId="18">#REF!</definedName>
    <definedName name="______SAR1" localSheetId="19">#REF!</definedName>
    <definedName name="______SAR1" localSheetId="24">#REF!</definedName>
    <definedName name="______SAR1" localSheetId="25">#REF!</definedName>
    <definedName name="______SAR1" localSheetId="26">#REF!</definedName>
    <definedName name="______SAR1" localSheetId="27">#REF!</definedName>
    <definedName name="______SAR1" localSheetId="29">#REF!</definedName>
    <definedName name="______SAR1">#REF!</definedName>
    <definedName name="______SRT11" localSheetId="20" hidden="1">{"Minpmon",#N/A,FALSE,"Monthinput"}</definedName>
    <definedName name="______SRT11" localSheetId="21" hidden="1">{"Minpmon",#N/A,FALSE,"Monthinput"}</definedName>
    <definedName name="______SRT11" localSheetId="22" hidden="1">{"Minpmon",#N/A,FALSE,"Monthinput"}</definedName>
    <definedName name="______SRT11" localSheetId="23" hidden="1">{"Minpmon",#N/A,FALSE,"Monthinput"}</definedName>
    <definedName name="______SRT11" localSheetId="28" hidden="1">{"Minpmon",#N/A,FALSE,"Monthinput"}</definedName>
    <definedName name="______SRT11" localSheetId="32" hidden="1">{"Minpmon",#N/A,FALSE,"Monthinput"}</definedName>
    <definedName name="______SRT11" localSheetId="37" hidden="1">{"Minpmon",#N/A,FALSE,"Monthinput"}</definedName>
    <definedName name="______SRT11" localSheetId="39" hidden="1">{"Minpmon",#N/A,FALSE,"Monthinput"}</definedName>
    <definedName name="______SRT11" localSheetId="41" hidden="1">{"Minpmon",#N/A,FALSE,"Monthinput"}</definedName>
    <definedName name="______SRT11" localSheetId="4" hidden="1">{"Minpmon",#N/A,FALSE,"Monthinput"}</definedName>
    <definedName name="______SRT11" localSheetId="3" hidden="1">{"Minpmon",#N/A,FALSE,"Monthinput"}</definedName>
    <definedName name="______SRT11" localSheetId="30" hidden="1">{"Minpmon",#N/A,FALSE,"Monthinput"}</definedName>
    <definedName name="______SRT11" localSheetId="31" hidden="1">{"Minpmon",#N/A,FALSE,"Monthinput"}</definedName>
    <definedName name="______SRT11" localSheetId="33" hidden="1">{"Minpmon",#N/A,FALSE,"Monthinput"}</definedName>
    <definedName name="______SRT11" localSheetId="34" hidden="1">{"Minpmon",#N/A,FALSE,"Monthinput"}</definedName>
    <definedName name="______SRT11" localSheetId="35" hidden="1">{"Minpmon",#N/A,FALSE,"Monthinput"}</definedName>
    <definedName name="______SRT11" localSheetId="36" hidden="1">{"Minpmon",#N/A,FALSE,"Monthinput"}</definedName>
    <definedName name="______SRT11" localSheetId="38" hidden="1">{"Minpmon",#N/A,FALSE,"Monthinput"}</definedName>
    <definedName name="______SRT11" localSheetId="42" hidden="1">{"Minpmon",#N/A,FALSE,"Monthinput"}</definedName>
    <definedName name="______SRT11" localSheetId="43" hidden="1">{"Minpmon",#N/A,FALSE,"Monthinput"}</definedName>
    <definedName name="______SRT11" localSheetId="17" hidden="1">{"Minpmon",#N/A,FALSE,"Monthinput"}</definedName>
    <definedName name="______SRT11" localSheetId="50" hidden="1">{"Minpmon",#N/A,FALSE,"Monthinput"}</definedName>
    <definedName name="______SRT11" localSheetId="51" hidden="1">{"Minpmon",#N/A,FALSE,"Monthinput"}</definedName>
    <definedName name="______SRT11" localSheetId="52" hidden="1">{"Minpmon",#N/A,FALSE,"Monthinput"}</definedName>
    <definedName name="______SRT11" localSheetId="53" hidden="1">{"Minpmon",#N/A,FALSE,"Monthinput"}</definedName>
    <definedName name="______SRT11" localSheetId="54" hidden="1">{"Minpmon",#N/A,FALSE,"Monthinput"}</definedName>
    <definedName name="______SRT11" localSheetId="55" hidden="1">{"Minpmon",#N/A,FALSE,"Monthinput"}</definedName>
    <definedName name="______SRT11" localSheetId="56" hidden="1">{"Minpmon",#N/A,FALSE,"Monthinput"}</definedName>
    <definedName name="______SRT11" localSheetId="18" hidden="1">{"Minpmon",#N/A,FALSE,"Monthinput"}</definedName>
    <definedName name="______SRT11" localSheetId="19" hidden="1">{"Minpmon",#N/A,FALSE,"Monthinput"}</definedName>
    <definedName name="______SRT11" localSheetId="24" hidden="1">{"Minpmon",#N/A,FALSE,"Monthinput"}</definedName>
    <definedName name="______SRT11" localSheetId="25" hidden="1">{"Minpmon",#N/A,FALSE,"Monthinput"}</definedName>
    <definedName name="______SRT11" localSheetId="26" hidden="1">{"Minpmon",#N/A,FALSE,"Monthinput"}</definedName>
    <definedName name="______SRT11" localSheetId="27" hidden="1">{"Minpmon",#N/A,FALSE,"Monthinput"}</definedName>
    <definedName name="______SRT11" localSheetId="29" hidden="1">{"Minpmon",#N/A,FALSE,"Monthinput"}</definedName>
    <definedName name="______SRT11" hidden="1">{"Minpmon",#N/A,FALSE,"Monthinput"}</definedName>
    <definedName name="______tAB4">'[7]shared data'!$A$1:$G$71</definedName>
    <definedName name="______tnt1" localSheetId="38">[5]!______tnt1</definedName>
    <definedName name="______tnt1" localSheetId="55">[6]!______tnt1</definedName>
    <definedName name="______tnt1" localSheetId="24">[6]!______tnt1</definedName>
    <definedName name="______tnt1">[5]!______tnt1</definedName>
    <definedName name="_____asd1">#N/A</definedName>
    <definedName name="_____AUS1" localSheetId="20">#REF!</definedName>
    <definedName name="_____AUS1" localSheetId="21">#REF!</definedName>
    <definedName name="_____AUS1" localSheetId="37">#REF!</definedName>
    <definedName name="_____AUS1" localSheetId="4">#REF!</definedName>
    <definedName name="_____AUS1" localSheetId="3">#REF!</definedName>
    <definedName name="_____AUS1" localSheetId="30">#REF!</definedName>
    <definedName name="_____AUS1" localSheetId="31">#REF!</definedName>
    <definedName name="_____AUS1" localSheetId="38">#REF!</definedName>
    <definedName name="_____AUS1" localSheetId="55">#REF!</definedName>
    <definedName name="_____AUS1" localSheetId="56">#REF!</definedName>
    <definedName name="_____AUS1" localSheetId="18">#REF!</definedName>
    <definedName name="_____AUS1" localSheetId="19">#REF!</definedName>
    <definedName name="_____AUS1" localSheetId="24">#REF!</definedName>
    <definedName name="_____AUS1" localSheetId="25">#REF!</definedName>
    <definedName name="_____AUS1" localSheetId="26">#REF!</definedName>
    <definedName name="_____AUS1" localSheetId="27">#REF!</definedName>
    <definedName name="_____AUS1" localSheetId="29">#REF!</definedName>
    <definedName name="_____AUS1">#REF!</definedName>
    <definedName name="_____DEG1" localSheetId="20">#REF!</definedName>
    <definedName name="_____DEG1" localSheetId="37">#REF!</definedName>
    <definedName name="_____DEG1" localSheetId="4">#REF!</definedName>
    <definedName name="_____DEG1" localSheetId="3">#REF!</definedName>
    <definedName name="_____DEG1" localSheetId="31">#REF!</definedName>
    <definedName name="_____DEG1" localSheetId="55">#REF!</definedName>
    <definedName name="_____DEG1" localSheetId="56">#REF!</definedName>
    <definedName name="_____DEG1" localSheetId="19">#REF!</definedName>
    <definedName name="_____DEG1" localSheetId="25">#REF!</definedName>
    <definedName name="_____DEG1" localSheetId="26">#REF!</definedName>
    <definedName name="_____DEG1">#REF!</definedName>
    <definedName name="_____DKR1" localSheetId="20">#REF!</definedName>
    <definedName name="_____DKR1" localSheetId="37">#REF!</definedName>
    <definedName name="_____DKR1" localSheetId="4">#REF!</definedName>
    <definedName name="_____DKR1" localSheetId="3">#REF!</definedName>
    <definedName name="_____DKR1" localSheetId="31">#REF!</definedName>
    <definedName name="_____DKR1" localSheetId="55">#REF!</definedName>
    <definedName name="_____DKR1" localSheetId="56">#REF!</definedName>
    <definedName name="_____DKR1">#REF!</definedName>
    <definedName name="_____ECU1" localSheetId="20">#REF!</definedName>
    <definedName name="_____ECU1" localSheetId="37">#REF!</definedName>
    <definedName name="_____ECU1" localSheetId="4">#REF!</definedName>
    <definedName name="_____ECU1" localSheetId="3">#REF!</definedName>
    <definedName name="_____ECU1" localSheetId="31">#REF!</definedName>
    <definedName name="_____ECU1" localSheetId="55">#REF!</definedName>
    <definedName name="_____ECU1">#REF!</definedName>
    <definedName name="_____ESC1" localSheetId="20">#REF!</definedName>
    <definedName name="_____ESC1" localSheetId="37">#REF!</definedName>
    <definedName name="_____ESC1" localSheetId="4">#REF!</definedName>
    <definedName name="_____ESC1" localSheetId="3">#REF!</definedName>
    <definedName name="_____ESC1" localSheetId="31">#REF!</definedName>
    <definedName name="_____ESC1" localSheetId="55">#REF!</definedName>
    <definedName name="_____ESC1">#REF!</definedName>
    <definedName name="_____FAL2" localSheetId="20">#REF!</definedName>
    <definedName name="_____FAL2" localSheetId="37">#REF!</definedName>
    <definedName name="_____FAL2" localSheetId="4">#REF!</definedName>
    <definedName name="_____FAL2" localSheetId="3">#REF!</definedName>
    <definedName name="_____FAL2" localSheetId="31">#REF!</definedName>
    <definedName name="_____FAL2" localSheetId="55">#REF!</definedName>
    <definedName name="_____FAL2">#REF!</definedName>
    <definedName name="_____FAL3" localSheetId="20">#REF!</definedName>
    <definedName name="_____FAL3" localSheetId="37">#REF!</definedName>
    <definedName name="_____FAL3" localSheetId="4">#REF!</definedName>
    <definedName name="_____FAL3" localSheetId="3">#REF!</definedName>
    <definedName name="_____FAL3" localSheetId="31">#REF!</definedName>
    <definedName name="_____FAL3" localSheetId="55">#REF!</definedName>
    <definedName name="_____FAL3">#REF!</definedName>
    <definedName name="_____FAL4" localSheetId="20">#REF!</definedName>
    <definedName name="_____FAL4" localSheetId="37">#REF!</definedName>
    <definedName name="_____FAL4" localSheetId="4">#REF!</definedName>
    <definedName name="_____FAL4" localSheetId="3">#REF!</definedName>
    <definedName name="_____FAL4" localSheetId="31">#REF!</definedName>
    <definedName name="_____FAL4" localSheetId="55">#REF!</definedName>
    <definedName name="_____FAL4">#REF!</definedName>
    <definedName name="_____FAL5" localSheetId="20">#REF!</definedName>
    <definedName name="_____FAL5" localSheetId="37">#REF!</definedName>
    <definedName name="_____FAL5" localSheetId="4">#REF!</definedName>
    <definedName name="_____FAL5" localSheetId="3">#REF!</definedName>
    <definedName name="_____FAL5" localSheetId="31">#REF!</definedName>
    <definedName name="_____FAL5" localSheetId="55">#REF!</definedName>
    <definedName name="_____FAL5">#REF!</definedName>
    <definedName name="_____FAL6" localSheetId="20">#REF!</definedName>
    <definedName name="_____FAL6" localSheetId="37">#REF!</definedName>
    <definedName name="_____FAL6" localSheetId="4">#REF!</definedName>
    <definedName name="_____FAL6" localSheetId="3">#REF!</definedName>
    <definedName name="_____FAL6" localSheetId="31">#REF!</definedName>
    <definedName name="_____FAL6" localSheetId="55">#REF!</definedName>
    <definedName name="_____FAL6">#REF!</definedName>
    <definedName name="_____FAL7" localSheetId="20">#REF!</definedName>
    <definedName name="_____FAL7" localSheetId="37">#REF!</definedName>
    <definedName name="_____FAL7" localSheetId="4">#REF!</definedName>
    <definedName name="_____FAL7" localSheetId="3">#REF!</definedName>
    <definedName name="_____FAL7" localSheetId="31">#REF!</definedName>
    <definedName name="_____FAL7" localSheetId="55">#REF!</definedName>
    <definedName name="_____FAL7">#REF!</definedName>
    <definedName name="_____FMK1" localSheetId="20">#REF!</definedName>
    <definedName name="_____FMK1" localSheetId="37">#REF!</definedName>
    <definedName name="_____FMK1" localSheetId="4">#REF!</definedName>
    <definedName name="_____FMK1" localSheetId="3">#REF!</definedName>
    <definedName name="_____FMK1" localSheetId="31">#REF!</definedName>
    <definedName name="_____FMK1" localSheetId="55">#REF!</definedName>
    <definedName name="_____FMK1">#REF!</definedName>
    <definedName name="_____IKR1" localSheetId="20">#REF!</definedName>
    <definedName name="_____IKR1" localSheetId="37">#REF!</definedName>
    <definedName name="_____IKR1" localSheetId="4">#REF!</definedName>
    <definedName name="_____IKR1" localSheetId="3">#REF!</definedName>
    <definedName name="_____IKR1" localSheetId="31">#REF!</definedName>
    <definedName name="_____IKR1" localSheetId="55">#REF!</definedName>
    <definedName name="_____IKR1">#REF!</definedName>
    <definedName name="_____IRP1" localSheetId="20">#REF!</definedName>
    <definedName name="_____IRP1" localSheetId="37">#REF!</definedName>
    <definedName name="_____IRP1" localSheetId="4">#REF!</definedName>
    <definedName name="_____IRP1" localSheetId="3">#REF!</definedName>
    <definedName name="_____IRP1" localSheetId="31">#REF!</definedName>
    <definedName name="_____IRP1" localSheetId="55">#REF!</definedName>
    <definedName name="_____IRP1">#REF!</definedName>
    <definedName name="_____LIT1" localSheetId="20">#REF!</definedName>
    <definedName name="_____LIT1" localSheetId="37">#REF!</definedName>
    <definedName name="_____LIT1" localSheetId="4">#REF!</definedName>
    <definedName name="_____LIT1" localSheetId="3">#REF!</definedName>
    <definedName name="_____LIT1" localSheetId="31">#REF!</definedName>
    <definedName name="_____LIT1" localSheetId="55">#REF!</definedName>
    <definedName name="_____LIT1">#REF!</definedName>
    <definedName name="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20">#REF!</definedName>
    <definedName name="_____MEX1" localSheetId="21">#REF!</definedName>
    <definedName name="_____MEX1" localSheetId="37">#REF!</definedName>
    <definedName name="_____MEX1" localSheetId="4">#REF!</definedName>
    <definedName name="_____MEX1" localSheetId="3">#REF!</definedName>
    <definedName name="_____MEX1" localSheetId="30">#REF!</definedName>
    <definedName name="_____MEX1" localSheetId="31">#REF!</definedName>
    <definedName name="_____MEX1" localSheetId="38">#REF!</definedName>
    <definedName name="_____MEX1" localSheetId="55">#REF!</definedName>
    <definedName name="_____MEX1" localSheetId="56">#REF!</definedName>
    <definedName name="_____MEX1" localSheetId="18">#REF!</definedName>
    <definedName name="_____MEX1" localSheetId="19">#REF!</definedName>
    <definedName name="_____MEX1" localSheetId="24">#REF!</definedName>
    <definedName name="_____MEX1" localSheetId="25">#REF!</definedName>
    <definedName name="_____MEX1" localSheetId="26">#REF!</definedName>
    <definedName name="_____MEX1" localSheetId="27">#REF!</definedName>
    <definedName name="_____MEX1" localSheetId="29">#REF!</definedName>
    <definedName name="_____MEX1">#REF!</definedName>
    <definedName name="_____PTA1" localSheetId="20">#REF!</definedName>
    <definedName name="_____PTA1" localSheetId="37">#REF!</definedName>
    <definedName name="_____PTA1" localSheetId="4">#REF!</definedName>
    <definedName name="_____PTA1" localSheetId="3">#REF!</definedName>
    <definedName name="_____PTA1" localSheetId="31">#REF!</definedName>
    <definedName name="_____PTA1" localSheetId="55">#REF!</definedName>
    <definedName name="_____PTA1" localSheetId="56">#REF!</definedName>
    <definedName name="_____PTA1" localSheetId="19">#REF!</definedName>
    <definedName name="_____PTA1" localSheetId="25">#REF!</definedName>
    <definedName name="_____PTA1" localSheetId="26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20">#REF!</definedName>
    <definedName name="_____SAR1" localSheetId="21">#REF!</definedName>
    <definedName name="_____SAR1" localSheetId="37">#REF!</definedName>
    <definedName name="_____SAR1" localSheetId="4">#REF!</definedName>
    <definedName name="_____SAR1" localSheetId="3">#REF!</definedName>
    <definedName name="_____SAR1" localSheetId="30">#REF!</definedName>
    <definedName name="_____SAR1" localSheetId="31">#REF!</definedName>
    <definedName name="_____SAR1" localSheetId="38">#REF!</definedName>
    <definedName name="_____SAR1" localSheetId="55">#REF!</definedName>
    <definedName name="_____SAR1" localSheetId="56">#REF!</definedName>
    <definedName name="_____SAR1" localSheetId="18">#REF!</definedName>
    <definedName name="_____SAR1" localSheetId="19">#REF!</definedName>
    <definedName name="_____SAR1" localSheetId="24">#REF!</definedName>
    <definedName name="_____SAR1" localSheetId="25">#REF!</definedName>
    <definedName name="_____SAR1" localSheetId="26">#REF!</definedName>
    <definedName name="_____SAR1" localSheetId="27">#REF!</definedName>
    <definedName name="_____SAR1" localSheetId="29">#REF!</definedName>
    <definedName name="_____SAR1">#REF!</definedName>
    <definedName name="_____SRT11" localSheetId="20" hidden="1">{"Minpmon",#N/A,FALSE,"Monthinput"}</definedName>
    <definedName name="_____SRT11" localSheetId="21" hidden="1">{"Minpmon",#N/A,FALSE,"Monthinput"}</definedName>
    <definedName name="_____SRT11" localSheetId="22" hidden="1">{"Minpmon",#N/A,FALSE,"Monthinput"}</definedName>
    <definedName name="_____SRT11" localSheetId="23" hidden="1">{"Minpmon",#N/A,FALSE,"Monthinput"}</definedName>
    <definedName name="_____SRT11" localSheetId="28" hidden="1">{"Minpmon",#N/A,FALSE,"Monthinput"}</definedName>
    <definedName name="_____SRT11" localSheetId="32" hidden="1">{"Minpmon",#N/A,FALSE,"Monthinput"}</definedName>
    <definedName name="_____SRT11" localSheetId="37" hidden="1">{"Minpmon",#N/A,FALSE,"Monthinput"}</definedName>
    <definedName name="_____SRT11" localSheetId="39" hidden="1">{"Minpmon",#N/A,FALSE,"Monthinput"}</definedName>
    <definedName name="_____SRT11" localSheetId="41" hidden="1">{"Minpmon",#N/A,FALSE,"Monthinput"}</definedName>
    <definedName name="_____SRT11" localSheetId="4" hidden="1">{"Minpmon",#N/A,FALSE,"Monthinput"}</definedName>
    <definedName name="_____SRT11" localSheetId="3" hidden="1">{"Minpmon",#N/A,FALSE,"Monthinput"}</definedName>
    <definedName name="_____SRT11" localSheetId="30" hidden="1">{"Minpmon",#N/A,FALSE,"Monthinput"}</definedName>
    <definedName name="_____SRT11" localSheetId="31" hidden="1">{"Minpmon",#N/A,FALSE,"Monthinput"}</definedName>
    <definedName name="_____SRT11" localSheetId="33" hidden="1">{"Minpmon",#N/A,FALSE,"Monthinput"}</definedName>
    <definedName name="_____SRT11" localSheetId="34" hidden="1">{"Minpmon",#N/A,FALSE,"Monthinput"}</definedName>
    <definedName name="_____SRT11" localSheetId="35" hidden="1">{"Minpmon",#N/A,FALSE,"Monthinput"}</definedName>
    <definedName name="_____SRT11" localSheetId="36" hidden="1">{"Minpmon",#N/A,FALSE,"Monthinput"}</definedName>
    <definedName name="_____SRT11" localSheetId="38" hidden="1">{"Minpmon",#N/A,FALSE,"Monthinput"}</definedName>
    <definedName name="_____SRT11" localSheetId="42" hidden="1">{"Minpmon",#N/A,FALSE,"Monthinput"}</definedName>
    <definedName name="_____SRT11" localSheetId="43" hidden="1">{"Minpmon",#N/A,FALSE,"Monthinput"}</definedName>
    <definedName name="_____SRT11" localSheetId="17" hidden="1">{"Minpmon",#N/A,FALSE,"Monthinput"}</definedName>
    <definedName name="_____SRT11" localSheetId="50" hidden="1">{"Minpmon",#N/A,FALSE,"Monthinput"}</definedName>
    <definedName name="_____SRT11" localSheetId="51" hidden="1">{"Minpmon",#N/A,FALSE,"Monthinput"}</definedName>
    <definedName name="_____SRT11" localSheetId="52" hidden="1">{"Minpmon",#N/A,FALSE,"Monthinput"}</definedName>
    <definedName name="_____SRT11" localSheetId="53" hidden="1">{"Minpmon",#N/A,FALSE,"Monthinput"}</definedName>
    <definedName name="_____SRT11" localSheetId="54" hidden="1">{"Minpmon",#N/A,FALSE,"Monthinput"}</definedName>
    <definedName name="_____SRT11" localSheetId="55" hidden="1">{"Minpmon",#N/A,FALSE,"Monthinput"}</definedName>
    <definedName name="_____SRT11" localSheetId="56" hidden="1">{"Minpmon",#N/A,FALSE,"Monthinput"}</definedName>
    <definedName name="_____SRT11" localSheetId="18" hidden="1">{"Minpmon",#N/A,FALSE,"Monthinput"}</definedName>
    <definedName name="_____SRT11" localSheetId="19" hidden="1">{"Minpmon",#N/A,FALSE,"Monthinput"}</definedName>
    <definedName name="_____SRT11" localSheetId="24" hidden="1">{"Minpmon",#N/A,FALSE,"Monthinput"}</definedName>
    <definedName name="_____SRT11" localSheetId="25" hidden="1">{"Minpmon",#N/A,FALSE,"Monthinput"}</definedName>
    <definedName name="_____SRT11" localSheetId="26" hidden="1">{"Minpmon",#N/A,FALSE,"Monthinput"}</definedName>
    <definedName name="_____SRT11" localSheetId="27" hidden="1">{"Minpmon",#N/A,FALSE,"Monthinput"}</definedName>
    <definedName name="_____SRT11" localSheetId="29" hidden="1">{"Minpmon",#N/A,FALSE,"Monthinput"}</definedName>
    <definedName name="_____SRT11" hidden="1">{"Minpmon",#N/A,FALSE,"Monthinput"}</definedName>
    <definedName name="_____tAB4">'[7]shared data'!$A$1:$G$71</definedName>
    <definedName name="_____tnt1">#N/A</definedName>
    <definedName name="_____TOT58" localSheetId="20">[8]GROWTH!#REF!</definedName>
    <definedName name="_____TOT58" localSheetId="21">[8]GROWTH!#REF!</definedName>
    <definedName name="_____TOT58" localSheetId="22">[8]GROWTH!#REF!</definedName>
    <definedName name="_____TOT58" localSheetId="23">[8]GROWTH!#REF!</definedName>
    <definedName name="_____TOT58" localSheetId="17">[8]GROWTH!#REF!</definedName>
    <definedName name="_____TOT58" localSheetId="19">[8]GROWTH!#REF!</definedName>
    <definedName name="_____TOT58" localSheetId="25">[8]GROWTH!#REF!</definedName>
    <definedName name="_____TOT58" localSheetId="26">[8]GROWTH!#REF!</definedName>
    <definedName name="_____TOT58">[8]GROWTH!#REF!</definedName>
    <definedName name="____asd1">#N/A</definedName>
    <definedName name="____AUS1" localSheetId="20">#REF!</definedName>
    <definedName name="____AUS1" localSheetId="21">#REF!</definedName>
    <definedName name="____AUS1" localSheetId="37">#REF!</definedName>
    <definedName name="____AUS1" localSheetId="4">#REF!</definedName>
    <definedName name="____AUS1" localSheetId="3">#REF!</definedName>
    <definedName name="____AUS1" localSheetId="30">#REF!</definedName>
    <definedName name="____AUS1" localSheetId="31">#REF!</definedName>
    <definedName name="____AUS1" localSheetId="38">#REF!</definedName>
    <definedName name="____AUS1" localSheetId="55">#REF!</definedName>
    <definedName name="____AUS1" localSheetId="56">#REF!</definedName>
    <definedName name="____AUS1" localSheetId="18">#REF!</definedName>
    <definedName name="____AUS1" localSheetId="19">#REF!</definedName>
    <definedName name="____AUS1" localSheetId="24">#REF!</definedName>
    <definedName name="____AUS1" localSheetId="25">#REF!</definedName>
    <definedName name="____AUS1" localSheetId="26">#REF!</definedName>
    <definedName name="____AUS1" localSheetId="27">#REF!</definedName>
    <definedName name="____AUS1" localSheetId="29">#REF!</definedName>
    <definedName name="____AUS1">#REF!</definedName>
    <definedName name="____DEG1" localSheetId="20">#REF!</definedName>
    <definedName name="____DEG1" localSheetId="37">#REF!</definedName>
    <definedName name="____DEG1" localSheetId="4">#REF!</definedName>
    <definedName name="____DEG1" localSheetId="3">#REF!</definedName>
    <definedName name="____DEG1" localSheetId="31">#REF!</definedName>
    <definedName name="____DEG1" localSheetId="55">#REF!</definedName>
    <definedName name="____DEG1" localSheetId="56">#REF!</definedName>
    <definedName name="____DEG1" localSheetId="19">#REF!</definedName>
    <definedName name="____DEG1" localSheetId="25">#REF!</definedName>
    <definedName name="____DEG1" localSheetId="26">#REF!</definedName>
    <definedName name="____DEG1">#REF!</definedName>
    <definedName name="____DKR1" localSheetId="20">#REF!</definedName>
    <definedName name="____DKR1" localSheetId="37">#REF!</definedName>
    <definedName name="____DKR1" localSheetId="4">#REF!</definedName>
    <definedName name="____DKR1" localSheetId="3">#REF!</definedName>
    <definedName name="____DKR1" localSheetId="31">#REF!</definedName>
    <definedName name="____DKR1" localSheetId="55">#REF!</definedName>
    <definedName name="____DKR1" localSheetId="56">#REF!</definedName>
    <definedName name="____DKR1">#REF!</definedName>
    <definedName name="____ECU1" localSheetId="20">#REF!</definedName>
    <definedName name="____ECU1" localSheetId="37">#REF!</definedName>
    <definedName name="____ECU1" localSheetId="4">#REF!</definedName>
    <definedName name="____ECU1" localSheetId="3">#REF!</definedName>
    <definedName name="____ECU1" localSheetId="31">#REF!</definedName>
    <definedName name="____ECU1" localSheetId="55">#REF!</definedName>
    <definedName name="____ECU1">#REF!</definedName>
    <definedName name="____ESC1" localSheetId="20">#REF!</definedName>
    <definedName name="____ESC1" localSheetId="37">#REF!</definedName>
    <definedName name="____ESC1" localSheetId="4">#REF!</definedName>
    <definedName name="____ESC1" localSheetId="3">#REF!</definedName>
    <definedName name="____ESC1" localSheetId="31">#REF!</definedName>
    <definedName name="____ESC1" localSheetId="55">#REF!</definedName>
    <definedName name="____ESC1">#REF!</definedName>
    <definedName name="____FAL2" localSheetId="20">#REF!</definedName>
    <definedName name="____FAL2" localSheetId="37">#REF!</definedName>
    <definedName name="____FAL2" localSheetId="4">#REF!</definedName>
    <definedName name="____FAL2" localSheetId="3">#REF!</definedName>
    <definedName name="____FAL2" localSheetId="31">#REF!</definedName>
    <definedName name="____FAL2" localSheetId="55">#REF!</definedName>
    <definedName name="____FAL2">#REF!</definedName>
    <definedName name="____FAL3" localSheetId="20">#REF!</definedName>
    <definedName name="____FAL3" localSheetId="37">#REF!</definedName>
    <definedName name="____FAL3" localSheetId="4">#REF!</definedName>
    <definedName name="____FAL3" localSheetId="3">#REF!</definedName>
    <definedName name="____FAL3" localSheetId="31">#REF!</definedName>
    <definedName name="____FAL3" localSheetId="55">#REF!</definedName>
    <definedName name="____FAL3">#REF!</definedName>
    <definedName name="____FAL4" localSheetId="20">#REF!</definedName>
    <definedName name="____FAL4" localSheetId="37">#REF!</definedName>
    <definedName name="____FAL4" localSheetId="4">#REF!</definedName>
    <definedName name="____FAL4" localSheetId="3">#REF!</definedName>
    <definedName name="____FAL4" localSheetId="31">#REF!</definedName>
    <definedName name="____FAL4" localSheetId="55">#REF!</definedName>
    <definedName name="____FAL4">#REF!</definedName>
    <definedName name="____FAL5" localSheetId="20">#REF!</definedName>
    <definedName name="____FAL5" localSheetId="37">#REF!</definedName>
    <definedName name="____FAL5" localSheetId="4">#REF!</definedName>
    <definedName name="____FAL5" localSheetId="3">#REF!</definedName>
    <definedName name="____FAL5" localSheetId="31">#REF!</definedName>
    <definedName name="____FAL5" localSheetId="55">#REF!</definedName>
    <definedName name="____FAL5">#REF!</definedName>
    <definedName name="____FAL6" localSheetId="20">#REF!</definedName>
    <definedName name="____FAL6" localSheetId="37">#REF!</definedName>
    <definedName name="____FAL6" localSheetId="4">#REF!</definedName>
    <definedName name="____FAL6" localSheetId="3">#REF!</definedName>
    <definedName name="____FAL6" localSheetId="31">#REF!</definedName>
    <definedName name="____FAL6" localSheetId="55">#REF!</definedName>
    <definedName name="____FAL6">#REF!</definedName>
    <definedName name="____FAL7" localSheetId="20">#REF!</definedName>
    <definedName name="____FAL7" localSheetId="37">#REF!</definedName>
    <definedName name="____FAL7" localSheetId="4">#REF!</definedName>
    <definedName name="____FAL7" localSheetId="3">#REF!</definedName>
    <definedName name="____FAL7" localSheetId="31">#REF!</definedName>
    <definedName name="____FAL7" localSheetId="55">#REF!</definedName>
    <definedName name="____FAL7">#REF!</definedName>
    <definedName name="____FMK1" localSheetId="20">#REF!</definedName>
    <definedName name="____FMK1" localSheetId="37">#REF!</definedName>
    <definedName name="____FMK1" localSheetId="4">#REF!</definedName>
    <definedName name="____FMK1" localSheetId="3">#REF!</definedName>
    <definedName name="____FMK1" localSheetId="31">#REF!</definedName>
    <definedName name="____FMK1" localSheetId="55">#REF!</definedName>
    <definedName name="____FMK1">#REF!</definedName>
    <definedName name="____IKR1" localSheetId="20">#REF!</definedName>
    <definedName name="____IKR1" localSheetId="37">#REF!</definedName>
    <definedName name="____IKR1" localSheetId="4">#REF!</definedName>
    <definedName name="____IKR1" localSheetId="3">#REF!</definedName>
    <definedName name="____IKR1" localSheetId="31">#REF!</definedName>
    <definedName name="____IKR1" localSheetId="55">#REF!</definedName>
    <definedName name="____IKR1">#REF!</definedName>
    <definedName name="____IRP1" localSheetId="20">#REF!</definedName>
    <definedName name="____IRP1" localSheetId="37">#REF!</definedName>
    <definedName name="____IRP1" localSheetId="4">#REF!</definedName>
    <definedName name="____IRP1" localSheetId="3">#REF!</definedName>
    <definedName name="____IRP1" localSheetId="31">#REF!</definedName>
    <definedName name="____IRP1" localSheetId="55">#REF!</definedName>
    <definedName name="____IRP1">#REF!</definedName>
    <definedName name="____LIT1" localSheetId="20">#REF!</definedName>
    <definedName name="____LIT1" localSheetId="37">#REF!</definedName>
    <definedName name="____LIT1" localSheetId="4">#REF!</definedName>
    <definedName name="____LIT1" localSheetId="3">#REF!</definedName>
    <definedName name="____LIT1" localSheetId="31">#REF!</definedName>
    <definedName name="____LIT1" localSheetId="55">#REF!</definedName>
    <definedName name="____LIT1">#REF!</definedName>
    <definedName name="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20">#REF!</definedName>
    <definedName name="____MEX1" localSheetId="21">#REF!</definedName>
    <definedName name="____MEX1" localSheetId="37">#REF!</definedName>
    <definedName name="____MEX1" localSheetId="4">#REF!</definedName>
    <definedName name="____MEX1" localSheetId="3">#REF!</definedName>
    <definedName name="____MEX1" localSheetId="30">#REF!</definedName>
    <definedName name="____MEX1" localSheetId="31">#REF!</definedName>
    <definedName name="____MEX1" localSheetId="38">#REF!</definedName>
    <definedName name="____MEX1" localSheetId="55">#REF!</definedName>
    <definedName name="____MEX1" localSheetId="56">#REF!</definedName>
    <definedName name="____MEX1" localSheetId="18">#REF!</definedName>
    <definedName name="____MEX1" localSheetId="19">#REF!</definedName>
    <definedName name="____MEX1" localSheetId="24">#REF!</definedName>
    <definedName name="____MEX1" localSheetId="25">#REF!</definedName>
    <definedName name="____MEX1" localSheetId="26">#REF!</definedName>
    <definedName name="____MEX1" localSheetId="27">#REF!</definedName>
    <definedName name="____MEX1" localSheetId="29">#REF!</definedName>
    <definedName name="____MEX1">#REF!</definedName>
    <definedName name="____PTA1" localSheetId="20">#REF!</definedName>
    <definedName name="____PTA1" localSheetId="37">#REF!</definedName>
    <definedName name="____PTA1" localSheetId="4">#REF!</definedName>
    <definedName name="____PTA1" localSheetId="3">#REF!</definedName>
    <definedName name="____PTA1" localSheetId="31">#REF!</definedName>
    <definedName name="____PTA1" localSheetId="55">#REF!</definedName>
    <definedName name="____PTA1" localSheetId="56">#REF!</definedName>
    <definedName name="____PTA1" localSheetId="19">#REF!</definedName>
    <definedName name="____PTA1" localSheetId="25">#REF!</definedName>
    <definedName name="____PTA1" localSheetId="26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20">#REF!</definedName>
    <definedName name="____SAR1" localSheetId="21">#REF!</definedName>
    <definedName name="____SAR1" localSheetId="37">#REF!</definedName>
    <definedName name="____SAR1" localSheetId="4">#REF!</definedName>
    <definedName name="____SAR1" localSheetId="3">#REF!</definedName>
    <definedName name="____SAR1" localSheetId="30">#REF!</definedName>
    <definedName name="____SAR1" localSheetId="31">#REF!</definedName>
    <definedName name="____SAR1" localSheetId="38">#REF!</definedName>
    <definedName name="____SAR1" localSheetId="55">#REF!</definedName>
    <definedName name="____SAR1" localSheetId="56">#REF!</definedName>
    <definedName name="____SAR1" localSheetId="18">#REF!</definedName>
    <definedName name="____SAR1" localSheetId="19">#REF!</definedName>
    <definedName name="____SAR1" localSheetId="24">#REF!</definedName>
    <definedName name="____SAR1" localSheetId="25">#REF!</definedName>
    <definedName name="____SAR1" localSheetId="26">#REF!</definedName>
    <definedName name="____SAR1" localSheetId="27">#REF!</definedName>
    <definedName name="____SAR1" localSheetId="29">#REF!</definedName>
    <definedName name="____SAR1">#REF!</definedName>
    <definedName name="____SRT11" localSheetId="20" hidden="1">{"Minpmon",#N/A,FALSE,"Monthinput"}</definedName>
    <definedName name="____SRT11" localSheetId="21" hidden="1">{"Minpmon",#N/A,FALSE,"Monthinput"}</definedName>
    <definedName name="____SRT11" localSheetId="22" hidden="1">{"Minpmon",#N/A,FALSE,"Monthinput"}</definedName>
    <definedName name="____SRT11" localSheetId="23" hidden="1">{"Minpmon",#N/A,FALSE,"Monthinput"}</definedName>
    <definedName name="____SRT11" localSheetId="28" hidden="1">{"Minpmon",#N/A,FALSE,"Monthinput"}</definedName>
    <definedName name="____SRT11" localSheetId="32" hidden="1">{"Minpmon",#N/A,FALSE,"Monthinput"}</definedName>
    <definedName name="____SRT11" localSheetId="37" hidden="1">{"Minpmon",#N/A,FALSE,"Monthinput"}</definedName>
    <definedName name="____SRT11" localSheetId="39" hidden="1">{"Minpmon",#N/A,FALSE,"Monthinput"}</definedName>
    <definedName name="____SRT11" localSheetId="41" hidden="1">{"Minpmon",#N/A,FALSE,"Monthinput"}</definedName>
    <definedName name="____SRT11" localSheetId="4" hidden="1">{"Minpmon",#N/A,FALSE,"Monthinput"}</definedName>
    <definedName name="____SRT11" localSheetId="3" hidden="1">{"Minpmon",#N/A,FALSE,"Monthinput"}</definedName>
    <definedName name="____SRT11" localSheetId="30" hidden="1">{"Minpmon",#N/A,FALSE,"Monthinput"}</definedName>
    <definedName name="____SRT11" localSheetId="31" hidden="1">{"Minpmon",#N/A,FALSE,"Monthinput"}</definedName>
    <definedName name="____SRT11" localSheetId="33" hidden="1">{"Minpmon",#N/A,FALSE,"Monthinput"}</definedName>
    <definedName name="____SRT11" localSheetId="34" hidden="1">{"Minpmon",#N/A,FALSE,"Monthinput"}</definedName>
    <definedName name="____SRT11" localSheetId="35" hidden="1">{"Minpmon",#N/A,FALSE,"Monthinput"}</definedName>
    <definedName name="____SRT11" localSheetId="36" hidden="1">{"Minpmon",#N/A,FALSE,"Monthinput"}</definedName>
    <definedName name="____SRT11" localSheetId="38" hidden="1">{"Minpmon",#N/A,FALSE,"Monthinput"}</definedName>
    <definedName name="____SRT11" localSheetId="42" hidden="1">{"Minpmon",#N/A,FALSE,"Monthinput"}</definedName>
    <definedName name="____SRT11" localSheetId="43" hidden="1">{"Minpmon",#N/A,FALSE,"Monthinput"}</definedName>
    <definedName name="____SRT11" localSheetId="17" hidden="1">{"Minpmon",#N/A,FALSE,"Monthinput"}</definedName>
    <definedName name="____SRT11" localSheetId="50" hidden="1">{"Minpmon",#N/A,FALSE,"Monthinput"}</definedName>
    <definedName name="____SRT11" localSheetId="51" hidden="1">{"Minpmon",#N/A,FALSE,"Monthinput"}</definedName>
    <definedName name="____SRT11" localSheetId="52" hidden="1">{"Minpmon",#N/A,FALSE,"Monthinput"}</definedName>
    <definedName name="____SRT11" localSheetId="53" hidden="1">{"Minpmon",#N/A,FALSE,"Monthinput"}</definedName>
    <definedName name="____SRT11" localSheetId="54" hidden="1">{"Minpmon",#N/A,FALSE,"Monthinput"}</definedName>
    <definedName name="____SRT11" localSheetId="55" hidden="1">{"Minpmon",#N/A,FALSE,"Monthinput"}</definedName>
    <definedName name="____SRT11" localSheetId="56" hidden="1">{"Minpmon",#N/A,FALSE,"Monthinput"}</definedName>
    <definedName name="____SRT11" localSheetId="18" hidden="1">{"Minpmon",#N/A,FALSE,"Monthinput"}</definedName>
    <definedName name="____SRT11" localSheetId="19" hidden="1">{"Minpmon",#N/A,FALSE,"Monthinput"}</definedName>
    <definedName name="____SRT11" localSheetId="24" hidden="1">{"Minpmon",#N/A,FALSE,"Monthinput"}</definedName>
    <definedName name="____SRT11" localSheetId="25" hidden="1">{"Minpmon",#N/A,FALSE,"Monthinput"}</definedName>
    <definedName name="____SRT11" localSheetId="26" hidden="1">{"Minpmon",#N/A,FALSE,"Monthinput"}</definedName>
    <definedName name="____SRT11" localSheetId="27" hidden="1">{"Minpmon",#N/A,FALSE,"Monthinput"}</definedName>
    <definedName name="____SRT11" localSheetId="29" hidden="1">{"Minpmon",#N/A,FALSE,"Monthinput"}</definedName>
    <definedName name="____SRT11" hidden="1">{"Minpmon",#N/A,FALSE,"Monthinput"}</definedName>
    <definedName name="____tAB4">'[7]shared data'!$A$1:$G$71</definedName>
    <definedName name="____tnt1">#N/A</definedName>
    <definedName name="____TOT58" localSheetId="20">[8]GROWTH!#REF!</definedName>
    <definedName name="____TOT58" localSheetId="21">[8]GROWTH!#REF!</definedName>
    <definedName name="____TOT58" localSheetId="22">[8]GROWTH!#REF!</definedName>
    <definedName name="____TOT58" localSheetId="23">[8]GROWTH!#REF!</definedName>
    <definedName name="____TOT58" localSheetId="17">[8]GROWTH!#REF!</definedName>
    <definedName name="____TOT58" localSheetId="19">[8]GROWTH!#REF!</definedName>
    <definedName name="____TOT58" localSheetId="25">[8]GROWTH!#REF!</definedName>
    <definedName name="____TOT58" localSheetId="26">[8]GROWTH!#REF!</definedName>
    <definedName name="____TOT58">[8]GROWTH!#REF!</definedName>
    <definedName name="___asd1">#N/A</definedName>
    <definedName name="___AUS1" localSheetId="20">#REF!</definedName>
    <definedName name="___AUS1" localSheetId="21">#REF!</definedName>
    <definedName name="___AUS1" localSheetId="37">#REF!</definedName>
    <definedName name="___AUS1" localSheetId="4">#REF!</definedName>
    <definedName name="___AUS1" localSheetId="3">#REF!</definedName>
    <definedName name="___AUS1" localSheetId="30">#REF!</definedName>
    <definedName name="___AUS1" localSheetId="31">#REF!</definedName>
    <definedName name="___AUS1" localSheetId="38">#REF!</definedName>
    <definedName name="___AUS1" localSheetId="55">#REF!</definedName>
    <definedName name="___AUS1" localSheetId="56">#REF!</definedName>
    <definedName name="___AUS1" localSheetId="18">#REF!</definedName>
    <definedName name="___AUS1" localSheetId="19">#REF!</definedName>
    <definedName name="___AUS1" localSheetId="24">#REF!</definedName>
    <definedName name="___AUS1" localSheetId="25">#REF!</definedName>
    <definedName name="___AUS1" localSheetId="26">#REF!</definedName>
    <definedName name="___AUS1" localSheetId="27">#REF!</definedName>
    <definedName name="___AUS1" localSheetId="29">#REF!</definedName>
    <definedName name="___AUS1">#REF!</definedName>
    <definedName name="___DEG1" localSheetId="20">#REF!</definedName>
    <definedName name="___DEG1" localSheetId="37">#REF!</definedName>
    <definedName name="___DEG1" localSheetId="4">#REF!</definedName>
    <definedName name="___DEG1" localSheetId="3">#REF!</definedName>
    <definedName name="___DEG1" localSheetId="31">#REF!</definedName>
    <definedName name="___DEG1" localSheetId="55">#REF!</definedName>
    <definedName name="___DEG1" localSheetId="56">#REF!</definedName>
    <definedName name="___DEG1" localSheetId="19">#REF!</definedName>
    <definedName name="___DEG1" localSheetId="25">#REF!</definedName>
    <definedName name="___DEG1" localSheetId="26">#REF!</definedName>
    <definedName name="___DEG1">#REF!</definedName>
    <definedName name="___DKR1" localSheetId="20">#REF!</definedName>
    <definedName name="___DKR1" localSheetId="37">#REF!</definedName>
    <definedName name="___DKR1" localSheetId="4">#REF!</definedName>
    <definedName name="___DKR1" localSheetId="3">#REF!</definedName>
    <definedName name="___DKR1" localSheetId="31">#REF!</definedName>
    <definedName name="___DKR1" localSheetId="55">#REF!</definedName>
    <definedName name="___DKR1" localSheetId="56">#REF!</definedName>
    <definedName name="___DKR1">#REF!</definedName>
    <definedName name="___ECU1" localSheetId="20">#REF!</definedName>
    <definedName name="___ECU1" localSheetId="37">#REF!</definedName>
    <definedName name="___ECU1" localSheetId="4">#REF!</definedName>
    <definedName name="___ECU1" localSheetId="3">#REF!</definedName>
    <definedName name="___ECU1" localSheetId="31">#REF!</definedName>
    <definedName name="___ECU1" localSheetId="55">#REF!</definedName>
    <definedName name="___ECU1">#REF!</definedName>
    <definedName name="___ESC1" localSheetId="20">#REF!</definedName>
    <definedName name="___ESC1" localSheetId="37">#REF!</definedName>
    <definedName name="___ESC1" localSheetId="4">#REF!</definedName>
    <definedName name="___ESC1" localSheetId="3">#REF!</definedName>
    <definedName name="___ESC1" localSheetId="31">#REF!</definedName>
    <definedName name="___ESC1" localSheetId="55">#REF!</definedName>
    <definedName name="___ESC1">#REF!</definedName>
    <definedName name="___F" hidden="1">'[9]Fax a enviar'!#REF!</definedName>
    <definedName name="___FAL2" localSheetId="20">#REF!</definedName>
    <definedName name="___FAL2" localSheetId="21">#REF!</definedName>
    <definedName name="___FAL2" localSheetId="37">#REF!</definedName>
    <definedName name="___FAL2" localSheetId="4">#REF!</definedName>
    <definedName name="___FAL2" localSheetId="3">#REF!</definedName>
    <definedName name="___FAL2" localSheetId="30">#REF!</definedName>
    <definedName name="___FAL2" localSheetId="31">#REF!</definedName>
    <definedName name="___FAL2" localSheetId="38">#REF!</definedName>
    <definedName name="___FAL2" localSheetId="55">#REF!</definedName>
    <definedName name="___FAL2" localSheetId="56">#REF!</definedName>
    <definedName name="___FAL2" localSheetId="18">#REF!</definedName>
    <definedName name="___FAL2" localSheetId="19">#REF!</definedName>
    <definedName name="___FAL2" localSheetId="24">#REF!</definedName>
    <definedName name="___FAL2" localSheetId="25">#REF!</definedName>
    <definedName name="___FAL2" localSheetId="26">#REF!</definedName>
    <definedName name="___FAL2" localSheetId="27">#REF!</definedName>
    <definedName name="___FAL2" localSheetId="29">#REF!</definedName>
    <definedName name="___FAL2">#REF!</definedName>
    <definedName name="___FAL3" localSheetId="20">#REF!</definedName>
    <definedName name="___FAL3" localSheetId="37">#REF!</definedName>
    <definedName name="___FAL3" localSheetId="4">#REF!</definedName>
    <definedName name="___FAL3" localSheetId="3">#REF!</definedName>
    <definedName name="___FAL3" localSheetId="31">#REF!</definedName>
    <definedName name="___FAL3" localSheetId="55">#REF!</definedName>
    <definedName name="___FAL3" localSheetId="56">#REF!</definedName>
    <definedName name="___FAL3" localSheetId="19">#REF!</definedName>
    <definedName name="___FAL3" localSheetId="25">#REF!</definedName>
    <definedName name="___FAL3" localSheetId="26">#REF!</definedName>
    <definedName name="___FAL3">#REF!</definedName>
    <definedName name="___FAL4" localSheetId="20">#REF!</definedName>
    <definedName name="___FAL4" localSheetId="37">#REF!</definedName>
    <definedName name="___FAL4" localSheetId="4">#REF!</definedName>
    <definedName name="___FAL4" localSheetId="3">#REF!</definedName>
    <definedName name="___FAL4" localSheetId="31">#REF!</definedName>
    <definedName name="___FAL4" localSheetId="55">#REF!</definedName>
    <definedName name="___FAL4" localSheetId="56">#REF!</definedName>
    <definedName name="___FAL4">#REF!</definedName>
    <definedName name="___FAL5" localSheetId="20">#REF!</definedName>
    <definedName name="___FAL5" localSheetId="37">#REF!</definedName>
    <definedName name="___FAL5" localSheetId="4">#REF!</definedName>
    <definedName name="___FAL5" localSheetId="3">#REF!</definedName>
    <definedName name="___FAL5" localSheetId="31">#REF!</definedName>
    <definedName name="___FAL5" localSheetId="55">#REF!</definedName>
    <definedName name="___FAL5">#REF!</definedName>
    <definedName name="___FAL6" localSheetId="20">#REF!</definedName>
    <definedName name="___FAL6" localSheetId="37">#REF!</definedName>
    <definedName name="___FAL6" localSheetId="4">#REF!</definedName>
    <definedName name="___FAL6" localSheetId="3">#REF!</definedName>
    <definedName name="___FAL6" localSheetId="31">#REF!</definedName>
    <definedName name="___FAL6" localSheetId="55">#REF!</definedName>
    <definedName name="___FAL6">#REF!</definedName>
    <definedName name="___FAL7" localSheetId="20">#REF!</definedName>
    <definedName name="___FAL7" localSheetId="37">#REF!</definedName>
    <definedName name="___FAL7" localSheetId="4">#REF!</definedName>
    <definedName name="___FAL7" localSheetId="3">#REF!</definedName>
    <definedName name="___FAL7" localSheetId="31">#REF!</definedName>
    <definedName name="___FAL7" localSheetId="55">#REF!</definedName>
    <definedName name="___FAL7">#REF!</definedName>
    <definedName name="___FMK1" localSheetId="20">#REF!</definedName>
    <definedName name="___FMK1" localSheetId="37">#REF!</definedName>
    <definedName name="___FMK1" localSheetId="4">#REF!</definedName>
    <definedName name="___FMK1" localSheetId="3">#REF!</definedName>
    <definedName name="___FMK1" localSheetId="31">#REF!</definedName>
    <definedName name="___FMK1" localSheetId="55">#REF!</definedName>
    <definedName name="___FMK1">#REF!</definedName>
    <definedName name="___IKR1" localSheetId="20">#REF!</definedName>
    <definedName name="___IKR1" localSheetId="37">#REF!</definedName>
    <definedName name="___IKR1" localSheetId="4">#REF!</definedName>
    <definedName name="___IKR1" localSheetId="3">#REF!</definedName>
    <definedName name="___IKR1" localSheetId="31">#REF!</definedName>
    <definedName name="___IKR1" localSheetId="55">#REF!</definedName>
    <definedName name="___IKR1">#REF!</definedName>
    <definedName name="___IRP1" localSheetId="20">#REF!</definedName>
    <definedName name="___IRP1" localSheetId="37">#REF!</definedName>
    <definedName name="___IRP1" localSheetId="4">#REF!</definedName>
    <definedName name="___IRP1" localSheetId="3">#REF!</definedName>
    <definedName name="___IRP1" localSheetId="31">#REF!</definedName>
    <definedName name="___IRP1" localSheetId="55">#REF!</definedName>
    <definedName name="___IRP1">#REF!</definedName>
    <definedName name="___LIT1" localSheetId="20">#REF!</definedName>
    <definedName name="___LIT1" localSheetId="37">#REF!</definedName>
    <definedName name="___LIT1" localSheetId="4">#REF!</definedName>
    <definedName name="___LIT1" localSheetId="3">#REF!</definedName>
    <definedName name="___LIT1" localSheetId="31">#REF!</definedName>
    <definedName name="___LIT1" localSheetId="55">#REF!</definedName>
    <definedName name="___LIT1">#REF!</definedName>
    <definedName name="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20">#REF!</definedName>
    <definedName name="___MEX1" localSheetId="21">#REF!</definedName>
    <definedName name="___MEX1" localSheetId="37">#REF!</definedName>
    <definedName name="___MEX1" localSheetId="4">#REF!</definedName>
    <definedName name="___MEX1" localSheetId="3">#REF!</definedName>
    <definedName name="___MEX1" localSheetId="30">#REF!</definedName>
    <definedName name="___MEX1" localSheetId="31">#REF!</definedName>
    <definedName name="___MEX1" localSheetId="38">#REF!</definedName>
    <definedName name="___MEX1" localSheetId="55">#REF!</definedName>
    <definedName name="___MEX1" localSheetId="56">#REF!</definedName>
    <definedName name="___MEX1" localSheetId="18">#REF!</definedName>
    <definedName name="___MEX1" localSheetId="19">#REF!</definedName>
    <definedName name="___MEX1" localSheetId="24">#REF!</definedName>
    <definedName name="___MEX1" localSheetId="25">#REF!</definedName>
    <definedName name="___MEX1" localSheetId="26">#REF!</definedName>
    <definedName name="___MEX1" localSheetId="27">#REF!</definedName>
    <definedName name="___MEX1" localSheetId="29">#REF!</definedName>
    <definedName name="___MEX1">#REF!</definedName>
    <definedName name="___PTA1" localSheetId="20">#REF!</definedName>
    <definedName name="___PTA1" localSheetId="37">#REF!</definedName>
    <definedName name="___PTA1" localSheetId="4">#REF!</definedName>
    <definedName name="___PTA1" localSheetId="3">#REF!</definedName>
    <definedName name="___PTA1" localSheetId="31">#REF!</definedName>
    <definedName name="___PTA1" localSheetId="55">#REF!</definedName>
    <definedName name="___PTA1" localSheetId="56">#REF!</definedName>
    <definedName name="___PTA1" localSheetId="19">#REF!</definedName>
    <definedName name="___PTA1" localSheetId="25">#REF!</definedName>
    <definedName name="___PTA1" localSheetId="26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20">#REF!</definedName>
    <definedName name="___SAR1" localSheetId="21">#REF!</definedName>
    <definedName name="___SAR1" localSheetId="37">#REF!</definedName>
    <definedName name="___SAR1" localSheetId="4">#REF!</definedName>
    <definedName name="___SAR1" localSheetId="3">#REF!</definedName>
    <definedName name="___SAR1" localSheetId="30">#REF!</definedName>
    <definedName name="___SAR1" localSheetId="31">#REF!</definedName>
    <definedName name="___SAR1" localSheetId="38">#REF!</definedName>
    <definedName name="___SAR1" localSheetId="55">#REF!</definedName>
    <definedName name="___SAR1" localSheetId="56">#REF!</definedName>
    <definedName name="___SAR1" localSheetId="18">#REF!</definedName>
    <definedName name="___SAR1" localSheetId="19">#REF!</definedName>
    <definedName name="___SAR1" localSheetId="24">#REF!</definedName>
    <definedName name="___SAR1" localSheetId="25">#REF!</definedName>
    <definedName name="___SAR1" localSheetId="26">#REF!</definedName>
    <definedName name="___SAR1" localSheetId="27">#REF!</definedName>
    <definedName name="___SAR1" localSheetId="29">#REF!</definedName>
    <definedName name="___SAR1">#REF!</definedName>
    <definedName name="___SRT11" localSheetId="20" hidden="1">{"Minpmon",#N/A,FALSE,"Monthinput"}</definedName>
    <definedName name="___SRT11" localSheetId="21" hidden="1">{"Minpmon",#N/A,FALSE,"Monthinput"}</definedName>
    <definedName name="___SRT11" localSheetId="22" hidden="1">{"Minpmon",#N/A,FALSE,"Monthinput"}</definedName>
    <definedName name="___SRT11" localSheetId="23" hidden="1">{"Minpmon",#N/A,FALSE,"Monthinput"}</definedName>
    <definedName name="___SRT11" localSheetId="28" hidden="1">{"Minpmon",#N/A,FALSE,"Monthinput"}</definedName>
    <definedName name="___SRT11" localSheetId="32" hidden="1">{"Minpmon",#N/A,FALSE,"Monthinput"}</definedName>
    <definedName name="___SRT11" localSheetId="37" hidden="1">{"Minpmon",#N/A,FALSE,"Monthinput"}</definedName>
    <definedName name="___SRT11" localSheetId="39" hidden="1">{"Minpmon",#N/A,FALSE,"Monthinput"}</definedName>
    <definedName name="___SRT11" localSheetId="41" hidden="1">{"Minpmon",#N/A,FALSE,"Monthinput"}</definedName>
    <definedName name="___SRT11" localSheetId="4" hidden="1">{"Minpmon",#N/A,FALSE,"Monthinput"}</definedName>
    <definedName name="___SRT11" localSheetId="3" hidden="1">{"Minpmon",#N/A,FALSE,"Monthinput"}</definedName>
    <definedName name="___SRT11" localSheetId="30" hidden="1">{"Minpmon",#N/A,FALSE,"Monthinput"}</definedName>
    <definedName name="___SRT11" localSheetId="31" hidden="1">{"Minpmon",#N/A,FALSE,"Monthinput"}</definedName>
    <definedName name="___SRT11" localSheetId="33" hidden="1">{"Minpmon",#N/A,FALSE,"Monthinput"}</definedName>
    <definedName name="___SRT11" localSheetId="34" hidden="1">{"Minpmon",#N/A,FALSE,"Monthinput"}</definedName>
    <definedName name="___SRT11" localSheetId="35" hidden="1">{"Minpmon",#N/A,FALSE,"Monthinput"}</definedName>
    <definedName name="___SRT11" localSheetId="36" hidden="1">{"Minpmon",#N/A,FALSE,"Monthinput"}</definedName>
    <definedName name="___SRT11" localSheetId="38" hidden="1">{"Minpmon",#N/A,FALSE,"Monthinput"}</definedName>
    <definedName name="___SRT11" localSheetId="42" hidden="1">{"Minpmon",#N/A,FALSE,"Monthinput"}</definedName>
    <definedName name="___SRT11" localSheetId="43" hidden="1">{"Minpmon",#N/A,FALSE,"Monthinput"}</definedName>
    <definedName name="___SRT11" localSheetId="17" hidden="1">{"Minpmon",#N/A,FALSE,"Monthinput"}</definedName>
    <definedName name="___SRT11" localSheetId="50" hidden="1">{"Minpmon",#N/A,FALSE,"Monthinput"}</definedName>
    <definedName name="___SRT11" localSheetId="51" hidden="1">{"Minpmon",#N/A,FALSE,"Monthinput"}</definedName>
    <definedName name="___SRT11" localSheetId="52" hidden="1">{"Minpmon",#N/A,FALSE,"Monthinput"}</definedName>
    <definedName name="___SRT11" localSheetId="53" hidden="1">{"Minpmon",#N/A,FALSE,"Monthinput"}</definedName>
    <definedName name="___SRT11" localSheetId="54" hidden="1">{"Minpmon",#N/A,FALSE,"Monthinput"}</definedName>
    <definedName name="___SRT11" localSheetId="55" hidden="1">{"Minpmon",#N/A,FALSE,"Monthinput"}</definedName>
    <definedName name="___SRT11" localSheetId="56" hidden="1">{"Minpmon",#N/A,FALSE,"Monthinput"}</definedName>
    <definedName name="___SRT11" localSheetId="18" hidden="1">{"Minpmon",#N/A,FALSE,"Monthinput"}</definedName>
    <definedName name="___SRT11" localSheetId="19" hidden="1">{"Minpmon",#N/A,FALSE,"Monthinput"}</definedName>
    <definedName name="___SRT11" localSheetId="24" hidden="1">{"Minpmon",#N/A,FALSE,"Monthinput"}</definedName>
    <definedName name="___SRT11" localSheetId="25" hidden="1">{"Minpmon",#N/A,FALSE,"Monthinput"}</definedName>
    <definedName name="___SRT11" localSheetId="26" hidden="1">{"Minpmon",#N/A,FALSE,"Monthinput"}</definedName>
    <definedName name="___SRT11" localSheetId="27" hidden="1">{"Minpmon",#N/A,FALSE,"Monthinput"}</definedName>
    <definedName name="___SRT11" localSheetId="29" hidden="1">{"Minpmon",#N/A,FALSE,"Monthinput"}</definedName>
    <definedName name="___SRT11" hidden="1">{"Minpmon",#N/A,FALSE,"Monthinput"}</definedName>
    <definedName name="___tAB4">'[7]shared data'!$A$1:$G$71</definedName>
    <definedName name="___tnt1">#N/A</definedName>
    <definedName name="___TOT58" localSheetId="20">[8]GROWTH!#REF!</definedName>
    <definedName name="___TOT58" localSheetId="21">[8]GROWTH!#REF!</definedName>
    <definedName name="___TOT58" localSheetId="22">[8]GROWTH!#REF!</definedName>
    <definedName name="___TOT58" localSheetId="23">[8]GROWTH!#REF!</definedName>
    <definedName name="___TOT58" localSheetId="17">[8]GROWTH!#REF!</definedName>
    <definedName name="___TOT58" localSheetId="19">[8]GROWTH!#REF!</definedName>
    <definedName name="___TOT58" localSheetId="25">[8]GROWTH!#REF!</definedName>
    <definedName name="___TOT58" localSheetId="26">[8]GROWTH!#REF!</definedName>
    <definedName name="___TOT58">[8]GROWTH!#REF!</definedName>
    <definedName name="__10FA_L" localSheetId="20">#REF!</definedName>
    <definedName name="__10FA_L" localSheetId="21">#REF!</definedName>
    <definedName name="__10FA_L" localSheetId="37">#REF!</definedName>
    <definedName name="__10FA_L" localSheetId="4">#REF!</definedName>
    <definedName name="__10FA_L" localSheetId="3">#REF!</definedName>
    <definedName name="__10FA_L" localSheetId="30">#REF!</definedName>
    <definedName name="__10FA_L" localSheetId="31">#REF!</definedName>
    <definedName name="__10FA_L" localSheetId="38">#REF!</definedName>
    <definedName name="__10FA_L" localSheetId="55">#REF!</definedName>
    <definedName name="__10FA_L" localSheetId="56">#REF!</definedName>
    <definedName name="__10FA_L" localSheetId="18">#REF!</definedName>
    <definedName name="__10FA_L" localSheetId="19">#REF!</definedName>
    <definedName name="__10FA_L" localSheetId="24">#REF!</definedName>
    <definedName name="__10FA_L" localSheetId="25">#REF!</definedName>
    <definedName name="__10FA_L" localSheetId="26">#REF!</definedName>
    <definedName name="__10FA_L" localSheetId="27">#REF!</definedName>
    <definedName name="__10FA_L" localSheetId="29">#REF!</definedName>
    <definedName name="__10FA_L">#REF!</definedName>
    <definedName name="__11GAZ_LIABS" localSheetId="20">#REF!</definedName>
    <definedName name="__11GAZ_LIABS" localSheetId="37">#REF!</definedName>
    <definedName name="__11GAZ_LIABS" localSheetId="4">#REF!</definedName>
    <definedName name="__11GAZ_LIABS" localSheetId="3">#REF!</definedName>
    <definedName name="__11GAZ_LIABS" localSheetId="31">#REF!</definedName>
    <definedName name="__11GAZ_LIABS" localSheetId="55">#REF!</definedName>
    <definedName name="__11GAZ_LIABS" localSheetId="56">#REF!</definedName>
    <definedName name="__11GAZ_LIABS" localSheetId="19">#REF!</definedName>
    <definedName name="__11GAZ_LIABS" localSheetId="25">#REF!</definedName>
    <definedName name="__11GAZ_LIABS" localSheetId="26">#REF!</definedName>
    <definedName name="__11GAZ_LIABS">#REF!</definedName>
    <definedName name="__123Graph_A" localSheetId="20" hidden="1">[10]C!#REF!</definedName>
    <definedName name="__123Graph_A" localSheetId="21" hidden="1">[11]C!#REF!</definedName>
    <definedName name="__123Graph_A" localSheetId="4" hidden="1">[11]C!#REF!</definedName>
    <definedName name="__123Graph_A" localSheetId="3" hidden="1">[11]C!#REF!</definedName>
    <definedName name="__123Graph_A" localSheetId="31" hidden="1">[10]C!#REF!</definedName>
    <definedName name="__123Graph_A" localSheetId="56" hidden="1">[10]C!#REF!</definedName>
    <definedName name="__123Graph_A" localSheetId="18" hidden="1">[11]C!#REF!</definedName>
    <definedName name="__123Graph_A" localSheetId="19" hidden="1">[11]C!#REF!</definedName>
    <definedName name="__123Graph_A" localSheetId="25" hidden="1">[10]C!#REF!</definedName>
    <definedName name="__123Graph_A" localSheetId="26" hidden="1">[10]C!#REF!</definedName>
    <definedName name="__123Graph_A" hidden="1">[10]C!#REF!</definedName>
    <definedName name="__123Graph_AChart1" localSheetId="31" hidden="1">[12]IN_Cable!#REF!</definedName>
    <definedName name="__123Graph_AChart1" localSheetId="56" hidden="1">[12]IN_Cable!#REF!</definedName>
    <definedName name="__123Graph_AChart1" localSheetId="19" hidden="1">[12]IN_Cable!#REF!</definedName>
    <definedName name="__123Graph_AChart1" localSheetId="25" hidden="1">[12]IN_Cable!#REF!</definedName>
    <definedName name="__123Graph_AChart1" localSheetId="26" hidden="1">[12]IN_Cable!#REF!</definedName>
    <definedName name="__123Graph_AChart1" hidden="1">[12]IN_Cable!#REF!</definedName>
    <definedName name="__123Graph_AChart2" localSheetId="19" hidden="1">[12]IN_Cable!#REF!</definedName>
    <definedName name="__123Graph_AChart2" localSheetId="25" hidden="1">[12]IN_Cable!#REF!</definedName>
    <definedName name="__123Graph_AChart2" localSheetId="26" hidden="1">[12]IN_Cable!#REF!</definedName>
    <definedName name="__123Graph_AChart2" hidden="1">[12]IN_Cable!#REF!</definedName>
    <definedName name="__123Graph_AChart3" localSheetId="25" hidden="1">[12]IN_Cable!#REF!</definedName>
    <definedName name="__123Graph_AChart3" localSheetId="26" hidden="1">[12]IN_Cable!#REF!</definedName>
    <definedName name="__123Graph_AChart3" hidden="1">[12]IN_Cable!#REF!</definedName>
    <definedName name="__123Graph_AChart4" hidden="1">[12]IN_Cable!#REF!</definedName>
    <definedName name="__123Graph_AChart5" hidden="1">[12]IN_Cable!#REF!</definedName>
    <definedName name="__123Graph_AChart6" hidden="1">[12]IN_Cable!#REF!</definedName>
    <definedName name="__123Graph_AChart7" hidden="1">[12]IN_Cable!#REF!</definedName>
    <definedName name="__123Graph_ACurrent" hidden="1">[12]IN_Cable!#REF!</definedName>
    <definedName name="__123Graph_ADEBT" localSheetId="20" hidden="1">#REF!</definedName>
    <definedName name="__123Graph_ADEBT" localSheetId="21" hidden="1">#REF!</definedName>
    <definedName name="__123Graph_ADEBT" localSheetId="37" hidden="1">#REF!</definedName>
    <definedName name="__123Graph_ADEBT" localSheetId="4" hidden="1">#REF!</definedName>
    <definedName name="__123Graph_ADEBT" localSheetId="3" hidden="1">#REF!</definedName>
    <definedName name="__123Graph_ADEBT" localSheetId="30" hidden="1">#REF!</definedName>
    <definedName name="__123Graph_ADEBT" localSheetId="31" hidden="1">#REF!</definedName>
    <definedName name="__123Graph_ADEBT" localSheetId="38" hidden="1">#REF!</definedName>
    <definedName name="__123Graph_ADEBT" localSheetId="55" hidden="1">#REF!</definedName>
    <definedName name="__123Graph_ADEBT" localSheetId="56" hidden="1">#REF!</definedName>
    <definedName name="__123Graph_ADEBT" localSheetId="18" hidden="1">#REF!</definedName>
    <definedName name="__123Graph_ADEBT" localSheetId="19" hidden="1">#REF!</definedName>
    <definedName name="__123Graph_ADEBT" localSheetId="24" hidden="1">#REF!</definedName>
    <definedName name="__123Graph_ADEBT" localSheetId="25" hidden="1">#REF!</definedName>
    <definedName name="__123Graph_ADEBT" localSheetId="26" hidden="1">#REF!</definedName>
    <definedName name="__123Graph_ADEBT" localSheetId="27" hidden="1">#REF!</definedName>
    <definedName name="__123Graph_ADEBT" localSheetId="29" hidden="1">#REF!</definedName>
    <definedName name="__123Graph_ADEBT" hidden="1">#REF!</definedName>
    <definedName name="__123Graph_ADIFFERENTIAL" localSheetId="20" hidden="1">[13]TAB25b!#REF!</definedName>
    <definedName name="__123Graph_ADIFFERENTIAL" localSheetId="21" hidden="1">[13]TAB25b!#REF!</definedName>
    <definedName name="__123Graph_ADIFFERENTIAL" localSheetId="30" hidden="1">[13]TAB25b!#REF!</definedName>
    <definedName name="__123Graph_ADIFFERENTIAL" localSheetId="38" hidden="1">[13]TAB25b!#REF!</definedName>
    <definedName name="__123Graph_ADIFFERENTIAL" localSheetId="18" hidden="1">[13]TAB25b!#REF!</definedName>
    <definedName name="__123Graph_ADIFFERENTIAL" localSheetId="19" hidden="1">[13]TAB25b!#REF!</definedName>
    <definedName name="__123Graph_ADIFFERENTIAL" localSheetId="24" hidden="1">[13]TAB25b!#REF!</definedName>
    <definedName name="__123Graph_ADIFFERENTIAL" localSheetId="25" hidden="1">[13]TAB25b!#REF!</definedName>
    <definedName name="__123Graph_ADIFFERENTIAL" localSheetId="26" hidden="1">[13]TAB25b!#REF!</definedName>
    <definedName name="__123Graph_ADIFFERENTIAL" localSheetId="27" hidden="1">[13]TAB25b!#REF!</definedName>
    <definedName name="__123Graph_ADIFFERENTIAL" localSheetId="29" hidden="1">[13]TAB25b!#REF!</definedName>
    <definedName name="__123Graph_ADIFFERENTIAL" hidden="1">[13]TAB25b!#REF!</definedName>
    <definedName name="__123Graph_AINTEREST" localSheetId="20" hidden="1">[13]TAB25b!#REF!</definedName>
    <definedName name="__123Graph_AINTEREST" localSheetId="21" hidden="1">[13]TAB25b!#REF!</definedName>
    <definedName name="__123Graph_AINTEREST" localSheetId="30" hidden="1">[13]TAB25b!#REF!</definedName>
    <definedName name="__123Graph_AINTEREST" localSheetId="38" hidden="1">[13]TAB25b!#REF!</definedName>
    <definedName name="__123Graph_AINTEREST" localSheetId="18" hidden="1">[13]TAB25b!#REF!</definedName>
    <definedName name="__123Graph_AINTEREST" localSheetId="19" hidden="1">[13]TAB25b!#REF!</definedName>
    <definedName name="__123Graph_AINTEREST" localSheetId="24" hidden="1">[13]TAB25b!#REF!</definedName>
    <definedName name="__123Graph_AINTEREST" localSheetId="27" hidden="1">[13]TAB25b!#REF!</definedName>
    <definedName name="__123Graph_AINTEREST" localSheetId="29" hidden="1">[13]TAB25b!#REF!</definedName>
    <definedName name="__123Graph_AINTEREST" hidden="1">[13]TAB25b!#REF!</definedName>
    <definedName name="__123Graph_AREER" localSheetId="21" hidden="1">[14]ER!#REF!</definedName>
    <definedName name="__123Graph_AREER" localSheetId="18" hidden="1">[14]ER!#REF!</definedName>
    <definedName name="__123Graph_AREER" localSheetId="19" hidden="1">[14]ER!#REF!</definedName>
    <definedName name="__123Graph_AREER" hidden="1">[14]ER!#REF!</definedName>
    <definedName name="__123Graph_ASPREAD" localSheetId="21" hidden="1">[13]TAB25b!#REF!</definedName>
    <definedName name="__123Graph_ASPREAD" localSheetId="18" hidden="1">[13]TAB25b!#REF!</definedName>
    <definedName name="__123Graph_ASPREAD" localSheetId="19" hidden="1">[13]TAB25b!#REF!</definedName>
    <definedName name="__123Graph_ASPREAD" hidden="1">[13]TAB25b!#REF!</definedName>
    <definedName name="__123Graph_B" localSheetId="21" hidden="1">[11]C!#REF!</definedName>
    <definedName name="__123Graph_B" localSheetId="4" hidden="1">[11]C!#REF!</definedName>
    <definedName name="__123Graph_B" localSheetId="3" hidden="1">[11]C!#REF!</definedName>
    <definedName name="__123Graph_B" localSheetId="18" hidden="1">[11]C!#REF!</definedName>
    <definedName name="__123Graph_B" localSheetId="19" hidden="1">[11]C!#REF!</definedName>
    <definedName name="__123Graph_B" hidden="1">[15]FLUJO!$B$7929:$C$7929</definedName>
    <definedName name="__123Graph_BChart1" localSheetId="20" hidden="1">#REF!</definedName>
    <definedName name="__123Graph_BChart1" localSheetId="21" hidden="1">#REF!</definedName>
    <definedName name="__123Graph_BChart1" localSheetId="23" hidden="1">#REF!</definedName>
    <definedName name="__123Graph_BChart1" localSheetId="30" hidden="1">#REF!</definedName>
    <definedName name="__123Graph_BChart1" localSheetId="31" hidden="1">#REF!</definedName>
    <definedName name="__123Graph_BChart1" localSheetId="38" hidden="1">#REF!</definedName>
    <definedName name="__123Graph_BChart1" localSheetId="55" hidden="1">#REF!</definedName>
    <definedName name="__123Graph_BChart1" localSheetId="19" hidden="1">#REF!</definedName>
    <definedName name="__123Graph_BChart1" localSheetId="24" hidden="1">#REF!</definedName>
    <definedName name="__123Graph_BChart1" localSheetId="25" hidden="1">#REF!</definedName>
    <definedName name="__123Graph_BChart1" localSheetId="26" hidden="1">#REF!</definedName>
    <definedName name="__123Graph_BChart1" localSheetId="27" hidden="1">#REF!</definedName>
    <definedName name="__123Graph_BChart1" localSheetId="29" hidden="1">#REF!</definedName>
    <definedName name="__123Graph_BChart1" hidden="1">#REF!</definedName>
    <definedName name="__123Graph_BChart2" localSheetId="20" hidden="1">#REF!</definedName>
    <definedName name="__123Graph_BChart2" localSheetId="30" hidden="1">#REF!</definedName>
    <definedName name="__123Graph_BChart2" localSheetId="31" hidden="1">#REF!</definedName>
    <definedName name="__123Graph_BChart2" localSheetId="38" hidden="1">#REF!</definedName>
    <definedName name="__123Graph_BChart2" localSheetId="55" hidden="1">#REF!</definedName>
    <definedName name="__123Graph_BChart2" localSheetId="19" hidden="1">#REF!</definedName>
    <definedName name="__123Graph_BChart2" localSheetId="24" hidden="1">#REF!</definedName>
    <definedName name="__123Graph_BChart2" localSheetId="27" hidden="1">#REF!</definedName>
    <definedName name="__123Graph_BChart2" localSheetId="29" hidden="1">#REF!</definedName>
    <definedName name="__123Graph_BChart2" hidden="1">#REF!</definedName>
    <definedName name="__123Graph_BChart3" localSheetId="20" hidden="1">#REF!</definedName>
    <definedName name="__123Graph_BChart3" localSheetId="30" hidden="1">#REF!</definedName>
    <definedName name="__123Graph_BChart3" localSheetId="31" hidden="1">#REF!</definedName>
    <definedName name="__123Graph_BChart3" localSheetId="38" hidden="1">#REF!</definedName>
    <definedName name="__123Graph_BChart3" localSheetId="55" hidden="1">#REF!</definedName>
    <definedName name="__123Graph_BChart3" localSheetId="19" hidden="1">#REF!</definedName>
    <definedName name="__123Graph_BChart3" localSheetId="24" hidden="1">#REF!</definedName>
    <definedName name="__123Graph_BChart3" localSheetId="27" hidden="1">#REF!</definedName>
    <definedName name="__123Graph_BChart3" localSheetId="29" hidden="1">#REF!</definedName>
    <definedName name="__123Graph_BChart3" hidden="1">#REF!</definedName>
    <definedName name="__123Graph_BChart4" localSheetId="31" hidden="1">#REF!</definedName>
    <definedName name="__123Graph_BChart4" localSheetId="55" hidden="1">#REF!</definedName>
    <definedName name="__123Graph_BChart4" hidden="1">#REF!</definedName>
    <definedName name="__123Graph_BChart5" localSheetId="31" hidden="1">#REF!</definedName>
    <definedName name="__123Graph_BChart5" localSheetId="55" hidden="1">#REF!</definedName>
    <definedName name="__123Graph_BChart5" hidden="1">#REF!</definedName>
    <definedName name="__123Graph_BChart6" localSheetId="31" hidden="1">#REF!</definedName>
    <definedName name="__123Graph_BChart6" localSheetId="55" hidden="1">#REF!</definedName>
    <definedName name="__123Graph_BChart6" hidden="1">#REF!</definedName>
    <definedName name="__123Graph_BChart7" localSheetId="31" hidden="1">#REF!</definedName>
    <definedName name="__123Graph_BChart7" localSheetId="55" hidden="1">#REF!</definedName>
    <definedName name="__123Graph_BChart7" hidden="1">#REF!</definedName>
    <definedName name="__123Graph_BCurrent" localSheetId="20" hidden="1">[16]G!#REF!</definedName>
    <definedName name="__123Graph_BCurrent" localSheetId="21" hidden="1">[16]G!#REF!</definedName>
    <definedName name="__123Graph_BCurrent" localSheetId="32" hidden="1">[16]G!#REF!</definedName>
    <definedName name="__123Graph_BCurrent" localSheetId="37" hidden="1">[16]G!#REF!</definedName>
    <definedName name="__123Graph_BCurrent" localSheetId="41" hidden="1">[16]G!#REF!</definedName>
    <definedName name="__123Graph_BCurrent" localSheetId="31" hidden="1">[16]G!#REF!</definedName>
    <definedName name="__123Graph_BCurrent" localSheetId="56" hidden="1">[16]G!#REF!</definedName>
    <definedName name="__123Graph_BCurrent" localSheetId="18" hidden="1">[16]G!#REF!</definedName>
    <definedName name="__123Graph_BCurrent" localSheetId="19" hidden="1">[16]G!#REF!</definedName>
    <definedName name="__123Graph_BCurrent" hidden="1">[16]G!#REF!</definedName>
    <definedName name="__123Graph_BDEBT" localSheetId="20" hidden="1">#REF!</definedName>
    <definedName name="__123Graph_BDEBT" localSheetId="21" hidden="1">#REF!</definedName>
    <definedName name="__123Graph_BDEBT" localSheetId="37" hidden="1">#REF!</definedName>
    <definedName name="__123Graph_BDEBT" localSheetId="4" hidden="1">#REF!</definedName>
    <definedName name="__123Graph_BDEBT" localSheetId="3" hidden="1">#REF!</definedName>
    <definedName name="__123Graph_BDEBT" localSheetId="30" hidden="1">#REF!</definedName>
    <definedName name="__123Graph_BDEBT" localSheetId="31" hidden="1">#REF!</definedName>
    <definedName name="__123Graph_BDEBT" localSheetId="38" hidden="1">#REF!</definedName>
    <definedName name="__123Graph_BDEBT" localSheetId="55" hidden="1">#REF!</definedName>
    <definedName name="__123Graph_BDEBT" localSheetId="56" hidden="1">#REF!</definedName>
    <definedName name="__123Graph_BDEBT" localSheetId="18" hidden="1">#REF!</definedName>
    <definedName name="__123Graph_BDEBT" localSheetId="19" hidden="1">#REF!</definedName>
    <definedName name="__123Graph_BDEBT" localSheetId="24" hidden="1">#REF!</definedName>
    <definedName name="__123Graph_BDEBT" localSheetId="25" hidden="1">#REF!</definedName>
    <definedName name="__123Graph_BDEBT" localSheetId="26" hidden="1">#REF!</definedName>
    <definedName name="__123Graph_BDEBT" localSheetId="27" hidden="1">#REF!</definedName>
    <definedName name="__123Graph_BDEBT" localSheetId="29" hidden="1">#REF!</definedName>
    <definedName name="__123Graph_BDEBT" hidden="1">#REF!</definedName>
    <definedName name="__123Graph_BINTEREST" localSheetId="20" hidden="1">[13]TAB25b!#REF!</definedName>
    <definedName name="__123Graph_BINTEREST" localSheetId="21" hidden="1">[13]TAB25b!#REF!</definedName>
    <definedName name="__123Graph_BINTEREST" localSheetId="30" hidden="1">[13]TAB25b!#REF!</definedName>
    <definedName name="__123Graph_BINTEREST" localSheetId="31" hidden="1">[13]TAB25b!#REF!</definedName>
    <definedName name="__123Graph_BINTEREST" localSheetId="38" hidden="1">[13]TAB25b!#REF!</definedName>
    <definedName name="__123Graph_BINTEREST" localSheetId="56" hidden="1">[13]TAB25b!#REF!</definedName>
    <definedName name="__123Graph_BINTEREST" localSheetId="18" hidden="1">[13]TAB25b!#REF!</definedName>
    <definedName name="__123Graph_BINTEREST" localSheetId="19" hidden="1">[13]TAB25b!#REF!</definedName>
    <definedName name="__123Graph_BINTEREST" localSheetId="24" hidden="1">[13]TAB25b!#REF!</definedName>
    <definedName name="__123Graph_BINTEREST" localSheetId="25" hidden="1">[13]TAB25b!#REF!</definedName>
    <definedName name="__123Graph_BINTEREST" localSheetId="26" hidden="1">[13]TAB25b!#REF!</definedName>
    <definedName name="__123Graph_BINTEREST" localSheetId="27" hidden="1">[13]TAB25b!#REF!</definedName>
    <definedName name="__123Graph_BINTEREST" localSheetId="29" hidden="1">[13]TAB25b!#REF!</definedName>
    <definedName name="__123Graph_BINTEREST" hidden="1">[13]TAB25b!#REF!</definedName>
    <definedName name="__123Graph_BREER" localSheetId="21" hidden="1">[14]ER!#REF!</definedName>
    <definedName name="__123Graph_BREER" localSheetId="30" hidden="1">[14]ER!#REF!</definedName>
    <definedName name="__123Graph_BREER" localSheetId="31" hidden="1">[14]ER!#REF!</definedName>
    <definedName name="__123Graph_BREER" localSheetId="38" hidden="1">[14]ER!#REF!</definedName>
    <definedName name="__123Graph_BREER" localSheetId="56" hidden="1">[14]ER!#REF!</definedName>
    <definedName name="__123Graph_BREER" localSheetId="18" hidden="1">[14]ER!#REF!</definedName>
    <definedName name="__123Graph_BREER" localSheetId="19" hidden="1">[14]ER!#REF!</definedName>
    <definedName name="__123Graph_BREER" localSheetId="24" hidden="1">[14]ER!#REF!</definedName>
    <definedName name="__123Graph_BREER" localSheetId="27" hidden="1">[14]ER!#REF!</definedName>
    <definedName name="__123Graph_BREER" localSheetId="29" hidden="1">[14]ER!#REF!</definedName>
    <definedName name="__123Graph_BREER" hidden="1">[14]ER!#REF!</definedName>
    <definedName name="__123Graph_C" localSheetId="21" hidden="1">[11]C!#REF!</definedName>
    <definedName name="__123Graph_C" localSheetId="4" hidden="1">[11]C!#REF!</definedName>
    <definedName name="__123Graph_C" localSheetId="3" hidden="1">[11]C!#REF!</definedName>
    <definedName name="__123Graph_C" localSheetId="18" hidden="1">[11]C!#REF!</definedName>
    <definedName name="__123Graph_C" localSheetId="19" hidden="1">[11]C!#REF!</definedName>
    <definedName name="__123Graph_C" hidden="1">[15]FLUJO!$B$7936:$C$7936</definedName>
    <definedName name="__123Graph_CCurrent" localSheetId="20" hidden="1">'[17]Base Original'!#REF!</definedName>
    <definedName name="__123Graph_CCurrent" localSheetId="21" hidden="1">'[17]Base Original'!#REF!</definedName>
    <definedName name="__123Graph_CCurrent" localSheetId="23" hidden="1">'[17]Base Original'!#REF!</definedName>
    <definedName name="__123Graph_CCurrent" localSheetId="32" hidden="1">'[17]Base Original'!#REF!</definedName>
    <definedName name="__123Graph_CCurrent" localSheetId="37" hidden="1">'[17]Base Original'!#REF!</definedName>
    <definedName name="__123Graph_CCurrent" localSheetId="41" hidden="1">'[17]Base Original'!#REF!</definedName>
    <definedName name="__123Graph_CCurrent" localSheetId="30" hidden="1">'[17]Base Original'!#REF!</definedName>
    <definedName name="__123Graph_CCurrent" localSheetId="31" hidden="1">'[17]Base Original'!#REF!</definedName>
    <definedName name="__123Graph_CCurrent" localSheetId="38" hidden="1">'[17]Base Original'!#REF!</definedName>
    <definedName name="__123Graph_CCurrent" localSheetId="56" hidden="1">'[17]Base Original'!#REF!</definedName>
    <definedName name="__123Graph_CCurrent" localSheetId="18" hidden="1">'[17]Base Original'!#REF!</definedName>
    <definedName name="__123Graph_CCurrent" localSheetId="19" hidden="1">'[17]Base Original'!#REF!</definedName>
    <definedName name="__123Graph_CCurrent" localSheetId="24" hidden="1">'[17]Base Original'!#REF!</definedName>
    <definedName name="__123Graph_CCurrent" localSheetId="25" hidden="1">'[17]Base Original'!#REF!</definedName>
    <definedName name="__123Graph_CCurrent" localSheetId="26" hidden="1">'[17]Base Original'!#REF!</definedName>
    <definedName name="__123Graph_CCurrent" localSheetId="27" hidden="1">'[17]Base Original'!#REF!</definedName>
    <definedName name="__123Graph_CCurrent" localSheetId="29" hidden="1">'[17]Base Original'!#REF!</definedName>
    <definedName name="__123Graph_CCurrent" hidden="1">'[17]Base Original'!#REF!</definedName>
    <definedName name="__123Graph_CREER" localSheetId="20" hidden="1">[14]ER!#REF!</definedName>
    <definedName name="__123Graph_CREER" localSheetId="21" hidden="1">[14]ER!#REF!</definedName>
    <definedName name="__123Graph_CREER" localSheetId="30" hidden="1">[14]ER!#REF!</definedName>
    <definedName name="__123Graph_CREER" localSheetId="31" hidden="1">[14]ER!#REF!</definedName>
    <definedName name="__123Graph_CREER" localSheetId="38" hidden="1">[14]ER!#REF!</definedName>
    <definedName name="__123Graph_CREER" localSheetId="56" hidden="1">[14]ER!#REF!</definedName>
    <definedName name="__123Graph_CREER" localSheetId="18" hidden="1">[14]ER!#REF!</definedName>
    <definedName name="__123Graph_CREER" localSheetId="19" hidden="1">[14]ER!#REF!</definedName>
    <definedName name="__123Graph_CREER" localSheetId="24" hidden="1">[14]ER!#REF!</definedName>
    <definedName name="__123Graph_CREER" localSheetId="25" hidden="1">[14]ER!#REF!</definedName>
    <definedName name="__123Graph_CREER" localSheetId="26" hidden="1">[14]ER!#REF!</definedName>
    <definedName name="__123Graph_CREER" localSheetId="27" hidden="1">[14]ER!#REF!</definedName>
    <definedName name="__123Graph_CREER" localSheetId="29" hidden="1">[14]ER!#REF!</definedName>
    <definedName name="__123Graph_CREER" hidden="1">[14]ER!#REF!</definedName>
    <definedName name="__123Graph_D" hidden="1">[15]FLUJO!$B$7942:$C$7942</definedName>
    <definedName name="__123Graph_DCurrent" localSheetId="20" hidden="1">'[17]Base Original'!#REF!</definedName>
    <definedName name="__123Graph_DCurrent" localSheetId="21" hidden="1">'[17]Base Original'!#REF!</definedName>
    <definedName name="__123Graph_DCurrent" localSheetId="23" hidden="1">'[17]Base Original'!#REF!</definedName>
    <definedName name="__123Graph_DCurrent" localSheetId="37" hidden="1">'[17]Base Original'!#REF!</definedName>
    <definedName name="__123Graph_DCurrent" localSheetId="4" hidden="1">'[17]Base Original'!#REF!</definedName>
    <definedName name="__123Graph_DCurrent" localSheetId="3" hidden="1">'[17]Base Original'!#REF!</definedName>
    <definedName name="__123Graph_DCurrent" localSheetId="30" hidden="1">'[17]Base Original'!#REF!</definedName>
    <definedName name="__123Graph_DCurrent" localSheetId="31" hidden="1">'[17]Base Original'!#REF!</definedName>
    <definedName name="__123Graph_DCurrent" localSheetId="38" hidden="1">'[17]Base Original'!#REF!</definedName>
    <definedName name="__123Graph_DCurrent" localSheetId="56" hidden="1">'[17]Base Original'!#REF!</definedName>
    <definedName name="__123Graph_DCurrent" localSheetId="18" hidden="1">'[17]Base Original'!#REF!</definedName>
    <definedName name="__123Graph_DCurrent" localSheetId="19" hidden="1">'[17]Base Original'!#REF!</definedName>
    <definedName name="__123Graph_DCurrent" localSheetId="24" hidden="1">'[17]Base Original'!#REF!</definedName>
    <definedName name="__123Graph_DCurrent" localSheetId="25" hidden="1">'[17]Base Original'!#REF!</definedName>
    <definedName name="__123Graph_DCurrent" localSheetId="26" hidden="1">'[17]Base Original'!#REF!</definedName>
    <definedName name="__123Graph_DCurrent" localSheetId="27" hidden="1">'[17]Base Original'!#REF!</definedName>
    <definedName name="__123Graph_DCurrent" localSheetId="29" hidden="1">'[17]Base Original'!#REF!</definedName>
    <definedName name="__123Graph_DCurrent" hidden="1">'[17]Base Original'!#REF!</definedName>
    <definedName name="__123Graph_E" localSheetId="20" hidden="1">[10]C!#REF!</definedName>
    <definedName name="__123Graph_E" localSheetId="21" hidden="1">[11]C!#REF!</definedName>
    <definedName name="__123Graph_E" localSheetId="4" hidden="1">[11]C!#REF!</definedName>
    <definedName name="__123Graph_E" localSheetId="3" hidden="1">[11]C!#REF!</definedName>
    <definedName name="__123Graph_E" localSheetId="31" hidden="1">[10]C!#REF!</definedName>
    <definedName name="__123Graph_E" localSheetId="38" hidden="1">[10]C!#REF!</definedName>
    <definedName name="__123Graph_E" localSheetId="56" hidden="1">[10]C!#REF!</definedName>
    <definedName name="__123Graph_E" localSheetId="18" hidden="1">[11]C!#REF!</definedName>
    <definedName name="__123Graph_E" localSheetId="19" hidden="1">[11]C!#REF!</definedName>
    <definedName name="__123Graph_E" localSheetId="24" hidden="1">[10]C!#REF!</definedName>
    <definedName name="__123Graph_E" localSheetId="25" hidden="1">[10]C!#REF!</definedName>
    <definedName name="__123Graph_E" localSheetId="26" hidden="1">[10]C!#REF!</definedName>
    <definedName name="__123Graph_E" hidden="1">[10]C!#REF!</definedName>
    <definedName name="__123Graph_ECurrent" localSheetId="31" hidden="1">'[17]Base Original'!#REF!</definedName>
    <definedName name="__123Graph_ECurrent" localSheetId="38" hidden="1">'[17]Base Original'!#REF!</definedName>
    <definedName name="__123Graph_ECurrent" localSheetId="56" hidden="1">'[17]Base Original'!#REF!</definedName>
    <definedName name="__123Graph_ECurrent" localSheetId="19" hidden="1">'[17]Base Original'!#REF!</definedName>
    <definedName name="__123Graph_ECurrent" localSheetId="24" hidden="1">'[17]Base Original'!#REF!</definedName>
    <definedName name="__123Graph_ECurrent" hidden="1">'[17]Base Original'!#REF!</definedName>
    <definedName name="__123Graph_F" localSheetId="21" hidden="1">[11]C!#REF!</definedName>
    <definedName name="__123Graph_F" localSheetId="4" hidden="1">[11]C!#REF!</definedName>
    <definedName name="__123Graph_F" localSheetId="3" hidden="1">[11]C!#REF!</definedName>
    <definedName name="__123Graph_F" localSheetId="31" hidden="1">[10]C!#REF!</definedName>
    <definedName name="__123Graph_F" localSheetId="56" hidden="1">[10]C!#REF!</definedName>
    <definedName name="__123Graph_F" localSheetId="18" hidden="1">[11]C!#REF!</definedName>
    <definedName name="__123Graph_F" localSheetId="19" hidden="1">[11]C!#REF!</definedName>
    <definedName name="__123Graph_F" hidden="1">[10]C!#REF!</definedName>
    <definedName name="__123Graph_FCurrent" localSheetId="31" hidden="1">[18]Base!#REF!</definedName>
    <definedName name="__123Graph_FCurrent" localSheetId="56" hidden="1">[18]Base!#REF!</definedName>
    <definedName name="__123Graph_FCurrent" hidden="1">[18]Base!#REF!</definedName>
    <definedName name="__123Graph_X" hidden="1">[15]FLUJO!$B$7906:$C$7906</definedName>
    <definedName name="__123Graph_XDIFFERENTIAL" localSheetId="20" hidden="1">[13]TAB25b!#REF!</definedName>
    <definedName name="__123Graph_XDIFFERENTIAL" localSheetId="21" hidden="1">[13]TAB25b!#REF!</definedName>
    <definedName name="__123Graph_XDIFFERENTIAL" localSheetId="23" hidden="1">[13]TAB25b!#REF!</definedName>
    <definedName name="__123Graph_XDIFFERENTIAL" localSheetId="37" hidden="1">[13]TAB25b!#REF!</definedName>
    <definedName name="__123Graph_XDIFFERENTIAL" localSheetId="4" hidden="1">[13]TAB25b!#REF!</definedName>
    <definedName name="__123Graph_XDIFFERENTIAL" localSheetId="3" hidden="1">[13]TAB25b!#REF!</definedName>
    <definedName name="__123Graph_XDIFFERENTIAL" localSheetId="30" hidden="1">[13]TAB25b!#REF!</definedName>
    <definedName name="__123Graph_XDIFFERENTIAL" localSheetId="31" hidden="1">[13]TAB25b!#REF!</definedName>
    <definedName name="__123Graph_XDIFFERENTIAL" localSheetId="38" hidden="1">[13]TAB25b!#REF!</definedName>
    <definedName name="__123Graph_XDIFFERENTIAL" localSheetId="56" hidden="1">[13]TAB25b!#REF!</definedName>
    <definedName name="__123Graph_XDIFFERENTIAL" localSheetId="18" hidden="1">[13]TAB25b!#REF!</definedName>
    <definedName name="__123Graph_XDIFFERENTIAL" localSheetId="19" hidden="1">[13]TAB25b!#REF!</definedName>
    <definedName name="__123Graph_XDIFFERENTIAL" localSheetId="24" hidden="1">[13]TAB25b!#REF!</definedName>
    <definedName name="__123Graph_XDIFFERENTIAL" localSheetId="25" hidden="1">[13]TAB25b!#REF!</definedName>
    <definedName name="__123Graph_XDIFFERENTIAL" localSheetId="26" hidden="1">[13]TAB25b!#REF!</definedName>
    <definedName name="__123Graph_XDIFFERENTIAL" localSheetId="27" hidden="1">[13]TAB25b!#REF!</definedName>
    <definedName name="__123Graph_XDIFFERENTIAL" localSheetId="29" hidden="1">[13]TAB25b!#REF!</definedName>
    <definedName name="__123Graph_XDIFFERENTIAL" hidden="1">[13]TAB25b!#REF!</definedName>
    <definedName name="__123Graph_XSPREAD" localSheetId="20" hidden="1">[13]TAB25b!#REF!</definedName>
    <definedName name="__123Graph_XSPREAD" localSheetId="31" hidden="1">[13]TAB25b!#REF!</definedName>
    <definedName name="__123Graph_XSPREAD" localSheetId="38" hidden="1">[13]TAB25b!#REF!</definedName>
    <definedName name="__123Graph_XSPREAD" localSheetId="56" hidden="1">[13]TAB25b!#REF!</definedName>
    <definedName name="__123Graph_XSPREAD" localSheetId="19" hidden="1">[13]TAB25b!#REF!</definedName>
    <definedName name="__123Graph_XSPREAD" localSheetId="24" hidden="1">[13]TAB25b!#REF!</definedName>
    <definedName name="__123Graph_XSPREAD" localSheetId="25" hidden="1">[13]TAB25b!#REF!</definedName>
    <definedName name="__123Graph_XSPREAD" localSheetId="26" hidden="1">[13]TAB25b!#REF!</definedName>
    <definedName name="__123Graph_XSPREAD" hidden="1">[13]TAB25b!#REF!</definedName>
    <definedName name="__12INT_RESERVES" localSheetId="20">#REF!</definedName>
    <definedName name="__12INT_RESERVES" localSheetId="21">#REF!</definedName>
    <definedName name="__12INT_RESERVES" localSheetId="37">#REF!</definedName>
    <definedName name="__12INT_RESERVES" localSheetId="4">#REF!</definedName>
    <definedName name="__12INT_RESERVES" localSheetId="3">#REF!</definedName>
    <definedName name="__12INT_RESERVES" localSheetId="30">#REF!</definedName>
    <definedName name="__12INT_RESERVES" localSheetId="31">#REF!</definedName>
    <definedName name="__12INT_RESERVES" localSheetId="38">#REF!</definedName>
    <definedName name="__12INT_RESERVES" localSheetId="55">#REF!</definedName>
    <definedName name="__12INT_RESERVES" localSheetId="56">#REF!</definedName>
    <definedName name="__12INT_RESERVES" localSheetId="18">#REF!</definedName>
    <definedName name="__12INT_RESERVES" localSheetId="19">#REF!</definedName>
    <definedName name="__12INT_RESERVES" localSheetId="24">#REF!</definedName>
    <definedName name="__12INT_RESERVES" localSheetId="25">#REF!</definedName>
    <definedName name="__12INT_RESERVES" localSheetId="26">#REF!</definedName>
    <definedName name="__12INT_RESERVES" localSheetId="27">#REF!</definedName>
    <definedName name="__12INT_RESERVES" localSheetId="29">#REF!</definedName>
    <definedName name="__12INT_RESERVES">#REF!</definedName>
    <definedName name="__1r" localSheetId="20">#REF!</definedName>
    <definedName name="__1r" localSheetId="37">#REF!</definedName>
    <definedName name="__1r" localSheetId="4">#REF!</definedName>
    <definedName name="__1r" localSheetId="3">#REF!</definedName>
    <definedName name="__1r" localSheetId="31">#REF!</definedName>
    <definedName name="__1r" localSheetId="55">#REF!</definedName>
    <definedName name="__1r" localSheetId="56">#REF!</definedName>
    <definedName name="__1r" localSheetId="19">#REF!</definedName>
    <definedName name="__1r" localSheetId="25">#REF!</definedName>
    <definedName name="__1r" localSheetId="26">#REF!</definedName>
    <definedName name="__1r">#REF!</definedName>
    <definedName name="__2Macros_Import_.qbop" localSheetId="22">[19]!'[Macros Import].qbop'</definedName>
    <definedName name="__2Macros_Import_.qbop" localSheetId="41">[19]!'[Macros Import].qbop'</definedName>
    <definedName name="__2Macros_Import_.qbop" localSheetId="3">[19]!'[Macros Import].qbop'</definedName>
    <definedName name="__2Macros_Import_.qbop" localSheetId="38">[19]!'[Macros Import].qbop'</definedName>
    <definedName name="__2Macros_Import_.qbop" localSheetId="42">[19]!'[Macros Import].qbop'</definedName>
    <definedName name="__2Macros_Import_.qbop" localSheetId="53">[19]!'[Macros Import].qbop'</definedName>
    <definedName name="__2Macros_Import_.qbop" localSheetId="54">[19]!'[Macros Import].qbop'</definedName>
    <definedName name="__2Macros_Import_.qbop" localSheetId="57">[19]!'[Macros Import].qbop'</definedName>
    <definedName name="__2Macros_Import_.qbop" localSheetId="58">[19]!'[Macros Import].qbop'</definedName>
    <definedName name="__2Macros_Import_.qbop" localSheetId="25">[19]!'[Macros Import].qbop'</definedName>
    <definedName name="__2Macros_Import_.qbop">[19]!'[Macros Import].qbop'</definedName>
    <definedName name="__3__123Graph_ACPI_ER_LOG" localSheetId="20" hidden="1">[14]ER!#REF!</definedName>
    <definedName name="__3__123Graph_ACPI_ER_LOG" localSheetId="21" hidden="1">[14]ER!#REF!</definedName>
    <definedName name="__3__123Graph_ACPI_ER_LOG" localSheetId="23" hidden="1">[14]ER!#REF!</definedName>
    <definedName name="__3__123Graph_ACPI_ER_LOG" localSheetId="37" hidden="1">[14]ER!#REF!</definedName>
    <definedName name="__3__123Graph_ACPI_ER_LOG" localSheetId="4" hidden="1">[14]ER!#REF!</definedName>
    <definedName name="__3__123Graph_ACPI_ER_LOG" localSheetId="3" hidden="1">[14]ER!#REF!</definedName>
    <definedName name="__3__123Graph_ACPI_ER_LOG" localSheetId="30" hidden="1">[14]ER!#REF!</definedName>
    <definedName name="__3__123Graph_ACPI_ER_LOG" localSheetId="31" hidden="1">[14]ER!#REF!</definedName>
    <definedName name="__3__123Graph_ACPI_ER_LOG" localSheetId="38" hidden="1">[14]ER!#REF!</definedName>
    <definedName name="__3__123Graph_ACPI_ER_LOG" localSheetId="18" hidden="1">[14]ER!#REF!</definedName>
    <definedName name="__3__123Graph_ACPI_ER_LOG" localSheetId="19" hidden="1">[14]ER!#REF!</definedName>
    <definedName name="__3__123Graph_ACPI_ER_LOG" localSheetId="24" hidden="1">[14]ER!#REF!</definedName>
    <definedName name="__3__123Graph_ACPI_ER_LOG" localSheetId="25" hidden="1">[14]ER!#REF!</definedName>
    <definedName name="__3__123Graph_ACPI_ER_LOG" localSheetId="26" hidden="1">[14]ER!#REF!</definedName>
    <definedName name="__3__123Graph_ACPI_ER_LOG" localSheetId="27" hidden="1">[14]ER!#REF!</definedName>
    <definedName name="__3__123Graph_ACPI_ER_LOG" localSheetId="29" hidden="1">[14]ER!#REF!</definedName>
    <definedName name="__3__123Graph_ACPI_ER_LOG" hidden="1">[14]ER!#REF!</definedName>
    <definedName name="__4__123Graph_BCPI_ER_LOG" localSheetId="20" hidden="1">[14]ER!#REF!</definedName>
    <definedName name="__4__123Graph_BCPI_ER_LOG" localSheetId="21" hidden="1">[14]ER!#REF!</definedName>
    <definedName name="__4__123Graph_BCPI_ER_LOG" localSheetId="37" hidden="1">[14]ER!#REF!</definedName>
    <definedName name="__4__123Graph_BCPI_ER_LOG" localSheetId="4" hidden="1">[14]ER!#REF!</definedName>
    <definedName name="__4__123Graph_BCPI_ER_LOG" localSheetId="3" hidden="1">[14]ER!#REF!</definedName>
    <definedName name="__4__123Graph_BCPI_ER_LOG" localSheetId="38" hidden="1">[14]ER!#REF!</definedName>
    <definedName name="__4__123Graph_BCPI_ER_LOG" localSheetId="18" hidden="1">[14]ER!#REF!</definedName>
    <definedName name="__4__123Graph_BCPI_ER_LOG" localSheetId="19" hidden="1">[14]ER!#REF!</definedName>
    <definedName name="__4__123Graph_BCPI_ER_LOG" localSheetId="24" hidden="1">[14]ER!#REF!</definedName>
    <definedName name="__4__123Graph_BCPI_ER_LOG" localSheetId="25" hidden="1">[14]ER!#REF!</definedName>
    <definedName name="__4__123Graph_BCPI_ER_LOG" localSheetId="26" hidden="1">[14]ER!#REF!</definedName>
    <definedName name="__4__123Graph_BCPI_ER_LOG" hidden="1">[14]ER!#REF!</definedName>
    <definedName name="__5__123Graph_BIBA_IBRD" localSheetId="20" hidden="1">[14]WB!#REF!</definedName>
    <definedName name="__5__123Graph_BIBA_IBRD" localSheetId="37" hidden="1">[14]WB!#REF!</definedName>
    <definedName name="__5__123Graph_BIBA_IBRD" localSheetId="38" hidden="1">[14]WB!#REF!</definedName>
    <definedName name="__5__123Graph_BIBA_IBRD" localSheetId="19" hidden="1">[14]WB!#REF!</definedName>
    <definedName name="__5__123Graph_BIBA_IBRD" localSheetId="24" hidden="1">[14]WB!#REF!</definedName>
    <definedName name="__5__123Graph_BIBA_IBRD" localSheetId="25" hidden="1">[14]WB!#REF!</definedName>
    <definedName name="__5__123Graph_BIBA_IBRD" hidden="1">[14]WB!#REF!</definedName>
    <definedName name="__6B.2_B.3" localSheetId="20">#REF!</definedName>
    <definedName name="__6B.2_B.3" localSheetId="21">#REF!</definedName>
    <definedName name="__6B.2_B.3" localSheetId="37">#REF!</definedName>
    <definedName name="__6B.2_B.3" localSheetId="4">#REF!</definedName>
    <definedName name="__6B.2_B.3" localSheetId="3">#REF!</definedName>
    <definedName name="__6B.2_B.3" localSheetId="30">#REF!</definedName>
    <definedName name="__6B.2_B.3" localSheetId="31">#REF!</definedName>
    <definedName name="__6B.2_B.3" localSheetId="38">#REF!</definedName>
    <definedName name="__6B.2_B.3" localSheetId="55">#REF!</definedName>
    <definedName name="__6B.2_B.3" localSheetId="56">#REF!</definedName>
    <definedName name="__6B.2_B.3" localSheetId="18">#REF!</definedName>
    <definedName name="__6B.2_B.3" localSheetId="19">#REF!</definedName>
    <definedName name="__6B.2_B.3" localSheetId="24">#REF!</definedName>
    <definedName name="__6B.2_B.3" localSheetId="25">#REF!</definedName>
    <definedName name="__6B.2_B.3" localSheetId="26">#REF!</definedName>
    <definedName name="__6B.2_B.3" localSheetId="27">#REF!</definedName>
    <definedName name="__6B.2_B.3" localSheetId="29">#REF!</definedName>
    <definedName name="__6B.2_B.3">#REF!</definedName>
    <definedName name="__7B.4___5" localSheetId="20">#REF!</definedName>
    <definedName name="__7B.4___5" localSheetId="37">#REF!</definedName>
    <definedName name="__7B.4___5" localSheetId="4">#REF!</definedName>
    <definedName name="__7B.4___5" localSheetId="3">#REF!</definedName>
    <definedName name="__7B.4___5" localSheetId="31">#REF!</definedName>
    <definedName name="__7B.4___5" localSheetId="55">#REF!</definedName>
    <definedName name="__7B.4___5" localSheetId="56">#REF!</definedName>
    <definedName name="__7B.4___5" localSheetId="19">#REF!</definedName>
    <definedName name="__7B.4___5" localSheetId="25">#REF!</definedName>
    <definedName name="__7B.4___5" localSheetId="26">#REF!</definedName>
    <definedName name="__7B.4___5">#REF!</definedName>
    <definedName name="__8CONSOL_B2" localSheetId="20">#REF!</definedName>
    <definedName name="__8CONSOL_B2" localSheetId="37">#REF!</definedName>
    <definedName name="__8CONSOL_B2" localSheetId="4">#REF!</definedName>
    <definedName name="__8CONSOL_B2" localSheetId="3">#REF!</definedName>
    <definedName name="__8CONSOL_B2" localSheetId="31">#REF!</definedName>
    <definedName name="__8CONSOL_B2" localSheetId="55">#REF!</definedName>
    <definedName name="__8CONSOL_B2" localSheetId="56">#REF!</definedName>
    <definedName name="__8CONSOL_B2">#REF!</definedName>
    <definedName name="__9CONSOL_DEPOSITS" localSheetId="20">'[20]A 11'!#REF!</definedName>
    <definedName name="__9CONSOL_DEPOSITS" localSheetId="31">'[20]A 11'!#REF!</definedName>
    <definedName name="__9CONSOL_DEPOSITS" localSheetId="56">'[20]A 11'!#REF!</definedName>
    <definedName name="__9CONSOL_DEPOSITS">'[20]A 11'!#REF!</definedName>
    <definedName name="__asd1" localSheetId="38">[5]!__asd1</definedName>
    <definedName name="__asd1" localSheetId="55">[6]!__asd1</definedName>
    <definedName name="__asd1" localSheetId="24">[6]!__asd1</definedName>
    <definedName name="__asd1">[5]!__asd1</definedName>
    <definedName name="__AUS1" localSheetId="20">#REF!</definedName>
    <definedName name="__AUS1" localSheetId="21">#REF!</definedName>
    <definedName name="__AUS1" localSheetId="37">#REF!</definedName>
    <definedName name="__AUS1" localSheetId="4">#REF!</definedName>
    <definedName name="__AUS1" localSheetId="3">#REF!</definedName>
    <definedName name="__AUS1" localSheetId="30">#REF!</definedName>
    <definedName name="__AUS1" localSheetId="31">#REF!</definedName>
    <definedName name="__AUS1" localSheetId="38">#REF!</definedName>
    <definedName name="__AUS1" localSheetId="55">#REF!</definedName>
    <definedName name="__AUS1" localSheetId="56">#REF!</definedName>
    <definedName name="__AUS1" localSheetId="18">#REF!</definedName>
    <definedName name="__AUS1" localSheetId="19">#REF!</definedName>
    <definedName name="__AUS1" localSheetId="24">#REF!</definedName>
    <definedName name="__AUS1" localSheetId="25">#REF!</definedName>
    <definedName name="__AUS1" localSheetId="26">#REF!</definedName>
    <definedName name="__AUS1" localSheetId="27">#REF!</definedName>
    <definedName name="__AUS1" localSheetId="29">#REF!</definedName>
    <definedName name="__AUS1">#REF!</definedName>
    <definedName name="__BOP2" localSheetId="20">[21]BoP!#REF!</definedName>
    <definedName name="__BOP2" localSheetId="21">[21]BoP!#REF!</definedName>
    <definedName name="__BOP2" localSheetId="30">[21]BoP!#REF!</definedName>
    <definedName name="__BOP2" localSheetId="31">[21]BoP!#REF!</definedName>
    <definedName name="__BOP2" localSheetId="38">[21]BoP!#REF!</definedName>
    <definedName name="__BOP2" localSheetId="56">[21]BoP!#REF!</definedName>
    <definedName name="__BOP2" localSheetId="18">[21]BoP!#REF!</definedName>
    <definedName name="__BOP2" localSheetId="19">[21]BoP!#REF!</definedName>
    <definedName name="__BOP2" localSheetId="24">[21]BoP!#REF!</definedName>
    <definedName name="__BOP2" localSheetId="25">[21]BoP!#REF!</definedName>
    <definedName name="__BOP2" localSheetId="26">[21]BoP!#REF!</definedName>
    <definedName name="__BOP2" localSheetId="27">[21]BoP!#REF!</definedName>
    <definedName name="__BOP2" localSheetId="29">[21]BoP!#REF!</definedName>
    <definedName name="__BOP2">[21]BoP!#REF!</definedName>
    <definedName name="__DEG1" localSheetId="20">#REF!</definedName>
    <definedName name="__DEG1" localSheetId="21">#REF!</definedName>
    <definedName name="__DEG1" localSheetId="37">#REF!</definedName>
    <definedName name="__DEG1" localSheetId="4">#REF!</definedName>
    <definedName name="__DEG1" localSheetId="3">#REF!</definedName>
    <definedName name="__DEG1" localSheetId="30">#REF!</definedName>
    <definedName name="__DEG1" localSheetId="31">#REF!</definedName>
    <definedName name="__DEG1" localSheetId="38">#REF!</definedName>
    <definedName name="__DEG1" localSheetId="55">#REF!</definedName>
    <definedName name="__DEG1" localSheetId="56">#REF!</definedName>
    <definedName name="__DEG1" localSheetId="18">#REF!</definedName>
    <definedName name="__DEG1" localSheetId="19">#REF!</definedName>
    <definedName name="__DEG1" localSheetId="24">#REF!</definedName>
    <definedName name="__DEG1" localSheetId="25">#REF!</definedName>
    <definedName name="__DEG1" localSheetId="26">#REF!</definedName>
    <definedName name="__DEG1" localSheetId="27">#REF!</definedName>
    <definedName name="__DEG1" localSheetId="29">#REF!</definedName>
    <definedName name="__DEG1">#REF!</definedName>
    <definedName name="__DKR1" localSheetId="20">#REF!</definedName>
    <definedName name="__DKR1" localSheetId="37">#REF!</definedName>
    <definedName name="__DKR1" localSheetId="4">#REF!</definedName>
    <definedName name="__DKR1" localSheetId="3">#REF!</definedName>
    <definedName name="__DKR1" localSheetId="31">#REF!</definedName>
    <definedName name="__DKR1" localSheetId="55">#REF!</definedName>
    <definedName name="__DKR1" localSheetId="56">#REF!</definedName>
    <definedName name="__DKR1" localSheetId="19">#REF!</definedName>
    <definedName name="__DKR1" localSheetId="25">#REF!</definedName>
    <definedName name="__DKR1" localSheetId="26">#REF!</definedName>
    <definedName name="__DKR1">#REF!</definedName>
    <definedName name="__ECU1" localSheetId="20">#REF!</definedName>
    <definedName name="__ECU1" localSheetId="37">#REF!</definedName>
    <definedName name="__ECU1" localSheetId="4">#REF!</definedName>
    <definedName name="__ECU1" localSheetId="3">#REF!</definedName>
    <definedName name="__ECU1" localSheetId="31">#REF!</definedName>
    <definedName name="__ECU1" localSheetId="55">#REF!</definedName>
    <definedName name="__ECU1" localSheetId="56">#REF!</definedName>
    <definedName name="__ECU1">#REF!</definedName>
    <definedName name="__END94" localSheetId="20">#REF!</definedName>
    <definedName name="__END94" localSheetId="37">#REF!</definedName>
    <definedName name="__END94" localSheetId="4">#REF!</definedName>
    <definedName name="__END94" localSheetId="3">#REF!</definedName>
    <definedName name="__END94" localSheetId="31">#REF!</definedName>
    <definedName name="__END94" localSheetId="55">#REF!</definedName>
    <definedName name="__END94">#REF!</definedName>
    <definedName name="__ESC1" localSheetId="20">#REF!</definedName>
    <definedName name="__ESC1" localSheetId="37">#REF!</definedName>
    <definedName name="__ESC1" localSheetId="4">#REF!</definedName>
    <definedName name="__ESC1" localSheetId="3">#REF!</definedName>
    <definedName name="__ESC1" localSheetId="31">#REF!</definedName>
    <definedName name="__ESC1" localSheetId="55">#REF!</definedName>
    <definedName name="__ESC1">#REF!</definedName>
    <definedName name="__F" hidden="1">'[9]Fax a enviar'!#REF!</definedName>
    <definedName name="__FAL2" localSheetId="20">#REF!</definedName>
    <definedName name="__FAL2" localSheetId="21">#REF!</definedName>
    <definedName name="__FAL2" localSheetId="37">#REF!</definedName>
    <definedName name="__FAL2" localSheetId="4">#REF!</definedName>
    <definedName name="__FAL2" localSheetId="3">#REF!</definedName>
    <definedName name="__FAL2" localSheetId="30">#REF!</definedName>
    <definedName name="__FAL2" localSheetId="31">#REF!</definedName>
    <definedName name="__FAL2" localSheetId="38">#REF!</definedName>
    <definedName name="__FAL2" localSheetId="55">#REF!</definedName>
    <definedName name="__FAL2" localSheetId="56">#REF!</definedName>
    <definedName name="__FAL2" localSheetId="18">#REF!</definedName>
    <definedName name="__FAL2" localSheetId="19">#REF!</definedName>
    <definedName name="__FAL2" localSheetId="24">#REF!</definedName>
    <definedName name="__FAL2" localSheetId="25">#REF!</definedName>
    <definedName name="__FAL2" localSheetId="26">#REF!</definedName>
    <definedName name="__FAL2" localSheetId="27">#REF!</definedName>
    <definedName name="__FAL2" localSheetId="29">#REF!</definedName>
    <definedName name="__FAL2">#REF!</definedName>
    <definedName name="__FAL3" localSheetId="20">#REF!</definedName>
    <definedName name="__FAL3" localSheetId="37">#REF!</definedName>
    <definedName name="__FAL3" localSheetId="4">#REF!</definedName>
    <definedName name="__FAL3" localSheetId="3">#REF!</definedName>
    <definedName name="__FAL3" localSheetId="31">#REF!</definedName>
    <definedName name="__FAL3" localSheetId="55">#REF!</definedName>
    <definedName name="__FAL3" localSheetId="56">#REF!</definedName>
    <definedName name="__FAL3" localSheetId="19">#REF!</definedName>
    <definedName name="__FAL3" localSheetId="25">#REF!</definedName>
    <definedName name="__FAL3" localSheetId="26">#REF!</definedName>
    <definedName name="__FAL3">#REF!</definedName>
    <definedName name="__FAL4" localSheetId="20">#REF!</definedName>
    <definedName name="__FAL4" localSheetId="37">#REF!</definedName>
    <definedName name="__FAL4" localSheetId="4">#REF!</definedName>
    <definedName name="__FAL4" localSheetId="3">#REF!</definedName>
    <definedName name="__FAL4" localSheetId="31">#REF!</definedName>
    <definedName name="__FAL4" localSheetId="55">#REF!</definedName>
    <definedName name="__FAL4" localSheetId="56">#REF!</definedName>
    <definedName name="__FAL4">#REF!</definedName>
    <definedName name="__FAL5" localSheetId="20">#REF!</definedName>
    <definedName name="__FAL5" localSheetId="37">#REF!</definedName>
    <definedName name="__FAL5" localSheetId="4">#REF!</definedName>
    <definedName name="__FAL5" localSheetId="3">#REF!</definedName>
    <definedName name="__FAL5" localSheetId="31">#REF!</definedName>
    <definedName name="__FAL5" localSheetId="55">#REF!</definedName>
    <definedName name="__FAL5">#REF!</definedName>
    <definedName name="__FAL6" localSheetId="20">#REF!</definedName>
    <definedName name="__FAL6" localSheetId="37">#REF!</definedName>
    <definedName name="__FAL6" localSheetId="4">#REF!</definedName>
    <definedName name="__FAL6" localSheetId="3">#REF!</definedName>
    <definedName name="__FAL6" localSheetId="31">#REF!</definedName>
    <definedName name="__FAL6" localSheetId="55">#REF!</definedName>
    <definedName name="__FAL6">#REF!</definedName>
    <definedName name="__FAL7" localSheetId="20">#REF!</definedName>
    <definedName name="__FAL7" localSheetId="37">#REF!</definedName>
    <definedName name="__FAL7" localSheetId="4">#REF!</definedName>
    <definedName name="__FAL7" localSheetId="3">#REF!</definedName>
    <definedName name="__FAL7" localSheetId="31">#REF!</definedName>
    <definedName name="__FAL7" localSheetId="55">#REF!</definedName>
    <definedName name="__FAL7">#REF!</definedName>
    <definedName name="__FMK1" localSheetId="20">#REF!</definedName>
    <definedName name="__FMK1" localSheetId="37">#REF!</definedName>
    <definedName name="__FMK1" localSheetId="4">#REF!</definedName>
    <definedName name="__FMK1" localSheetId="3">#REF!</definedName>
    <definedName name="__FMK1" localSheetId="31">#REF!</definedName>
    <definedName name="__FMK1" localSheetId="55">#REF!</definedName>
    <definedName name="__FMK1">#REF!</definedName>
    <definedName name="__IKR1" localSheetId="20">#REF!</definedName>
    <definedName name="__IKR1" localSheetId="37">#REF!</definedName>
    <definedName name="__IKR1" localSheetId="4">#REF!</definedName>
    <definedName name="__IKR1" localSheetId="3">#REF!</definedName>
    <definedName name="__IKR1" localSheetId="31">#REF!</definedName>
    <definedName name="__IKR1" localSheetId="55">#REF!</definedName>
    <definedName name="__IKR1">#REF!</definedName>
    <definedName name="__IRP1" localSheetId="20">#REF!</definedName>
    <definedName name="__IRP1" localSheetId="37">#REF!</definedName>
    <definedName name="__IRP1" localSheetId="4">#REF!</definedName>
    <definedName name="__IRP1" localSheetId="3">#REF!</definedName>
    <definedName name="__IRP1" localSheetId="31">#REF!</definedName>
    <definedName name="__IRP1" localSheetId="55">#REF!</definedName>
    <definedName name="__IRP1">#REF!</definedName>
    <definedName name="__LIT1" localSheetId="20">#REF!</definedName>
    <definedName name="__LIT1" localSheetId="37">#REF!</definedName>
    <definedName name="__LIT1" localSheetId="4">#REF!</definedName>
    <definedName name="__LIT1" localSheetId="3">#REF!</definedName>
    <definedName name="__LIT1" localSheetId="31">#REF!</definedName>
    <definedName name="__LIT1" localSheetId="55">#REF!</definedName>
    <definedName name="__LIT1">#REF!</definedName>
    <definedName name="__MEX1" localSheetId="20">#REF!</definedName>
    <definedName name="__MEX1" localSheetId="37">#REF!</definedName>
    <definedName name="__MEX1" localSheetId="4">#REF!</definedName>
    <definedName name="__MEX1" localSheetId="3">#REF!</definedName>
    <definedName name="__MEX1" localSheetId="31">#REF!</definedName>
    <definedName name="__MEX1" localSheetId="55">#REF!</definedName>
    <definedName name="__MEX1">#REF!</definedName>
    <definedName name="__PTA1" localSheetId="20">#REF!</definedName>
    <definedName name="__PTA1" localSheetId="37">#REF!</definedName>
    <definedName name="__PTA1" localSheetId="4">#REF!</definedName>
    <definedName name="__PTA1" localSheetId="3">#REF!</definedName>
    <definedName name="__PTA1" localSheetId="31">#REF!</definedName>
    <definedName name="__PTA1" localSheetId="55">#REF!</definedName>
    <definedName name="__PTA1">#REF!</definedName>
    <definedName name="__RES2">[21]RES!#REF!</definedName>
    <definedName name="__ROS1">#N/A</definedName>
    <definedName name="__ROS2">#N/A</definedName>
    <definedName name="__ROS3">#N/A</definedName>
    <definedName name="__ROS4">#N/A</definedName>
    <definedName name="__SAR1" localSheetId="20">#REF!</definedName>
    <definedName name="__SAR1" localSheetId="21">#REF!</definedName>
    <definedName name="__SAR1" localSheetId="37">#REF!</definedName>
    <definedName name="__SAR1" localSheetId="4">#REF!</definedName>
    <definedName name="__SAR1" localSheetId="3">#REF!</definedName>
    <definedName name="__SAR1" localSheetId="30">#REF!</definedName>
    <definedName name="__SAR1" localSheetId="31">#REF!</definedName>
    <definedName name="__SAR1" localSheetId="38">#REF!</definedName>
    <definedName name="__SAR1" localSheetId="55">#REF!</definedName>
    <definedName name="__SAR1" localSheetId="56">#REF!</definedName>
    <definedName name="__SAR1" localSheetId="18">#REF!</definedName>
    <definedName name="__SAR1" localSheetId="19">#REF!</definedName>
    <definedName name="__SAR1" localSheetId="24">#REF!</definedName>
    <definedName name="__SAR1" localSheetId="25">#REF!</definedName>
    <definedName name="__SAR1" localSheetId="26">#REF!</definedName>
    <definedName name="__SAR1" localSheetId="27">#REF!</definedName>
    <definedName name="__SAR1" localSheetId="29">#REF!</definedName>
    <definedName name="__SAR1">#REF!</definedName>
    <definedName name="__SUM2" localSheetId="20">#REF!</definedName>
    <definedName name="__SUM2" localSheetId="37">#REF!</definedName>
    <definedName name="__SUM2" localSheetId="4">#REF!</definedName>
    <definedName name="__SUM2" localSheetId="3">#REF!</definedName>
    <definedName name="__SUM2" localSheetId="31">#REF!</definedName>
    <definedName name="__SUM2" localSheetId="55">#REF!</definedName>
    <definedName name="__SUM2" localSheetId="56">#REF!</definedName>
    <definedName name="__SUM2" localSheetId="19">#REF!</definedName>
    <definedName name="__SUM2" localSheetId="25">#REF!</definedName>
    <definedName name="__SUM2" localSheetId="26">#REF!</definedName>
    <definedName name="__SUM2">#REF!</definedName>
    <definedName name="__TAB1" localSheetId="20">#REF!</definedName>
    <definedName name="__TAB1" localSheetId="37">#REF!</definedName>
    <definedName name="__TAB1" localSheetId="4">#REF!</definedName>
    <definedName name="__TAB1" localSheetId="3">#REF!</definedName>
    <definedName name="__TAB1" localSheetId="31">#REF!</definedName>
    <definedName name="__TAB1" localSheetId="55">#REF!</definedName>
    <definedName name="__TAB1" localSheetId="56">#REF!</definedName>
    <definedName name="__TAB1">#REF!</definedName>
    <definedName name="__Tab19" localSheetId="20">#REF!</definedName>
    <definedName name="__Tab19" localSheetId="37">#REF!</definedName>
    <definedName name="__Tab19" localSheetId="4">#REF!</definedName>
    <definedName name="__Tab19" localSheetId="3">#REF!</definedName>
    <definedName name="__Tab19" localSheetId="31">#REF!</definedName>
    <definedName name="__Tab19" localSheetId="55">#REF!</definedName>
    <definedName name="__Tab19">#REF!</definedName>
    <definedName name="__Tab20" localSheetId="20">#REF!</definedName>
    <definedName name="__Tab20" localSheetId="37">#REF!</definedName>
    <definedName name="__Tab20" localSheetId="4">#REF!</definedName>
    <definedName name="__Tab20" localSheetId="3">#REF!</definedName>
    <definedName name="__Tab20" localSheetId="31">#REF!</definedName>
    <definedName name="__Tab20" localSheetId="55">#REF!</definedName>
    <definedName name="__Tab20">#REF!</definedName>
    <definedName name="__Tab21" localSheetId="20">#REF!</definedName>
    <definedName name="__Tab21" localSheetId="37">#REF!</definedName>
    <definedName name="__Tab21" localSheetId="4">#REF!</definedName>
    <definedName name="__Tab21" localSheetId="3">#REF!</definedName>
    <definedName name="__Tab21" localSheetId="31">#REF!</definedName>
    <definedName name="__Tab21" localSheetId="55">#REF!</definedName>
    <definedName name="__Tab21">#REF!</definedName>
    <definedName name="__Tab22" localSheetId="20">#REF!</definedName>
    <definedName name="__Tab22" localSheetId="37">#REF!</definedName>
    <definedName name="__Tab22" localSheetId="4">#REF!</definedName>
    <definedName name="__Tab22" localSheetId="3">#REF!</definedName>
    <definedName name="__Tab22" localSheetId="31">#REF!</definedName>
    <definedName name="__Tab22" localSheetId="55">#REF!</definedName>
    <definedName name="__Tab22">#REF!</definedName>
    <definedName name="__Tab23" localSheetId="20">#REF!</definedName>
    <definedName name="__Tab23" localSheetId="37">#REF!</definedName>
    <definedName name="__Tab23" localSheetId="4">#REF!</definedName>
    <definedName name="__Tab23" localSheetId="3">#REF!</definedName>
    <definedName name="__Tab23" localSheetId="31">#REF!</definedName>
    <definedName name="__Tab23" localSheetId="55">#REF!</definedName>
    <definedName name="__Tab23">#REF!</definedName>
    <definedName name="__Tab24" localSheetId="20">#REF!</definedName>
    <definedName name="__Tab24" localSheetId="37">#REF!</definedName>
    <definedName name="__Tab24" localSheetId="4">#REF!</definedName>
    <definedName name="__Tab24" localSheetId="3">#REF!</definedName>
    <definedName name="__Tab24" localSheetId="31">#REF!</definedName>
    <definedName name="__Tab24" localSheetId="55">#REF!</definedName>
    <definedName name="__Tab24">#REF!</definedName>
    <definedName name="__Tab26" localSheetId="20">#REF!</definedName>
    <definedName name="__Tab26" localSheetId="37">#REF!</definedName>
    <definedName name="__Tab26" localSheetId="4">#REF!</definedName>
    <definedName name="__Tab26" localSheetId="3">#REF!</definedName>
    <definedName name="__Tab26" localSheetId="31">#REF!</definedName>
    <definedName name="__Tab26" localSheetId="55">#REF!</definedName>
    <definedName name="__Tab26">#REF!</definedName>
    <definedName name="__Tab27" localSheetId="20">#REF!</definedName>
    <definedName name="__Tab27" localSheetId="37">#REF!</definedName>
    <definedName name="__Tab27" localSheetId="4">#REF!</definedName>
    <definedName name="__Tab27" localSheetId="3">#REF!</definedName>
    <definedName name="__Tab27" localSheetId="31">#REF!</definedName>
    <definedName name="__Tab27" localSheetId="55">#REF!</definedName>
    <definedName name="__Tab27">#REF!</definedName>
    <definedName name="__Tab28" localSheetId="20">#REF!</definedName>
    <definedName name="__Tab28" localSheetId="37">#REF!</definedName>
    <definedName name="__Tab28" localSheetId="4">#REF!</definedName>
    <definedName name="__Tab28" localSheetId="3">#REF!</definedName>
    <definedName name="__Tab28" localSheetId="31">#REF!</definedName>
    <definedName name="__Tab28" localSheetId="55">#REF!</definedName>
    <definedName name="__Tab28">#REF!</definedName>
    <definedName name="__Tab29" localSheetId="20">#REF!</definedName>
    <definedName name="__Tab29" localSheetId="37">#REF!</definedName>
    <definedName name="__Tab29" localSheetId="4">#REF!</definedName>
    <definedName name="__Tab29" localSheetId="3">#REF!</definedName>
    <definedName name="__Tab29" localSheetId="31">#REF!</definedName>
    <definedName name="__Tab29" localSheetId="55">#REF!</definedName>
    <definedName name="__Tab29">#REF!</definedName>
    <definedName name="__Tab30" localSheetId="20">#REF!</definedName>
    <definedName name="__Tab30" localSheetId="37">#REF!</definedName>
    <definedName name="__Tab30" localSheetId="4">#REF!</definedName>
    <definedName name="__Tab30" localSheetId="3">#REF!</definedName>
    <definedName name="__Tab30" localSheetId="31">#REF!</definedName>
    <definedName name="__Tab30" localSheetId="55">#REF!</definedName>
    <definedName name="__Tab30">#REF!</definedName>
    <definedName name="__Tab31" localSheetId="20">#REF!</definedName>
    <definedName name="__Tab31" localSheetId="37">#REF!</definedName>
    <definedName name="__Tab31" localSheetId="4">#REF!</definedName>
    <definedName name="__Tab31" localSheetId="3">#REF!</definedName>
    <definedName name="__Tab31" localSheetId="31">#REF!</definedName>
    <definedName name="__Tab31" localSheetId="55">#REF!</definedName>
    <definedName name="__Tab31">#REF!</definedName>
    <definedName name="__Tab32" localSheetId="20">#REF!</definedName>
    <definedName name="__Tab32" localSheetId="37">#REF!</definedName>
    <definedName name="__Tab32" localSheetId="4">#REF!</definedName>
    <definedName name="__Tab32" localSheetId="3">#REF!</definedName>
    <definedName name="__Tab32" localSheetId="31">#REF!</definedName>
    <definedName name="__Tab32" localSheetId="55">#REF!</definedName>
    <definedName name="__Tab32">#REF!</definedName>
    <definedName name="__Tab33" localSheetId="20">#REF!</definedName>
    <definedName name="__Tab33" localSheetId="37">#REF!</definedName>
    <definedName name="__Tab33" localSheetId="4">#REF!</definedName>
    <definedName name="__Tab33" localSheetId="3">#REF!</definedName>
    <definedName name="__Tab33" localSheetId="31">#REF!</definedName>
    <definedName name="__Tab33" localSheetId="55">#REF!</definedName>
    <definedName name="__Tab33">#REF!</definedName>
    <definedName name="__Tab34" localSheetId="20">#REF!</definedName>
    <definedName name="__Tab34" localSheetId="37">#REF!</definedName>
    <definedName name="__Tab34" localSheetId="4">#REF!</definedName>
    <definedName name="__Tab34" localSheetId="3">#REF!</definedName>
    <definedName name="__Tab34" localSheetId="31">#REF!</definedName>
    <definedName name="__Tab34" localSheetId="55">#REF!</definedName>
    <definedName name="__Tab34">#REF!</definedName>
    <definedName name="__Tab35" localSheetId="20">#REF!</definedName>
    <definedName name="__Tab35" localSheetId="37">#REF!</definedName>
    <definedName name="__Tab35" localSheetId="4">#REF!</definedName>
    <definedName name="__Tab35" localSheetId="3">#REF!</definedName>
    <definedName name="__Tab35" localSheetId="31">#REF!</definedName>
    <definedName name="__Tab35" localSheetId="55">#REF!</definedName>
    <definedName name="__Tab35">#REF!</definedName>
    <definedName name="__tAB4">'[7]shared data'!$A$1:$G$71</definedName>
    <definedName name="__tnt1" localSheetId="38">[5]!__tnt1</definedName>
    <definedName name="__tnt1" localSheetId="55">[6]!__tnt1</definedName>
    <definedName name="__tnt1" localSheetId="24">[6]!__tnt1</definedName>
    <definedName name="__tnt1">[5]!__tnt1</definedName>
    <definedName name="__TOT58" localSheetId="20">[8]GROWTH!#REF!</definedName>
    <definedName name="__TOT58" localSheetId="21">[8]GROWTH!#REF!</definedName>
    <definedName name="__TOT58" localSheetId="22">[8]GROWTH!#REF!</definedName>
    <definedName name="__TOT58" localSheetId="23">[8]GROWTH!#REF!</definedName>
    <definedName name="__TOT58" localSheetId="17">[8]GROWTH!#REF!</definedName>
    <definedName name="__TOT58" localSheetId="19">[8]GROWTH!#REF!</definedName>
    <definedName name="__TOT58" localSheetId="25">[8]GROWTH!#REF!</definedName>
    <definedName name="__TOT58" localSheetId="26">[8]GROWTH!#REF!</definedName>
    <definedName name="__TOT58">[8]GROWTH!#REF!</definedName>
    <definedName name="__WB2" localSheetId="20">#REF!</definedName>
    <definedName name="__WB2" localSheetId="21">#REF!</definedName>
    <definedName name="__WB2" localSheetId="37">#REF!</definedName>
    <definedName name="__WB2" localSheetId="4">#REF!</definedName>
    <definedName name="__WB2" localSheetId="3">#REF!</definedName>
    <definedName name="__WB2" localSheetId="30">#REF!</definedName>
    <definedName name="__WB2" localSheetId="31">#REF!</definedName>
    <definedName name="__WB2" localSheetId="38">#REF!</definedName>
    <definedName name="__WB2" localSheetId="55">#REF!</definedName>
    <definedName name="__WB2" localSheetId="56">#REF!</definedName>
    <definedName name="__WB2" localSheetId="18">#REF!</definedName>
    <definedName name="__WB2" localSheetId="19">#REF!</definedName>
    <definedName name="__WB2" localSheetId="24">#REF!</definedName>
    <definedName name="__WB2" localSheetId="25">#REF!</definedName>
    <definedName name="__WB2" localSheetId="26">#REF!</definedName>
    <definedName name="__WB2" localSheetId="27">#REF!</definedName>
    <definedName name="__WB2" localSheetId="29">#REF!</definedName>
    <definedName name="__WB2">#REF!</definedName>
    <definedName name="__YR0110">'[3]Imp:DSA output'!$O$9:$R$464</definedName>
    <definedName name="__YR89">'[3]Imp:DSA output'!$C$9:$C$464</definedName>
    <definedName name="__YR90">'[3]Imp:DSA output'!$D$9:$D$464</definedName>
    <definedName name="__YR91">'[3]Imp:DSA output'!$E$9:$E$464</definedName>
    <definedName name="__YR92">'[3]Imp:DSA output'!$F$9:$F$464</definedName>
    <definedName name="__YR93">'[3]Imp:DSA output'!$G$9:$G$464</definedName>
    <definedName name="__YR94">'[3]Imp:DSA output'!$H$9:$H$464</definedName>
    <definedName name="__YR95">'[3]Imp:DSA output'!$I$9:$I$464</definedName>
    <definedName name="_1">#N/A</definedName>
    <definedName name="_10__123Graph_AWB_ADJ_PRJ" hidden="1">[22]WB!$Q$255:$AK$255</definedName>
    <definedName name="_10_0GRÁFICO_N_10.2" localSheetId="20">[23]Afiliados!#REF!</definedName>
    <definedName name="_10_0GRÁFICO_N_10.2" localSheetId="21">[23]Afiliados!#REF!</definedName>
    <definedName name="_10_0GRÁFICO_N_10.2" localSheetId="22">[23]Afiliados!#REF!</definedName>
    <definedName name="_10_0GRÁFICO_N_10.2" localSheetId="23">[23]Afiliados!#REF!</definedName>
    <definedName name="_10_0GRÁFICO_N_10.2" localSheetId="17">[23]Afiliados!#REF!</definedName>
    <definedName name="_10_0GRÁFICO_N_10.2" localSheetId="19">[23]Afiliados!#REF!</definedName>
    <definedName name="_10_0GRÁFICO_N_10.2">[23]Afiliados!#REF!</definedName>
    <definedName name="_10FA_L" localSheetId="20">#REF!</definedName>
    <definedName name="_10FA_L" localSheetId="21">#REF!</definedName>
    <definedName name="_10FA_L" localSheetId="37">#REF!</definedName>
    <definedName name="_10FA_L" localSheetId="4">#REF!</definedName>
    <definedName name="_10FA_L" localSheetId="3">#REF!</definedName>
    <definedName name="_10FA_L" localSheetId="30">#REF!</definedName>
    <definedName name="_10FA_L" localSheetId="31">#REF!</definedName>
    <definedName name="_10FA_L" localSheetId="38">#REF!</definedName>
    <definedName name="_10FA_L" localSheetId="55">#REF!</definedName>
    <definedName name="_10FA_L" localSheetId="56">#REF!</definedName>
    <definedName name="_10FA_L" localSheetId="18">#REF!</definedName>
    <definedName name="_10FA_L" localSheetId="19">#REF!</definedName>
    <definedName name="_10FA_L" localSheetId="24">#REF!</definedName>
    <definedName name="_10FA_L" localSheetId="25">#REF!</definedName>
    <definedName name="_10FA_L" localSheetId="26">#REF!</definedName>
    <definedName name="_10FA_L" localSheetId="27">#REF!</definedName>
    <definedName name="_10FA_L" localSheetId="29">#REF!</definedName>
    <definedName name="_10FA_L">#REF!</definedName>
    <definedName name="_11__123Graph_AFIG_D" localSheetId="20" hidden="1">#REF!</definedName>
    <definedName name="_11__123Graph_AFIG_D" localSheetId="37" hidden="1">#REF!</definedName>
    <definedName name="_11__123Graph_AFIG_D" localSheetId="4" hidden="1">#REF!</definedName>
    <definedName name="_11__123Graph_AFIG_D" localSheetId="3" hidden="1">#REF!</definedName>
    <definedName name="_11__123Graph_AFIG_D" localSheetId="31" hidden="1">#REF!</definedName>
    <definedName name="_11__123Graph_AFIG_D" localSheetId="55" hidden="1">#REF!</definedName>
    <definedName name="_11__123Graph_AFIG_D" localSheetId="56" hidden="1">#REF!</definedName>
    <definedName name="_11__123Graph_AFIG_D" localSheetId="19" hidden="1">#REF!</definedName>
    <definedName name="_11__123Graph_AFIG_D" localSheetId="25" hidden="1">#REF!</definedName>
    <definedName name="_11__123Graph_AFIG_D" localSheetId="26" hidden="1">#REF!</definedName>
    <definedName name="_11__123Graph_AFIG_D" hidden="1">#REF!</definedName>
    <definedName name="_11__123Graph_BCPI_ER_LOG" localSheetId="19" hidden="1">[22]ER!#REF!</definedName>
    <definedName name="_11__123Graph_BCPI_ER_LOG" localSheetId="25" hidden="1">[22]ER!#REF!</definedName>
    <definedName name="_11__123Graph_BCPI_ER_LOG" localSheetId="26" hidden="1">[22]ER!#REF!</definedName>
    <definedName name="_11__123Graph_BCPI_ER_LOG" hidden="1">[22]ER!#REF!</definedName>
    <definedName name="_11absorc" localSheetId="38">[24]Programa!#REF!</definedName>
    <definedName name="_11absorc" localSheetId="55">[25]Programa!#REF!</definedName>
    <definedName name="_11absorc" localSheetId="19">[24]Programa!#REF!</definedName>
    <definedName name="_11absorc" localSheetId="24">[25]Programa!#REF!</definedName>
    <definedName name="_11absorc" localSheetId="25">[25]Programa!#REF!</definedName>
    <definedName name="_11absorc" localSheetId="26">[25]Programa!#REF!</definedName>
    <definedName name="_11absorc">[24]Programa!#REF!</definedName>
    <definedName name="_11GAZ_LIABS" localSheetId="20">#REF!</definedName>
    <definedName name="_11GAZ_LIABS" localSheetId="21">#REF!</definedName>
    <definedName name="_11GAZ_LIABS" localSheetId="23">#REF!</definedName>
    <definedName name="_11GAZ_LIABS" localSheetId="37">#REF!</definedName>
    <definedName name="_11GAZ_LIABS" localSheetId="4">#REF!</definedName>
    <definedName name="_11GAZ_LIABS" localSheetId="3">#REF!</definedName>
    <definedName name="_11GAZ_LIABS" localSheetId="31">#REF!</definedName>
    <definedName name="_11GAZ_LIABS" localSheetId="55">#REF!</definedName>
    <definedName name="_11GAZ_LIABS" localSheetId="56">#REF!</definedName>
    <definedName name="_11GAZ_LIABS" localSheetId="19">#REF!</definedName>
    <definedName name="_11GAZ_LIABS" localSheetId="25">#REF!</definedName>
    <definedName name="_11GAZ_LIABS" localSheetId="26">#REF!</definedName>
    <definedName name="_11GAZ_LIABS">#REF!</definedName>
    <definedName name="_12__123Graph_AIBA_IBRD" hidden="1">[22]WB!$Q$62:$AK$62</definedName>
    <definedName name="_12__123Graph_BIBA_IBRD" localSheetId="20" hidden="1">[22]WB!#REF!</definedName>
    <definedName name="_12__123Graph_BIBA_IBRD" localSheetId="21" hidden="1">[22]WB!#REF!</definedName>
    <definedName name="_12__123Graph_BIBA_IBRD" localSheetId="22" hidden="1">[22]WB!#REF!</definedName>
    <definedName name="_12__123Graph_BIBA_IBRD" localSheetId="23" hidden="1">[22]WB!#REF!</definedName>
    <definedName name="_12__123Graph_BIBA_IBRD" localSheetId="17" hidden="1">[22]WB!#REF!</definedName>
    <definedName name="_12__123Graph_BIBA_IBRD" localSheetId="19" hidden="1">[22]WB!#REF!</definedName>
    <definedName name="_12__123Graph_BIBA_IBRD" hidden="1">[22]WB!#REF!</definedName>
    <definedName name="_12c" localSheetId="20">[24]Programa!#REF!</definedName>
    <definedName name="_12c" localSheetId="21">[24]Programa!#REF!</definedName>
    <definedName name="_12c" localSheetId="22">[24]Programa!#REF!</definedName>
    <definedName name="_12c" localSheetId="23">[24]Programa!#REF!</definedName>
    <definedName name="_12c" localSheetId="38">[24]Programa!#REF!</definedName>
    <definedName name="_12c" localSheetId="17">[24]Programa!#REF!</definedName>
    <definedName name="_12c" localSheetId="55">[25]Programa!#REF!</definedName>
    <definedName name="_12c" localSheetId="19">[24]Programa!#REF!</definedName>
    <definedName name="_12c" localSheetId="24">[25]Programa!#REF!</definedName>
    <definedName name="_12c">[24]Programa!#REF!</definedName>
    <definedName name="_12INT_RESERVES" localSheetId="20">#REF!</definedName>
    <definedName name="_12INT_RESERVES" localSheetId="21">#REF!</definedName>
    <definedName name="_12INT_RESERVES" localSheetId="37">#REF!</definedName>
    <definedName name="_12INT_RESERVES" localSheetId="4">#REF!</definedName>
    <definedName name="_12INT_RESERVES" localSheetId="3">#REF!</definedName>
    <definedName name="_12INT_RESERVES" localSheetId="30">#REF!</definedName>
    <definedName name="_12INT_RESERVES" localSheetId="31">#REF!</definedName>
    <definedName name="_12INT_RESERVES" localSheetId="38">#REF!</definedName>
    <definedName name="_12INT_RESERVES" localSheetId="55">#REF!</definedName>
    <definedName name="_12INT_RESERVES" localSheetId="56">#REF!</definedName>
    <definedName name="_12INT_RESERVES" localSheetId="18">#REF!</definedName>
    <definedName name="_12INT_RESERVES" localSheetId="19">#REF!</definedName>
    <definedName name="_12INT_RESERVES" localSheetId="24">#REF!</definedName>
    <definedName name="_12INT_RESERVES" localSheetId="25">#REF!</definedName>
    <definedName name="_12INT_RESERVES" localSheetId="26">#REF!</definedName>
    <definedName name="_12INT_RESERVES" localSheetId="27">#REF!</definedName>
    <definedName name="_12INT_RESERVES" localSheetId="29">#REF!</definedName>
    <definedName name="_12INT_RESERVES">#REF!</definedName>
    <definedName name="_15Macros_Import_.qbop" localSheetId="22">[19]!'[Macros Import].qbop'</definedName>
    <definedName name="_15Macros_Import_.qbop" localSheetId="41">[19]!'[Macros Import].qbop'</definedName>
    <definedName name="_15Macros_Import_.qbop" localSheetId="3">[19]!'[Macros Import].qbop'</definedName>
    <definedName name="_15Macros_Import_.qbop" localSheetId="38">[19]!'[Macros Import].qbop'</definedName>
    <definedName name="_15Macros_Import_.qbop" localSheetId="42">[19]!'[Macros Import].qbop'</definedName>
    <definedName name="_15Macros_Import_.qbop" localSheetId="53">[19]!'[Macros Import].qbop'</definedName>
    <definedName name="_15Macros_Import_.qbop" localSheetId="54">[19]!'[Macros Import].qbop'</definedName>
    <definedName name="_15Macros_Import_.qbop" localSheetId="57">[19]!'[Macros Import].qbop'</definedName>
    <definedName name="_15Macros_Import_.qbop" localSheetId="58">[19]!'[Macros Import].qbop'</definedName>
    <definedName name="_15Macros_Import_.qbop" localSheetId="25">[19]!'[Macros Import].qbop'</definedName>
    <definedName name="_15Macros_Import_.qbop">[19]!'[Macros Import].qbop'</definedName>
    <definedName name="_16__123Graph_ATERMS_OF_TRADE" localSheetId="20" hidden="1">#REF!</definedName>
    <definedName name="_16__123Graph_ATERMS_OF_TRADE" localSheetId="21" hidden="1">#REF!</definedName>
    <definedName name="_16__123Graph_ATERMS_OF_TRADE" localSheetId="37" hidden="1">#REF!</definedName>
    <definedName name="_16__123Graph_ATERMS_OF_TRADE" localSheetId="4" hidden="1">#REF!</definedName>
    <definedName name="_16__123Graph_ATERMS_OF_TRADE" localSheetId="3" hidden="1">#REF!</definedName>
    <definedName name="_16__123Graph_ATERMS_OF_TRADE" localSheetId="30" hidden="1">#REF!</definedName>
    <definedName name="_16__123Graph_ATERMS_OF_TRADE" localSheetId="31" hidden="1">#REF!</definedName>
    <definedName name="_16__123Graph_ATERMS_OF_TRADE" localSheetId="38" hidden="1">#REF!</definedName>
    <definedName name="_16__123Graph_ATERMS_OF_TRADE" localSheetId="55" hidden="1">#REF!</definedName>
    <definedName name="_16__123Graph_ATERMS_OF_TRADE" localSheetId="56" hidden="1">#REF!</definedName>
    <definedName name="_16__123Graph_ATERMS_OF_TRADE" localSheetId="18" hidden="1">#REF!</definedName>
    <definedName name="_16__123Graph_ATERMS_OF_TRADE" localSheetId="19" hidden="1">#REF!</definedName>
    <definedName name="_16__123Graph_ATERMS_OF_TRADE" localSheetId="24" hidden="1">#REF!</definedName>
    <definedName name="_16__123Graph_ATERMS_OF_TRADE" localSheetId="25" hidden="1">#REF!</definedName>
    <definedName name="_16__123Graph_ATERMS_OF_TRADE" localSheetId="26" hidden="1">#REF!</definedName>
    <definedName name="_16__123Graph_ATERMS_OF_TRADE" localSheetId="27" hidden="1">#REF!</definedName>
    <definedName name="_16__123Graph_ATERMS_OF_TRADE" localSheetId="29" hidden="1">#REF!</definedName>
    <definedName name="_16__123Graph_ATERMS_OF_TRADE" hidden="1">#REF!</definedName>
    <definedName name="_16__123Graph_BWB_ADJ_PRJ" hidden="1">[22]WB!$Q$257:$AK$257</definedName>
    <definedName name="_17__123Graph_AWB_ADJ_PRJ" hidden="1">[22]WB!$Q$255:$AK$255</definedName>
    <definedName name="_19__123Graph_BCPI_ER_LOG" localSheetId="20" hidden="1">[22]ER!#REF!</definedName>
    <definedName name="_19__123Graph_BCPI_ER_LOG" localSheetId="21" hidden="1">[22]ER!#REF!</definedName>
    <definedName name="_19__123Graph_BCPI_ER_LOG" localSheetId="23" hidden="1">[22]ER!#REF!</definedName>
    <definedName name="_19__123Graph_BCPI_ER_LOG" localSheetId="30" hidden="1">[22]ER!#REF!</definedName>
    <definedName name="_19__123Graph_BCPI_ER_LOG" localSheetId="31" hidden="1">[22]ER!#REF!</definedName>
    <definedName name="_19__123Graph_BCPI_ER_LOG" localSheetId="38" hidden="1">[22]ER!#REF!</definedName>
    <definedName name="_19__123Graph_BCPI_ER_LOG" localSheetId="56" hidden="1">[22]ER!#REF!</definedName>
    <definedName name="_19__123Graph_BCPI_ER_LOG" localSheetId="18" hidden="1">[22]ER!#REF!</definedName>
    <definedName name="_19__123Graph_BCPI_ER_LOG" localSheetId="19" hidden="1">[22]ER!#REF!</definedName>
    <definedName name="_19__123Graph_BCPI_ER_LOG" localSheetId="24" hidden="1">[22]ER!#REF!</definedName>
    <definedName name="_19__123Graph_BCPI_ER_LOG" localSheetId="25" hidden="1">[22]ER!#REF!</definedName>
    <definedName name="_19__123Graph_BCPI_ER_LOG" localSheetId="26" hidden="1">[22]ER!#REF!</definedName>
    <definedName name="_19__123Graph_BCPI_ER_LOG" localSheetId="27" hidden="1">[22]ER!#REF!</definedName>
    <definedName name="_19__123Graph_BCPI_ER_LOG" localSheetId="29" hidden="1">[22]ER!#REF!</definedName>
    <definedName name="_19__123Graph_BCPI_ER_LOG" hidden="1">[22]ER!#REF!</definedName>
    <definedName name="_1981" localSheetId="20">#REF!</definedName>
    <definedName name="_1981" localSheetId="21">#REF!</definedName>
    <definedName name="_1981" localSheetId="22">#REF!</definedName>
    <definedName name="_1981" localSheetId="23">#REF!</definedName>
    <definedName name="_1981" localSheetId="17">#REF!</definedName>
    <definedName name="_1981" localSheetId="55">#REF!</definedName>
    <definedName name="_1981" localSheetId="19">#REF!</definedName>
    <definedName name="_1981" localSheetId="25">#REF!</definedName>
    <definedName name="_1981" localSheetId="26">#REF!</definedName>
    <definedName name="_1981">#REF!</definedName>
    <definedName name="_1982" localSheetId="20">#REF!</definedName>
    <definedName name="_1982" localSheetId="21">#REF!</definedName>
    <definedName name="_1982" localSheetId="23">#REF!</definedName>
    <definedName name="_1982" localSheetId="55">#REF!</definedName>
    <definedName name="_1982" localSheetId="25">#REF!</definedName>
    <definedName name="_1982" localSheetId="26">#REF!</definedName>
    <definedName name="_1982">#REF!</definedName>
    <definedName name="_1983" localSheetId="20">#REF!</definedName>
    <definedName name="_1983" localSheetId="21">#REF!</definedName>
    <definedName name="_1983" localSheetId="23">#REF!</definedName>
    <definedName name="_1983" localSheetId="55">#REF!</definedName>
    <definedName name="_1983" localSheetId="25">#REF!</definedName>
    <definedName name="_1983" localSheetId="26">#REF!</definedName>
    <definedName name="_1983">#REF!</definedName>
    <definedName name="_1984" localSheetId="55">#REF!</definedName>
    <definedName name="_1984">#REF!</definedName>
    <definedName name="_1985" localSheetId="55">#REF!</definedName>
    <definedName name="_1985">#REF!</definedName>
    <definedName name="_1986" localSheetId="55">#REF!</definedName>
    <definedName name="_1986">#REF!</definedName>
    <definedName name="_1987">#N/A</definedName>
    <definedName name="_1988" localSheetId="20">#REF!</definedName>
    <definedName name="_1988" localSheetId="21">#REF!</definedName>
    <definedName name="_1988" localSheetId="22">#REF!</definedName>
    <definedName name="_1988" localSheetId="23">#REF!</definedName>
    <definedName name="_1988" localSheetId="17">#REF!</definedName>
    <definedName name="_1988" localSheetId="55">#REF!</definedName>
    <definedName name="_1988" localSheetId="19">#REF!</definedName>
    <definedName name="_1988">#REF!</definedName>
    <definedName name="_1989" localSheetId="20">#REF!</definedName>
    <definedName name="_1989" localSheetId="21">#REF!</definedName>
    <definedName name="_1989" localSheetId="22">#REF!</definedName>
    <definedName name="_1989" localSheetId="23">#REF!</definedName>
    <definedName name="_1989" localSheetId="17">#REF!</definedName>
    <definedName name="_1989" localSheetId="55">#REF!</definedName>
    <definedName name="_1989" localSheetId="19">#REF!</definedName>
    <definedName name="_1989">#REF!</definedName>
    <definedName name="_1990" localSheetId="20">#REF!</definedName>
    <definedName name="_1990" localSheetId="21">#REF!</definedName>
    <definedName name="_1990" localSheetId="22">#REF!</definedName>
    <definedName name="_1990" localSheetId="23">#REF!</definedName>
    <definedName name="_1990" localSheetId="17">#REF!</definedName>
    <definedName name="_1990" localSheetId="55">#REF!</definedName>
    <definedName name="_1990" localSheetId="19">#REF!</definedName>
    <definedName name="_1990">#REF!</definedName>
    <definedName name="_1991" localSheetId="55">#REF!</definedName>
    <definedName name="_1991">#REF!</definedName>
    <definedName name="_1992" localSheetId="55">#REF!</definedName>
    <definedName name="_1992">#REF!</definedName>
    <definedName name="_1993" localSheetId="55">#REF!</definedName>
    <definedName name="_1993">#REF!</definedName>
    <definedName name="_1994" localSheetId="55">#REF!</definedName>
    <definedName name="_1994">#REF!</definedName>
    <definedName name="_1995" localSheetId="55">#REF!</definedName>
    <definedName name="_1995">#REF!</definedName>
    <definedName name="_1996" localSheetId="55">#REF!</definedName>
    <definedName name="_1996">#REF!</definedName>
    <definedName name="_1997" localSheetId="55">#REF!</definedName>
    <definedName name="_1997">#REF!</definedName>
    <definedName name="_1998" localSheetId="55">#REF!</definedName>
    <definedName name="_1998">#REF!</definedName>
    <definedName name="_1999" localSheetId="55">#REF!</definedName>
    <definedName name="_1999">#REF!</definedName>
    <definedName name="_1IMPRESION" localSheetId="20">#REF!</definedName>
    <definedName name="_1IMPRESION" localSheetId="21">#REF!</definedName>
    <definedName name="_1IMPRESION" localSheetId="37">#REF!</definedName>
    <definedName name="_1IMPRESION" localSheetId="4">#REF!</definedName>
    <definedName name="_1IMPRESION" localSheetId="3">#REF!</definedName>
    <definedName name="_1IMPRESION" localSheetId="30">#REF!</definedName>
    <definedName name="_1IMPRESION" localSheetId="31">#REF!</definedName>
    <definedName name="_1IMPRESION" localSheetId="38">#REF!</definedName>
    <definedName name="_1IMPRESION" localSheetId="55">#REF!</definedName>
    <definedName name="_1IMPRESION" localSheetId="56">#REF!</definedName>
    <definedName name="_1IMPRESION" localSheetId="18">#REF!</definedName>
    <definedName name="_1IMPRESION" localSheetId="19">#REF!</definedName>
    <definedName name="_1IMPRESION" localSheetId="24">#REF!</definedName>
    <definedName name="_1IMPRESION" localSheetId="27">#REF!</definedName>
    <definedName name="_1IMPRESION" localSheetId="29">#REF!</definedName>
    <definedName name="_1IMPRESION">#REF!</definedName>
    <definedName name="_1Macros_Import_.qbop" localSheetId="20">[26]!'[Macros Import].qbop'</definedName>
    <definedName name="_1Macros_Import_.qbop">#N/A</definedName>
    <definedName name="_1r" localSheetId="20">#REF!</definedName>
    <definedName name="_1r" localSheetId="21">#REF!</definedName>
    <definedName name="_1r" localSheetId="23">#REF!</definedName>
    <definedName name="_1r" localSheetId="37">#REF!</definedName>
    <definedName name="_1r" localSheetId="4">#REF!</definedName>
    <definedName name="_1r" localSheetId="3">#REF!</definedName>
    <definedName name="_1r" localSheetId="31">#REF!</definedName>
    <definedName name="_1r" localSheetId="55">#REF!</definedName>
    <definedName name="_1r" localSheetId="56">#REF!</definedName>
    <definedName name="_1r" localSheetId="19">#REF!</definedName>
    <definedName name="_1r" localSheetId="25">#REF!</definedName>
    <definedName name="_1r" localSheetId="26">#REF!</definedName>
    <definedName name="_1r">#REF!</definedName>
    <definedName name="_2">#N/A</definedName>
    <definedName name="_2__123Graph_ACPI_ER_LOG" localSheetId="20" hidden="1">[22]ER!#REF!</definedName>
    <definedName name="_2__123Graph_ACPI_ER_LOG" localSheetId="21" hidden="1">[22]ER!#REF!</definedName>
    <definedName name="_2__123Graph_ACPI_ER_LOG" localSheetId="23" hidden="1">[22]ER!#REF!</definedName>
    <definedName name="_2__123Graph_ACPI_ER_LOG" hidden="1">[22]ER!#REF!</definedName>
    <definedName name="_2__123Graph_AFIG_D" localSheetId="20" hidden="1">#REF!</definedName>
    <definedName name="_2__123Graph_AFIG_D" localSheetId="21" hidden="1">#REF!</definedName>
    <definedName name="_2__123Graph_AFIG_D" localSheetId="22" hidden="1">#REF!</definedName>
    <definedName name="_2__123Graph_AFIG_D" localSheetId="23" hidden="1">#REF!</definedName>
    <definedName name="_2__123Graph_AFIG_D" localSheetId="17" hidden="1">#REF!</definedName>
    <definedName name="_2__123Graph_AFIG_D" localSheetId="55" hidden="1">#REF!</definedName>
    <definedName name="_2__123Graph_AFIG_D" localSheetId="19" hidden="1">#REF!</definedName>
    <definedName name="_2__123Graph_AFIG_D" localSheetId="25" hidden="1">#REF!</definedName>
    <definedName name="_2__123Graph_AFIG_D" localSheetId="26" hidden="1">#REF!</definedName>
    <definedName name="_2__123Graph_AFIG_D" hidden="1">#REF!</definedName>
    <definedName name="_20__123Graph_BIBA_IBRD" localSheetId="20" hidden="1">[22]WB!#REF!</definedName>
    <definedName name="_20__123Graph_BIBA_IBRD" localSheetId="21" hidden="1">[22]WB!#REF!</definedName>
    <definedName name="_20__123Graph_BIBA_IBRD" localSheetId="23" hidden="1">[22]WB!#REF!</definedName>
    <definedName name="_20__123Graph_BIBA_IBRD" localSheetId="31" hidden="1">[22]WB!#REF!</definedName>
    <definedName name="_20__123Graph_BIBA_IBRD" localSheetId="56" hidden="1">[22]WB!#REF!</definedName>
    <definedName name="_20__123Graph_BIBA_IBRD" hidden="1">[22]WB!#REF!</definedName>
    <definedName name="_20__123Graph_XREALEX_WAGE" localSheetId="20" hidden="1">[27]PRIVATE!#REF!</definedName>
    <definedName name="_20__123Graph_XREALEX_WAGE" localSheetId="21" hidden="1">[27]PRIVATE!#REF!</definedName>
    <definedName name="_20__123Graph_XREALEX_WAGE" localSheetId="23" hidden="1">[27]PRIVATE!#REF!</definedName>
    <definedName name="_20__123Graph_XREALEX_WAGE" hidden="1">[27]PRIVATE!#REF!</definedName>
    <definedName name="_2000" localSheetId="20">#REF!</definedName>
    <definedName name="_2000" localSheetId="21">#REF!</definedName>
    <definedName name="_2000" localSheetId="22">#REF!</definedName>
    <definedName name="_2000" localSheetId="23">#REF!</definedName>
    <definedName name="_2000" localSheetId="17">#REF!</definedName>
    <definedName name="_2000" localSheetId="55">#REF!</definedName>
    <definedName name="_2000" localSheetId="19">#REF!</definedName>
    <definedName name="_2000" localSheetId="25">#REF!</definedName>
    <definedName name="_2000" localSheetId="26">#REF!</definedName>
    <definedName name="_2000">#REF!</definedName>
    <definedName name="_2001" localSheetId="20">#REF!</definedName>
    <definedName name="_2001" localSheetId="21">#REF!</definedName>
    <definedName name="_2001" localSheetId="23">#REF!</definedName>
    <definedName name="_2001" localSheetId="55">#REF!</definedName>
    <definedName name="_2001" localSheetId="19">#REF!</definedName>
    <definedName name="_2001" localSheetId="25">#REF!</definedName>
    <definedName name="_2001" localSheetId="26">#REF!</definedName>
    <definedName name="_2001">#REF!</definedName>
    <definedName name="_2002" localSheetId="20">#REF!</definedName>
    <definedName name="_2002" localSheetId="21">#REF!</definedName>
    <definedName name="_2002" localSheetId="23">#REF!</definedName>
    <definedName name="_2002" localSheetId="55">#REF!</definedName>
    <definedName name="_2002" localSheetId="19">#REF!</definedName>
    <definedName name="_2002" localSheetId="25">#REF!</definedName>
    <definedName name="_2002" localSheetId="26">#REF!</definedName>
    <definedName name="_2002">#REF!</definedName>
    <definedName name="_2003" localSheetId="55">#REF!</definedName>
    <definedName name="_2003">#REF!</definedName>
    <definedName name="_24__123Graph_BTERMS_OF_TRADE" localSheetId="20" hidden="1">#REF!</definedName>
    <definedName name="_24__123Graph_BTERMS_OF_TRADE" localSheetId="21" hidden="1">#REF!</definedName>
    <definedName name="_24__123Graph_BTERMS_OF_TRADE" localSheetId="37" hidden="1">#REF!</definedName>
    <definedName name="_24__123Graph_BTERMS_OF_TRADE" localSheetId="4" hidden="1">#REF!</definedName>
    <definedName name="_24__123Graph_BTERMS_OF_TRADE" localSheetId="3" hidden="1">#REF!</definedName>
    <definedName name="_24__123Graph_BTERMS_OF_TRADE" localSheetId="30" hidden="1">#REF!</definedName>
    <definedName name="_24__123Graph_BTERMS_OF_TRADE" localSheetId="31" hidden="1">#REF!</definedName>
    <definedName name="_24__123Graph_BTERMS_OF_TRADE" localSheetId="38" hidden="1">#REF!</definedName>
    <definedName name="_24__123Graph_BTERMS_OF_TRADE" localSheetId="55" hidden="1">#REF!</definedName>
    <definedName name="_24__123Graph_BTERMS_OF_TRADE" localSheetId="56" hidden="1">#REF!</definedName>
    <definedName name="_24__123Graph_BTERMS_OF_TRADE" localSheetId="18" hidden="1">#REF!</definedName>
    <definedName name="_24__123Graph_BTERMS_OF_TRADE" localSheetId="19" hidden="1">#REF!</definedName>
    <definedName name="_24__123Graph_BTERMS_OF_TRADE" localSheetId="24" hidden="1">#REF!</definedName>
    <definedName name="_24__123Graph_BTERMS_OF_TRADE" localSheetId="27" hidden="1">#REF!</definedName>
    <definedName name="_24__123Graph_BTERMS_OF_TRADE" localSheetId="29" hidden="1">#REF!</definedName>
    <definedName name="_24__123Graph_BTERMS_OF_TRADE" hidden="1">#REF!</definedName>
    <definedName name="_24Macros_Import_.qbop" localSheetId="22">[28]!'[Macros Import].qbop'</definedName>
    <definedName name="_24Macros_Import_.qbop" localSheetId="41">[28]!'[Macros Import].qbop'</definedName>
    <definedName name="_24Macros_Import_.qbop" localSheetId="3">[28]!'[Macros Import].qbop'</definedName>
    <definedName name="_24Macros_Import_.qbop" localSheetId="38">[28]!'[Macros Import].qbop'</definedName>
    <definedName name="_24Macros_Import_.qbop" localSheetId="42">[28]!'[Macros Import].qbop'</definedName>
    <definedName name="_24Macros_Import_.qbop" localSheetId="53">[28]!'[Macros Import].qbop'</definedName>
    <definedName name="_24Macros_Import_.qbop" localSheetId="54">[28]!'[Macros Import].qbop'</definedName>
    <definedName name="_24Macros_Import_.qbop" localSheetId="57">[28]!'[Macros Import].qbop'</definedName>
    <definedName name="_24Macros_Import_.qbop" localSheetId="58">[28]!'[Macros Import].qbop'</definedName>
    <definedName name="_24Macros_Import_.qbop" localSheetId="25">[28]!'[Macros Import].qbop'</definedName>
    <definedName name="_24Macros_Import_.qbop">[28]!'[Macros Import].qbop'</definedName>
    <definedName name="_25__123Graph_ACPI_ER_LOG" localSheetId="20" hidden="1">[29]ER!#REF!</definedName>
    <definedName name="_25__123Graph_ACPI_ER_LOG" localSheetId="21" hidden="1">[29]ER!#REF!</definedName>
    <definedName name="_25__123Graph_ACPI_ER_LOG" localSheetId="23" hidden="1">[29]ER!#REF!</definedName>
    <definedName name="_25__123Graph_ACPI_ER_LOG" localSheetId="37" hidden="1">[29]ER!#REF!</definedName>
    <definedName name="_25__123Graph_ACPI_ER_LOG" localSheetId="4" hidden="1">[29]ER!#REF!</definedName>
    <definedName name="_25__123Graph_ACPI_ER_LOG" localSheetId="3" hidden="1">[29]ER!#REF!</definedName>
    <definedName name="_25__123Graph_ACPI_ER_LOG" localSheetId="30" hidden="1">[29]ER!#REF!</definedName>
    <definedName name="_25__123Graph_ACPI_ER_LOG" localSheetId="31" hidden="1">[29]ER!#REF!</definedName>
    <definedName name="_25__123Graph_ACPI_ER_LOG" localSheetId="38" hidden="1">[29]ER!#REF!</definedName>
    <definedName name="_25__123Graph_ACPI_ER_LOG" localSheetId="18" hidden="1">[29]ER!#REF!</definedName>
    <definedName name="_25__123Graph_ACPI_ER_LOG" localSheetId="19" hidden="1">[29]ER!#REF!</definedName>
    <definedName name="_25__123Graph_ACPI_ER_LOG" localSheetId="24" hidden="1">[29]ER!#REF!</definedName>
    <definedName name="_25__123Graph_ACPI_ER_LOG" localSheetId="25" hidden="1">[29]ER!#REF!</definedName>
    <definedName name="_25__123Graph_ACPI_ER_LOG" localSheetId="26" hidden="1">[29]ER!#REF!</definedName>
    <definedName name="_25__123Graph_ACPI_ER_LOG" localSheetId="27" hidden="1">[29]ER!#REF!</definedName>
    <definedName name="_25__123Graph_ACPI_ER_LOG" localSheetId="29" hidden="1">[29]ER!#REF!</definedName>
    <definedName name="_25__123Graph_ACPI_ER_LOG" hidden="1">[29]ER!#REF!</definedName>
    <definedName name="_25__123Graph_BWB_ADJ_PRJ" hidden="1">[22]WB!$Q$257:$AK$257</definedName>
    <definedName name="_26__123Graph_BCPI_ER_LOG" localSheetId="20" hidden="1">[29]ER!#REF!</definedName>
    <definedName name="_26__123Graph_BCPI_ER_LOG" localSheetId="21" hidden="1">[29]ER!#REF!</definedName>
    <definedName name="_26__123Graph_BCPI_ER_LOG" localSheetId="23" hidden="1">[29]ER!#REF!</definedName>
    <definedName name="_26__123Graph_BCPI_ER_LOG" localSheetId="37" hidden="1">[29]ER!#REF!</definedName>
    <definedName name="_26__123Graph_BCPI_ER_LOG" localSheetId="4" hidden="1">[29]ER!#REF!</definedName>
    <definedName name="_26__123Graph_BCPI_ER_LOG" localSheetId="3" hidden="1">[29]ER!#REF!</definedName>
    <definedName name="_26__123Graph_BCPI_ER_LOG" localSheetId="30" hidden="1">[29]ER!#REF!</definedName>
    <definedName name="_26__123Graph_BCPI_ER_LOG" localSheetId="31" hidden="1">[29]ER!#REF!</definedName>
    <definedName name="_26__123Graph_BCPI_ER_LOG" localSheetId="38" hidden="1">[29]ER!#REF!</definedName>
    <definedName name="_26__123Graph_BCPI_ER_LOG" localSheetId="18" hidden="1">[29]ER!#REF!</definedName>
    <definedName name="_26__123Graph_BCPI_ER_LOG" localSheetId="19" hidden="1">[29]ER!#REF!</definedName>
    <definedName name="_26__123Graph_BCPI_ER_LOG" localSheetId="24" hidden="1">[29]ER!#REF!</definedName>
    <definedName name="_26__123Graph_BCPI_ER_LOG" localSheetId="25" hidden="1">[29]ER!#REF!</definedName>
    <definedName name="_26__123Graph_BCPI_ER_LOG" localSheetId="26" hidden="1">[29]ER!#REF!</definedName>
    <definedName name="_26__123Graph_BCPI_ER_LOG" localSheetId="27" hidden="1">[29]ER!#REF!</definedName>
    <definedName name="_26__123Graph_BCPI_ER_LOG" localSheetId="29" hidden="1">[29]ER!#REF!</definedName>
    <definedName name="_26__123Graph_BCPI_ER_LOG" hidden="1">[29]ER!#REF!</definedName>
    <definedName name="_27__123Graph_ACPI_ER_LOG" localSheetId="20" hidden="1">[14]ER!#REF!</definedName>
    <definedName name="_27__123Graph_ACPI_ER_LOG" localSheetId="21" hidden="1">[14]ER!#REF!</definedName>
    <definedName name="_27__123Graph_ACPI_ER_LOG" localSheetId="37" hidden="1">[14]ER!#REF!</definedName>
    <definedName name="_27__123Graph_ACPI_ER_LOG" localSheetId="4" hidden="1">[14]ER!#REF!</definedName>
    <definedName name="_27__123Graph_ACPI_ER_LOG" localSheetId="3" hidden="1">[14]ER!#REF!</definedName>
    <definedName name="_27__123Graph_ACPI_ER_LOG" localSheetId="38" hidden="1">[14]ER!#REF!</definedName>
    <definedName name="_27__123Graph_ACPI_ER_LOG" localSheetId="18" hidden="1">[14]ER!#REF!</definedName>
    <definedName name="_27__123Graph_ACPI_ER_LOG" localSheetId="19" hidden="1">[14]ER!#REF!</definedName>
    <definedName name="_27__123Graph_ACPI_ER_LOG" localSheetId="24" hidden="1">[14]ER!#REF!</definedName>
    <definedName name="_27__123Graph_ACPI_ER_LOG" localSheetId="25" hidden="1">[14]ER!#REF!</definedName>
    <definedName name="_27__123Graph_ACPI_ER_LOG" localSheetId="26" hidden="1">[14]ER!#REF!</definedName>
    <definedName name="_27__123Graph_ACPI_ER_LOG" hidden="1">[14]ER!#REF!</definedName>
    <definedName name="_27__123Graph_BIBA_IBRD" localSheetId="20" hidden="1">[29]WB!#REF!</definedName>
    <definedName name="_27__123Graph_BIBA_IBRD" localSheetId="37" hidden="1">[29]WB!#REF!</definedName>
    <definedName name="_27__123Graph_BIBA_IBRD" localSheetId="38" hidden="1">[29]WB!#REF!</definedName>
    <definedName name="_27__123Graph_BIBA_IBRD" localSheetId="19" hidden="1">[29]WB!#REF!</definedName>
    <definedName name="_27__123Graph_BIBA_IBRD" localSheetId="24" hidden="1">[29]WB!#REF!</definedName>
    <definedName name="_27__123Graph_BIBA_IBRD" localSheetId="25" hidden="1">[29]WB!#REF!</definedName>
    <definedName name="_27__123Graph_BIBA_IBRD" hidden="1">[29]WB!#REF!</definedName>
    <definedName name="_27_0CUADRO_N__4." localSheetId="38">[30]monthly!#REF!</definedName>
    <definedName name="_27_0CUADRO_N__4." localSheetId="55">[31]monthly!#REF!</definedName>
    <definedName name="_27_0CUADRO_N__4." localSheetId="24">[31]monthly!#REF!</definedName>
    <definedName name="_27_0CUADRO_N__4.">[30]monthly!#REF!</definedName>
    <definedName name="_28B.2_B.3" localSheetId="20">#REF!</definedName>
    <definedName name="_28B.2_B.3" localSheetId="21">#REF!</definedName>
    <definedName name="_28B.2_B.3" localSheetId="37">#REF!</definedName>
    <definedName name="_28B.2_B.3" localSheetId="4">#REF!</definedName>
    <definedName name="_28B.2_B.3" localSheetId="3">#REF!</definedName>
    <definedName name="_28B.2_B.3" localSheetId="30">#REF!</definedName>
    <definedName name="_28B.2_B.3" localSheetId="31">#REF!</definedName>
    <definedName name="_28B.2_B.3" localSheetId="38">#REF!</definedName>
    <definedName name="_28B.2_B.3" localSheetId="55">#REF!</definedName>
    <definedName name="_28B.2_B.3" localSheetId="56">#REF!</definedName>
    <definedName name="_28B.2_B.3" localSheetId="18">#REF!</definedName>
    <definedName name="_28B.2_B.3" localSheetId="19">#REF!</definedName>
    <definedName name="_28B.2_B.3" localSheetId="24">#REF!</definedName>
    <definedName name="_28B.2_B.3" localSheetId="25">#REF!</definedName>
    <definedName name="_28B.2_B.3" localSheetId="26">#REF!</definedName>
    <definedName name="_28B.2_B.3" localSheetId="27">#REF!</definedName>
    <definedName name="_28B.2_B.3" localSheetId="29">#REF!</definedName>
    <definedName name="_28B.2_B.3">#REF!</definedName>
    <definedName name="_29__123Graph_XFIG_D" localSheetId="20" hidden="1">#REF!</definedName>
    <definedName name="_29__123Graph_XFIG_D" localSheetId="37" hidden="1">#REF!</definedName>
    <definedName name="_29__123Graph_XFIG_D" localSheetId="4" hidden="1">#REF!</definedName>
    <definedName name="_29__123Graph_XFIG_D" localSheetId="3" hidden="1">#REF!</definedName>
    <definedName name="_29__123Graph_XFIG_D" localSheetId="31" hidden="1">#REF!</definedName>
    <definedName name="_29__123Graph_XFIG_D" localSheetId="55" hidden="1">#REF!</definedName>
    <definedName name="_29__123Graph_XFIG_D" localSheetId="56" hidden="1">#REF!</definedName>
    <definedName name="_29__123Graph_XFIG_D" localSheetId="19" hidden="1">#REF!</definedName>
    <definedName name="_29__123Graph_XFIG_D" localSheetId="25" hidden="1">#REF!</definedName>
    <definedName name="_29__123Graph_XFIG_D" localSheetId="26" hidden="1">#REF!</definedName>
    <definedName name="_29__123Graph_XFIG_D" hidden="1">#REF!</definedName>
    <definedName name="_29B.4___5" localSheetId="20">#REF!</definedName>
    <definedName name="_29B.4___5" localSheetId="37">#REF!</definedName>
    <definedName name="_29B.4___5" localSheetId="4">#REF!</definedName>
    <definedName name="_29B.4___5" localSheetId="3">#REF!</definedName>
    <definedName name="_29B.4___5" localSheetId="31">#REF!</definedName>
    <definedName name="_29B.4___5" localSheetId="55">#REF!</definedName>
    <definedName name="_29B.4___5" localSheetId="56">#REF!</definedName>
    <definedName name="_29B.4___5">#REF!</definedName>
    <definedName name="_2IMPRESION" localSheetId="20">#REF!</definedName>
    <definedName name="_2IMPRESION" localSheetId="37">#REF!</definedName>
    <definedName name="_2IMPRESION" localSheetId="4">#REF!</definedName>
    <definedName name="_2IMPRESION" localSheetId="3">#REF!</definedName>
    <definedName name="_2IMPRESION" localSheetId="31">#REF!</definedName>
    <definedName name="_2IMPRESION" localSheetId="55">#REF!</definedName>
    <definedName name="_2IMPRESION">#REF!</definedName>
    <definedName name="_2Macros_Import_.qbop" localSheetId="22">[32]!'[Macros Import].qbop'</definedName>
    <definedName name="_2Macros_Import_.qbop" localSheetId="41">[32]!'[Macros Import].qbop'</definedName>
    <definedName name="_2Macros_Import_.qbop" localSheetId="3">[32]!'[Macros Import].qbop'</definedName>
    <definedName name="_2Macros_Import_.qbop" localSheetId="38">[32]!'[Macros Import].qbop'</definedName>
    <definedName name="_2Macros_Import_.qbop" localSheetId="42">[32]!'[Macros Import].qbop'</definedName>
    <definedName name="_2Macros_Import_.qbop" localSheetId="53">[32]!'[Macros Import].qbop'</definedName>
    <definedName name="_2Macros_Import_.qbop" localSheetId="54">[32]!'[Macros Import].qbop'</definedName>
    <definedName name="_2Macros_Import_.qbop" localSheetId="57">[32]!'[Macros Import].qbop'</definedName>
    <definedName name="_2Macros_Import_.qbop" localSheetId="58">[32]!'[Macros Import].qbop'</definedName>
    <definedName name="_2Macros_Import_.qbop" localSheetId="25">[32]!'[Macros Import].qbop'</definedName>
    <definedName name="_2Macros_Import_.qbop">[32]!'[Macros Import].qbop'</definedName>
    <definedName name="_3">#N/A</definedName>
    <definedName name="_3.__No_club_de_París__Después_del_30_Jun_84" localSheetId="20">#REF!</definedName>
    <definedName name="_3.__No_club_de_París__Después_del_30_Jun_84" localSheetId="21">#REF!</definedName>
    <definedName name="_3.__No_club_de_París__Después_del_30_Jun_84" localSheetId="37">#REF!</definedName>
    <definedName name="_3.__No_club_de_París__Después_del_30_Jun_84" localSheetId="4">#REF!</definedName>
    <definedName name="_3.__No_club_de_París__Después_del_30_Jun_84" localSheetId="3">#REF!</definedName>
    <definedName name="_3.__No_club_de_París__Después_del_30_Jun_84" localSheetId="30">#REF!</definedName>
    <definedName name="_3.__No_club_de_París__Después_del_30_Jun_84" localSheetId="31">#REF!</definedName>
    <definedName name="_3.__No_club_de_París__Después_del_30_Jun_84" localSheetId="38">#REF!</definedName>
    <definedName name="_3.__No_club_de_París__Después_del_30_Jun_84" localSheetId="55">#REF!</definedName>
    <definedName name="_3.__No_club_de_París__Después_del_30_Jun_84" localSheetId="56">#REF!</definedName>
    <definedName name="_3.__No_club_de_París__Después_del_30_Jun_84" localSheetId="18">#REF!</definedName>
    <definedName name="_3.__No_club_de_París__Después_del_30_Jun_84" localSheetId="19">#REF!</definedName>
    <definedName name="_3.__No_club_de_París__Después_del_30_Jun_84" localSheetId="24">#REF!</definedName>
    <definedName name="_3.__No_club_de_París__Después_del_30_Jun_84" localSheetId="25">#REF!</definedName>
    <definedName name="_3.__No_club_de_París__Después_del_30_Jun_84" localSheetId="26">#REF!</definedName>
    <definedName name="_3.__No_club_de_París__Después_del_30_Jun_84" localSheetId="27">#REF!</definedName>
    <definedName name="_3.__No_club_de_París__Después_del_30_Jun_84" localSheetId="29">#REF!</definedName>
    <definedName name="_3.__No_club_de_París__Después_del_30_Jun_84">#REF!</definedName>
    <definedName name="_3__123Graph_ACPI_ER_LOG" localSheetId="20" hidden="1">[14]ER!#REF!</definedName>
    <definedName name="_3__123Graph_ACPI_ER_LOG" localSheetId="21" hidden="1">[14]ER!#REF!</definedName>
    <definedName name="_3__123Graph_ACPI_ER_LOG" localSheetId="30" hidden="1">[14]ER!#REF!</definedName>
    <definedName name="_3__123Graph_ACPI_ER_LOG" localSheetId="31" hidden="1">[14]ER!#REF!</definedName>
    <definedName name="_3__123Graph_ACPI_ER_LOG" localSheetId="38" hidden="1">[14]ER!#REF!</definedName>
    <definedName name="_3__123Graph_ACPI_ER_LOG" localSheetId="56" hidden="1">[14]ER!#REF!</definedName>
    <definedName name="_3__123Graph_ACPI_ER_LOG" localSheetId="18" hidden="1">[14]ER!#REF!</definedName>
    <definedName name="_3__123Graph_ACPI_ER_LOG" localSheetId="19" hidden="1">[14]ER!#REF!</definedName>
    <definedName name="_3__123Graph_ACPI_ER_LOG" localSheetId="24" hidden="1">[14]ER!#REF!</definedName>
    <definedName name="_3__123Graph_ACPI_ER_LOG" localSheetId="25" hidden="1">[14]ER!#REF!</definedName>
    <definedName name="_3__123Graph_ACPI_ER_LOG" localSheetId="26" hidden="1">[14]ER!#REF!</definedName>
    <definedName name="_3__123Graph_ACPI_ER_LOG" localSheetId="27" hidden="1">[14]ER!#REF!</definedName>
    <definedName name="_3__123Graph_ACPI_ER_LOG" localSheetId="29" hidden="1">[14]ER!#REF!</definedName>
    <definedName name="_3__123Graph_ACPI_ER_LOG" hidden="1">[14]ER!#REF!</definedName>
    <definedName name="_3__123Graph_ATERMS_OF_TRADE" localSheetId="20" hidden="1">#REF!</definedName>
    <definedName name="_3__123Graph_ATERMS_OF_TRADE" localSheetId="21" hidden="1">#REF!</definedName>
    <definedName name="_3__123Graph_ATERMS_OF_TRADE" localSheetId="22" hidden="1">#REF!</definedName>
    <definedName name="_3__123Graph_ATERMS_OF_TRADE" localSheetId="23" hidden="1">#REF!</definedName>
    <definedName name="_3__123Graph_ATERMS_OF_TRADE" localSheetId="17" hidden="1">#REF!</definedName>
    <definedName name="_3__123Graph_ATERMS_OF_TRADE" localSheetId="55" hidden="1">#REF!</definedName>
    <definedName name="_3__123Graph_ATERMS_OF_TRADE" localSheetId="19" hidden="1">#REF!</definedName>
    <definedName name="_3__123Graph_ATERMS_OF_TRADE" localSheetId="25" hidden="1">#REF!</definedName>
    <definedName name="_3__123Graph_ATERMS_OF_TRADE" localSheetId="26" hidden="1">#REF!</definedName>
    <definedName name="_3__123Graph_ATERMS_OF_TRADE" hidden="1">#REF!</definedName>
    <definedName name="_30__123Graph_XREALEX_WAGE" localSheetId="20" hidden="1">[27]PRIVATE!#REF!</definedName>
    <definedName name="_30__123Graph_XREALEX_WAGE" localSheetId="21" hidden="1">[27]PRIVATE!#REF!</definedName>
    <definedName name="_30__123Graph_XREALEX_WAGE" localSheetId="23" hidden="1">[27]PRIVATE!#REF!</definedName>
    <definedName name="_30__123Graph_XREALEX_WAGE" localSheetId="30" hidden="1">[27]PRIVATE!#REF!</definedName>
    <definedName name="_30__123Graph_XREALEX_WAGE" localSheetId="31" hidden="1">[27]PRIVATE!#REF!</definedName>
    <definedName name="_30__123Graph_XREALEX_WAGE" localSheetId="38" hidden="1">[27]PRIVATE!#REF!</definedName>
    <definedName name="_30__123Graph_XREALEX_WAGE" localSheetId="56" hidden="1">[27]PRIVATE!#REF!</definedName>
    <definedName name="_30__123Graph_XREALEX_WAGE" localSheetId="18" hidden="1">[27]PRIVATE!#REF!</definedName>
    <definedName name="_30__123Graph_XREALEX_WAGE" localSheetId="19" hidden="1">[27]PRIVATE!#REF!</definedName>
    <definedName name="_30__123Graph_XREALEX_WAGE" localSheetId="24" hidden="1">[27]PRIVATE!#REF!</definedName>
    <definedName name="_30__123Graph_XREALEX_WAGE" localSheetId="25" hidden="1">[27]PRIVATE!#REF!</definedName>
    <definedName name="_30__123Graph_XREALEX_WAGE" localSheetId="26" hidden="1">[27]PRIVATE!#REF!</definedName>
    <definedName name="_30__123Graph_XREALEX_WAGE" localSheetId="27" hidden="1">[27]PRIVATE!#REF!</definedName>
    <definedName name="_30__123Graph_XREALEX_WAGE" localSheetId="29" hidden="1">[27]PRIVATE!#REF!</definedName>
    <definedName name="_30__123Graph_XREALEX_WAGE" hidden="1">[27]PRIVATE!#REF!</definedName>
    <definedName name="_30CONSOL_B2" localSheetId="20">#REF!</definedName>
    <definedName name="_30CONSOL_B2" localSheetId="21">#REF!</definedName>
    <definedName name="_30CONSOL_B2" localSheetId="37">#REF!</definedName>
    <definedName name="_30CONSOL_B2" localSheetId="4">#REF!</definedName>
    <definedName name="_30CONSOL_B2" localSheetId="3">#REF!</definedName>
    <definedName name="_30CONSOL_B2" localSheetId="30">#REF!</definedName>
    <definedName name="_30CONSOL_B2" localSheetId="31">#REF!</definedName>
    <definedName name="_30CONSOL_B2" localSheetId="38">#REF!</definedName>
    <definedName name="_30CONSOL_B2" localSheetId="55">#REF!</definedName>
    <definedName name="_30CONSOL_B2" localSheetId="56">#REF!</definedName>
    <definedName name="_30CONSOL_B2" localSheetId="18">#REF!</definedName>
    <definedName name="_30CONSOL_B2" localSheetId="19">#REF!</definedName>
    <definedName name="_30CONSOL_B2" localSheetId="24">#REF!</definedName>
    <definedName name="_30CONSOL_B2" localSheetId="25">#REF!</definedName>
    <definedName name="_30CONSOL_B2" localSheetId="26">#REF!</definedName>
    <definedName name="_30CONSOL_B2" localSheetId="27">#REF!</definedName>
    <definedName name="_30CONSOL_B2" localSheetId="29">#REF!</definedName>
    <definedName name="_30CONSOL_B2">#REF!</definedName>
    <definedName name="_31_0GRÁFICO_N_10.2" localSheetId="38">[30]monthly!#REF!</definedName>
    <definedName name="_31_0GRÁFICO_N_10.2" localSheetId="55">[31]monthly!#REF!</definedName>
    <definedName name="_31_0GRÁFICO_N_10.2" localSheetId="19">[30]monthly!#REF!</definedName>
    <definedName name="_31_0GRÁFICO_N_10.2" localSheetId="24">[31]monthly!#REF!</definedName>
    <definedName name="_31_0GRÁFICO_N_10.2" localSheetId="25">[31]monthly!#REF!</definedName>
    <definedName name="_31_0GRÁFICO_N_10.2" localSheetId="26">[31]monthly!#REF!</definedName>
    <definedName name="_31_0GRÁFICO_N_10.2">[30]monthly!#REF!</definedName>
    <definedName name="_31CONSOL_DEPOSITS" localSheetId="20">'[33]A 11'!#REF!</definedName>
    <definedName name="_31CONSOL_DEPOSITS" localSheetId="21">'[33]A 11'!#REF!</definedName>
    <definedName name="_31CONSOL_DEPOSITS" localSheetId="30">'[33]A 11'!#REF!</definedName>
    <definedName name="_31CONSOL_DEPOSITS" localSheetId="31">'[33]A 11'!#REF!</definedName>
    <definedName name="_31CONSOL_DEPOSITS" localSheetId="38">'[33]A 11'!#REF!</definedName>
    <definedName name="_31CONSOL_DEPOSITS" localSheetId="56">'[33]A 11'!#REF!</definedName>
    <definedName name="_31CONSOL_DEPOSITS" localSheetId="18">'[33]A 11'!#REF!</definedName>
    <definedName name="_31CONSOL_DEPOSITS" localSheetId="19">'[33]A 11'!#REF!</definedName>
    <definedName name="_31CONSOL_DEPOSITS" localSheetId="24">'[33]A 11'!#REF!</definedName>
    <definedName name="_31CONSOL_DEPOSITS" localSheetId="25">'[33]A 11'!#REF!</definedName>
    <definedName name="_31CONSOL_DEPOSITS" localSheetId="26">'[33]A 11'!#REF!</definedName>
    <definedName name="_31CONSOL_DEPOSITS" localSheetId="27">'[33]A 11'!#REF!</definedName>
    <definedName name="_31CONSOL_DEPOSITS" localSheetId="29">'[33]A 11'!#REF!</definedName>
    <definedName name="_31CONSOL_DEPOSITS">'[33]A 11'!#REF!</definedName>
    <definedName name="_32FA_L" localSheetId="20">#REF!</definedName>
    <definedName name="_32FA_L" localSheetId="21">#REF!</definedName>
    <definedName name="_32FA_L" localSheetId="37">#REF!</definedName>
    <definedName name="_32FA_L" localSheetId="4">#REF!</definedName>
    <definedName name="_32FA_L" localSheetId="3">#REF!</definedName>
    <definedName name="_32FA_L" localSheetId="30">#REF!</definedName>
    <definedName name="_32FA_L" localSheetId="31">#REF!</definedName>
    <definedName name="_32FA_L" localSheetId="38">#REF!</definedName>
    <definedName name="_32FA_L" localSheetId="55">#REF!</definedName>
    <definedName name="_32FA_L" localSheetId="56">#REF!</definedName>
    <definedName name="_32FA_L" localSheetId="18">#REF!</definedName>
    <definedName name="_32FA_L" localSheetId="19">#REF!</definedName>
    <definedName name="_32FA_L" localSheetId="24">#REF!</definedName>
    <definedName name="_32FA_L" localSheetId="25">#REF!</definedName>
    <definedName name="_32FA_L" localSheetId="26">#REF!</definedName>
    <definedName name="_32FA_L" localSheetId="27">#REF!</definedName>
    <definedName name="_32FA_L" localSheetId="29">#REF!</definedName>
    <definedName name="_32FA_L">#REF!</definedName>
    <definedName name="_33GAZ_LIABS" localSheetId="20">#REF!</definedName>
    <definedName name="_33GAZ_LIABS" localSheetId="37">#REF!</definedName>
    <definedName name="_33GAZ_LIABS" localSheetId="4">#REF!</definedName>
    <definedName name="_33GAZ_LIABS" localSheetId="3">#REF!</definedName>
    <definedName name="_33GAZ_LIABS" localSheetId="31">#REF!</definedName>
    <definedName name="_33GAZ_LIABS" localSheetId="55">#REF!</definedName>
    <definedName name="_33GAZ_LIABS" localSheetId="56">#REF!</definedName>
    <definedName name="_33GAZ_LIABS" localSheetId="19">#REF!</definedName>
    <definedName name="_33GAZ_LIABS" localSheetId="25">#REF!</definedName>
    <definedName name="_33GAZ_LIABS" localSheetId="26">#REF!</definedName>
    <definedName name="_33GAZ_LIABS">#REF!</definedName>
    <definedName name="_34__123Graph_XTERMS_OF_TRADE" localSheetId="20" hidden="1">#REF!</definedName>
    <definedName name="_34__123Graph_XTERMS_OF_TRADE" localSheetId="37" hidden="1">#REF!</definedName>
    <definedName name="_34__123Graph_XTERMS_OF_TRADE" localSheetId="4" hidden="1">#REF!</definedName>
    <definedName name="_34__123Graph_XTERMS_OF_TRADE" localSheetId="3" hidden="1">#REF!</definedName>
    <definedName name="_34__123Graph_XTERMS_OF_TRADE" localSheetId="31" hidden="1">#REF!</definedName>
    <definedName name="_34__123Graph_XTERMS_OF_TRADE" localSheetId="55" hidden="1">#REF!</definedName>
    <definedName name="_34__123Graph_XTERMS_OF_TRADE" localSheetId="56" hidden="1">#REF!</definedName>
    <definedName name="_34__123Graph_XTERMS_OF_TRADE" hidden="1">#REF!</definedName>
    <definedName name="_34INT_RESERVES" localSheetId="20">#REF!</definedName>
    <definedName name="_34INT_RESERVES" localSheetId="37">#REF!</definedName>
    <definedName name="_34INT_RESERVES" localSheetId="4">#REF!</definedName>
    <definedName name="_34INT_RESERVES" localSheetId="3">#REF!</definedName>
    <definedName name="_34INT_RESERVES" localSheetId="31">#REF!</definedName>
    <definedName name="_34INT_RESERVES" localSheetId="55">#REF!</definedName>
    <definedName name="_34INT_RESERVES">#REF!</definedName>
    <definedName name="_39__123Graph_BCPI_ER_LOG" hidden="1">[14]ER!#REF!</definedName>
    <definedName name="_4">#N/A</definedName>
    <definedName name="_4__123Graph_BCPI_ER_LOG" hidden="1">[14]ER!#REF!</definedName>
    <definedName name="_4__123Graph_BTERMS_OF_TRADE" localSheetId="20" hidden="1">#REF!</definedName>
    <definedName name="_4__123Graph_BTERMS_OF_TRADE" localSheetId="21" hidden="1">#REF!</definedName>
    <definedName name="_4__123Graph_BTERMS_OF_TRADE" localSheetId="22" hidden="1">#REF!</definedName>
    <definedName name="_4__123Graph_BTERMS_OF_TRADE" localSheetId="23" hidden="1">#REF!</definedName>
    <definedName name="_4__123Graph_BTERMS_OF_TRADE" localSheetId="17" hidden="1">#REF!</definedName>
    <definedName name="_4__123Graph_BTERMS_OF_TRADE" localSheetId="55" hidden="1">#REF!</definedName>
    <definedName name="_4__123Graph_BTERMS_OF_TRADE" localSheetId="19" hidden="1">#REF!</definedName>
    <definedName name="_4__123Graph_BTERMS_OF_TRADE" localSheetId="25" hidden="1">#REF!</definedName>
    <definedName name="_4__123Graph_BTERMS_OF_TRADE" localSheetId="26" hidden="1">#REF!</definedName>
    <definedName name="_4__123Graph_BTERMS_OF_TRADE" hidden="1">#REF!</definedName>
    <definedName name="_5">#N/A</definedName>
    <definedName name="_5__123Graph_BIBA_IBRD" localSheetId="20" hidden="1">[14]WB!#REF!</definedName>
    <definedName name="_5__123Graph_BIBA_IBRD" localSheetId="21" hidden="1">[14]WB!#REF!</definedName>
    <definedName name="_5__123Graph_BIBA_IBRD" localSheetId="22" hidden="1">[14]WB!#REF!</definedName>
    <definedName name="_5__123Graph_BIBA_IBRD" localSheetId="23" hidden="1">[14]WB!#REF!</definedName>
    <definedName name="_5__123Graph_BIBA_IBRD" localSheetId="17" hidden="1">[14]WB!#REF!</definedName>
    <definedName name="_5__123Graph_BIBA_IBRD" localSheetId="19" hidden="1">[14]WB!#REF!</definedName>
    <definedName name="_5__123Graph_BIBA_IBRD" hidden="1">[14]WB!#REF!</definedName>
    <definedName name="_5__123Graph_XFIG_D" localSheetId="20" hidden="1">#REF!</definedName>
    <definedName name="_5__123Graph_XFIG_D" localSheetId="21" hidden="1">#REF!</definedName>
    <definedName name="_5__123Graph_XFIG_D" localSheetId="22" hidden="1">#REF!</definedName>
    <definedName name="_5__123Graph_XFIG_D" localSheetId="23" hidden="1">#REF!</definedName>
    <definedName name="_5__123Graph_XFIG_D" localSheetId="17" hidden="1">#REF!</definedName>
    <definedName name="_5__123Graph_XFIG_D" localSheetId="55" hidden="1">#REF!</definedName>
    <definedName name="_5__123Graph_XFIG_D" localSheetId="19" hidden="1">#REF!</definedName>
    <definedName name="_5__123Graph_XFIG_D" localSheetId="25" hidden="1">#REF!</definedName>
    <definedName name="_5__123Graph_XFIG_D" localSheetId="26" hidden="1">#REF!</definedName>
    <definedName name="_5__123Graph_XFIG_D" hidden="1">#REF!</definedName>
    <definedName name="_51__123Graph_BIBA_IBRD" localSheetId="20" hidden="1">[14]WB!#REF!</definedName>
    <definedName name="_51__123Graph_BIBA_IBRD" localSheetId="21" hidden="1">[14]WB!#REF!</definedName>
    <definedName name="_51__123Graph_BIBA_IBRD" localSheetId="22" hidden="1">[14]WB!#REF!</definedName>
    <definedName name="_51__123Graph_BIBA_IBRD" localSheetId="23" hidden="1">[14]WB!#REF!</definedName>
    <definedName name="_51__123Graph_BIBA_IBRD" localSheetId="17" hidden="1">[14]WB!#REF!</definedName>
    <definedName name="_51__123Graph_BIBA_IBRD" localSheetId="19" hidden="1">[14]WB!#REF!</definedName>
    <definedName name="_51__123Graph_BIBA_IBRD" hidden="1">[14]WB!#REF!</definedName>
    <definedName name="_518" localSheetId="20">#REF!</definedName>
    <definedName name="_518" localSheetId="21">#REF!</definedName>
    <definedName name="_518" localSheetId="22">#REF!</definedName>
    <definedName name="_518" localSheetId="23">#REF!</definedName>
    <definedName name="_518" localSheetId="17">#REF!</definedName>
    <definedName name="_518" localSheetId="55">#REF!</definedName>
    <definedName name="_518" localSheetId="19">#REF!</definedName>
    <definedName name="_518" localSheetId="25">#REF!</definedName>
    <definedName name="_518" localSheetId="26">#REF!</definedName>
    <definedName name="_518">#REF!</definedName>
    <definedName name="_52B.2_B.3" localSheetId="20">#REF!</definedName>
    <definedName name="_52B.2_B.3" localSheetId="21">#REF!</definedName>
    <definedName name="_52B.2_B.3" localSheetId="37">#REF!</definedName>
    <definedName name="_52B.2_B.3" localSheetId="4">#REF!</definedName>
    <definedName name="_52B.2_B.3" localSheetId="3">#REF!</definedName>
    <definedName name="_52B.2_B.3" localSheetId="30">#REF!</definedName>
    <definedName name="_52B.2_B.3" localSheetId="31">#REF!</definedName>
    <definedName name="_52B.2_B.3" localSheetId="38">#REF!</definedName>
    <definedName name="_52B.2_B.3" localSheetId="55">#REF!</definedName>
    <definedName name="_52B.2_B.3" localSheetId="56">#REF!</definedName>
    <definedName name="_52B.2_B.3" localSheetId="18">#REF!</definedName>
    <definedName name="_52B.2_B.3" localSheetId="19">#REF!</definedName>
    <definedName name="_52B.2_B.3" localSheetId="24">#REF!</definedName>
    <definedName name="_52B.2_B.3" localSheetId="25">#REF!</definedName>
    <definedName name="_52B.2_B.3" localSheetId="26">#REF!</definedName>
    <definedName name="_52B.2_B.3" localSheetId="27">#REF!</definedName>
    <definedName name="_52B.2_B.3" localSheetId="29">#REF!</definedName>
    <definedName name="_52B.2_B.3">#REF!</definedName>
    <definedName name="_53B.4___5" localSheetId="20">#REF!</definedName>
    <definedName name="_53B.4___5" localSheetId="37">#REF!</definedName>
    <definedName name="_53B.4___5" localSheetId="4">#REF!</definedName>
    <definedName name="_53B.4___5" localSheetId="3">#REF!</definedName>
    <definedName name="_53B.4___5" localSheetId="31">#REF!</definedName>
    <definedName name="_53B.4___5" localSheetId="55">#REF!</definedName>
    <definedName name="_53B.4___5" localSheetId="56">#REF!</definedName>
    <definedName name="_53B.4___5">#REF!</definedName>
    <definedName name="_54CONSOL_B2" localSheetId="20">#REF!</definedName>
    <definedName name="_54CONSOL_B2" localSheetId="37">#REF!</definedName>
    <definedName name="_54CONSOL_B2" localSheetId="4">#REF!</definedName>
    <definedName name="_54CONSOL_B2" localSheetId="3">#REF!</definedName>
    <definedName name="_54CONSOL_B2" localSheetId="31">#REF!</definedName>
    <definedName name="_54CONSOL_B2" localSheetId="55">#REF!</definedName>
    <definedName name="_54CONSOL_B2" localSheetId="56">#REF!</definedName>
    <definedName name="_54CONSOL_B2">#REF!</definedName>
    <definedName name="_6">#N/A</definedName>
    <definedName name="_6__123Graph_AIBA_IBRD" hidden="1">[22]WB!$Q$62:$AK$62</definedName>
    <definedName name="_6__123Graph_XTERMS_OF_TRADE" localSheetId="20" hidden="1">#REF!</definedName>
    <definedName name="_6__123Graph_XTERMS_OF_TRADE" localSheetId="21" hidden="1">#REF!</definedName>
    <definedName name="_6__123Graph_XTERMS_OF_TRADE" localSheetId="22" hidden="1">#REF!</definedName>
    <definedName name="_6__123Graph_XTERMS_OF_TRADE" localSheetId="23" hidden="1">#REF!</definedName>
    <definedName name="_6__123Graph_XTERMS_OF_TRADE" localSheetId="17" hidden="1">#REF!</definedName>
    <definedName name="_6__123Graph_XTERMS_OF_TRADE" localSheetId="55" hidden="1">#REF!</definedName>
    <definedName name="_6__123Graph_XTERMS_OF_TRADE" localSheetId="19" hidden="1">#REF!</definedName>
    <definedName name="_6__123Graph_XTERMS_OF_TRADE" localSheetId="25" hidden="1">#REF!</definedName>
    <definedName name="_6__123Graph_XTERMS_OF_TRADE" localSheetId="26" hidden="1">#REF!</definedName>
    <definedName name="_6__123Graph_XTERMS_OF_TRADE" hidden="1">#REF!</definedName>
    <definedName name="_617" localSheetId="20">#REF!</definedName>
    <definedName name="_617" localSheetId="21">#REF!</definedName>
    <definedName name="_617" localSheetId="22">#REF!</definedName>
    <definedName name="_617" localSheetId="23">#REF!</definedName>
    <definedName name="_617" localSheetId="17">#REF!</definedName>
    <definedName name="_617" localSheetId="55">#REF!</definedName>
    <definedName name="_617" localSheetId="19">#REF!</definedName>
    <definedName name="_617" localSheetId="25">#REF!</definedName>
    <definedName name="_617" localSheetId="26">#REF!</definedName>
    <definedName name="_617">#REF!</definedName>
    <definedName name="_675" localSheetId="20">#REF!</definedName>
    <definedName name="_675" localSheetId="21">#REF!</definedName>
    <definedName name="_675" localSheetId="22">#REF!</definedName>
    <definedName name="_675" localSheetId="23">#REF!</definedName>
    <definedName name="_675" localSheetId="17">#REF!</definedName>
    <definedName name="_675" localSheetId="55">#REF!</definedName>
    <definedName name="_675" localSheetId="19">#REF!</definedName>
    <definedName name="_675" localSheetId="25">#REF!</definedName>
    <definedName name="_675" localSheetId="26">#REF!</definedName>
    <definedName name="_675">#REF!</definedName>
    <definedName name="_681" localSheetId="55">#REF!</definedName>
    <definedName name="_681">#REF!</definedName>
    <definedName name="_68CONSOL_DEPOSITS" localSheetId="31">'[20]A 11'!#REF!</definedName>
    <definedName name="_68CONSOL_DEPOSITS" localSheetId="56">'[20]A 11'!#REF!</definedName>
    <definedName name="_68CONSOL_DEPOSITS">'[20]A 11'!#REF!</definedName>
    <definedName name="_69FA_L" localSheetId="20">#REF!</definedName>
    <definedName name="_69FA_L" localSheetId="21">#REF!</definedName>
    <definedName name="_69FA_L" localSheetId="37">#REF!</definedName>
    <definedName name="_69FA_L" localSheetId="4">#REF!</definedName>
    <definedName name="_69FA_L" localSheetId="3">#REF!</definedName>
    <definedName name="_69FA_L" localSheetId="30">#REF!</definedName>
    <definedName name="_69FA_L" localSheetId="31">#REF!</definedName>
    <definedName name="_69FA_L" localSheetId="38">#REF!</definedName>
    <definedName name="_69FA_L" localSheetId="55">#REF!</definedName>
    <definedName name="_69FA_L" localSheetId="56">#REF!</definedName>
    <definedName name="_69FA_L" localSheetId="18">#REF!</definedName>
    <definedName name="_69FA_L" localSheetId="19">#REF!</definedName>
    <definedName name="_69FA_L" localSheetId="24">#REF!</definedName>
    <definedName name="_69FA_L" localSheetId="25">#REF!</definedName>
    <definedName name="_69FA_L" localSheetId="26">#REF!</definedName>
    <definedName name="_69FA_L" localSheetId="27">#REF!</definedName>
    <definedName name="_69FA_L" localSheetId="29">#REF!</definedName>
    <definedName name="_69FA_L">#REF!</definedName>
    <definedName name="_6B.2_B.3" localSheetId="20">#REF!</definedName>
    <definedName name="_6B.2_B.3" localSheetId="37">#REF!</definedName>
    <definedName name="_6B.2_B.3" localSheetId="4">#REF!</definedName>
    <definedName name="_6B.2_B.3" localSheetId="3">#REF!</definedName>
    <definedName name="_6B.2_B.3" localSheetId="31">#REF!</definedName>
    <definedName name="_6B.2_B.3" localSheetId="55">#REF!</definedName>
    <definedName name="_6B.2_B.3" localSheetId="56">#REF!</definedName>
    <definedName name="_6B.2_B.3" localSheetId="19">#REF!</definedName>
    <definedName name="_6B.2_B.3" localSheetId="25">#REF!</definedName>
    <definedName name="_6B.2_B.3" localSheetId="26">#REF!</definedName>
    <definedName name="_6B.2_B.3">#REF!</definedName>
    <definedName name="_7">#N/A</definedName>
    <definedName name="_7__123Graph_ACPI_ER_LOG" localSheetId="20" hidden="1">[22]ER!#REF!</definedName>
    <definedName name="_7__123Graph_ACPI_ER_LOG" localSheetId="31" hidden="1">[22]ER!#REF!</definedName>
    <definedName name="_7__123Graph_ACPI_ER_LOG" localSheetId="56" hidden="1">[22]ER!#REF!</definedName>
    <definedName name="_7__123Graph_ACPI_ER_LOG" localSheetId="19" hidden="1">[22]ER!#REF!</definedName>
    <definedName name="_7__123Graph_ACPI_ER_LOG" localSheetId="25" hidden="1">[22]ER!#REF!</definedName>
    <definedName name="_7__123Graph_ACPI_ER_LOG" localSheetId="26" hidden="1">[22]ER!#REF!</definedName>
    <definedName name="_7__123Graph_ACPI_ER_LOG" hidden="1">[22]ER!#REF!</definedName>
    <definedName name="_7_0absorc" localSheetId="38">[24]Programa!#REF!</definedName>
    <definedName name="_7_0absorc" localSheetId="55">[25]Programa!#REF!</definedName>
    <definedName name="_7_0absorc" localSheetId="19">[24]Programa!#REF!</definedName>
    <definedName name="_7_0absorc" localSheetId="24">[25]Programa!#REF!</definedName>
    <definedName name="_7_0absorc" localSheetId="25">[25]Programa!#REF!</definedName>
    <definedName name="_7_0absorc" localSheetId="26">[25]Programa!#REF!</definedName>
    <definedName name="_7_0absorc">[24]Programa!#REF!</definedName>
    <definedName name="_70GAZ_LIABS" localSheetId="20">#REF!</definedName>
    <definedName name="_70GAZ_LIABS" localSheetId="21">#REF!</definedName>
    <definedName name="_70GAZ_LIABS" localSheetId="37">#REF!</definedName>
    <definedName name="_70GAZ_LIABS" localSheetId="4">#REF!</definedName>
    <definedName name="_70GAZ_LIABS" localSheetId="3">#REF!</definedName>
    <definedName name="_70GAZ_LIABS" localSheetId="30">#REF!</definedName>
    <definedName name="_70GAZ_LIABS" localSheetId="31">#REF!</definedName>
    <definedName name="_70GAZ_LIABS" localSheetId="38">#REF!</definedName>
    <definedName name="_70GAZ_LIABS" localSheetId="55">#REF!</definedName>
    <definedName name="_70GAZ_LIABS" localSheetId="56">#REF!</definedName>
    <definedName name="_70GAZ_LIABS" localSheetId="18">#REF!</definedName>
    <definedName name="_70GAZ_LIABS" localSheetId="19">#REF!</definedName>
    <definedName name="_70GAZ_LIABS" localSheetId="24">#REF!</definedName>
    <definedName name="_70GAZ_LIABS" localSheetId="25">#REF!</definedName>
    <definedName name="_70GAZ_LIABS" localSheetId="26">#REF!</definedName>
    <definedName name="_70GAZ_LIABS" localSheetId="27">#REF!</definedName>
    <definedName name="_70GAZ_LIABS" localSheetId="29">#REF!</definedName>
    <definedName name="_70GAZ_LIABS">#REF!</definedName>
    <definedName name="_71INT_RESERVES" localSheetId="20">#REF!</definedName>
    <definedName name="_71INT_RESERVES" localSheetId="37">#REF!</definedName>
    <definedName name="_71INT_RESERVES" localSheetId="4">#REF!</definedName>
    <definedName name="_71INT_RESERVES" localSheetId="3">#REF!</definedName>
    <definedName name="_71INT_RESERVES" localSheetId="31">#REF!</definedName>
    <definedName name="_71INT_RESERVES" localSheetId="55">#REF!</definedName>
    <definedName name="_71INT_RESERVES" localSheetId="56">#REF!</definedName>
    <definedName name="_71INT_RESERVES" localSheetId="19">#REF!</definedName>
    <definedName name="_71INT_RESERVES" localSheetId="25">#REF!</definedName>
    <definedName name="_71INT_RESERVES" localSheetId="26">#REF!</definedName>
    <definedName name="_71INT_RESERVES">#REF!</definedName>
    <definedName name="_7B.4___5" localSheetId="20">#REF!</definedName>
    <definedName name="_7B.4___5" localSheetId="37">#REF!</definedName>
    <definedName name="_7B.4___5" localSheetId="4">#REF!</definedName>
    <definedName name="_7B.4___5" localSheetId="3">#REF!</definedName>
    <definedName name="_7B.4___5" localSheetId="31">#REF!</definedName>
    <definedName name="_7B.4___5" localSheetId="55">#REF!</definedName>
    <definedName name="_7B.4___5" localSheetId="56">#REF!</definedName>
    <definedName name="_7B.4___5">#REF!</definedName>
    <definedName name="_8">#N/A</definedName>
    <definedName name="_8_0c" localSheetId="38">[24]Programa!#REF!</definedName>
    <definedName name="_8_0c" localSheetId="55">[25]Programa!#REF!</definedName>
    <definedName name="_8_0c" localSheetId="24">[25]Programa!#REF!</definedName>
    <definedName name="_8_0c">[24]Programa!#REF!</definedName>
    <definedName name="_88" localSheetId="20">#REF!</definedName>
    <definedName name="_88" localSheetId="21">#REF!</definedName>
    <definedName name="_88" localSheetId="37">#REF!</definedName>
    <definedName name="_88" localSheetId="4">#REF!</definedName>
    <definedName name="_88" localSheetId="3">#REF!</definedName>
    <definedName name="_88" localSheetId="30">#REF!</definedName>
    <definedName name="_88" localSheetId="31">#REF!</definedName>
    <definedName name="_88" localSheetId="38">#REF!</definedName>
    <definedName name="_88" localSheetId="55">#REF!</definedName>
    <definedName name="_88" localSheetId="56">#REF!</definedName>
    <definedName name="_88" localSheetId="18">#REF!</definedName>
    <definedName name="_88" localSheetId="19">#REF!</definedName>
    <definedName name="_88" localSheetId="24">#REF!</definedName>
    <definedName name="_88" localSheetId="25">#REF!</definedName>
    <definedName name="_88" localSheetId="26">#REF!</definedName>
    <definedName name="_88" localSheetId="27">#REF!</definedName>
    <definedName name="_88" localSheetId="29">#REF!</definedName>
    <definedName name="_88">#REF!</definedName>
    <definedName name="_89" localSheetId="20">#REF!</definedName>
    <definedName name="_89" localSheetId="37">#REF!</definedName>
    <definedName name="_89" localSheetId="4">#REF!</definedName>
    <definedName name="_89" localSheetId="3">#REF!</definedName>
    <definedName name="_89" localSheetId="31">#REF!</definedName>
    <definedName name="_89" localSheetId="55">#REF!</definedName>
    <definedName name="_89" localSheetId="56">#REF!</definedName>
    <definedName name="_89" localSheetId="19">#REF!</definedName>
    <definedName name="_89" localSheetId="25">#REF!</definedName>
    <definedName name="_89" localSheetId="26">#REF!</definedName>
    <definedName name="_89">#REF!</definedName>
    <definedName name="_8CONSOL_B2" localSheetId="20">#REF!</definedName>
    <definedName name="_8CONSOL_B2" localSheetId="37">#REF!</definedName>
    <definedName name="_8CONSOL_B2" localSheetId="4">#REF!</definedName>
    <definedName name="_8CONSOL_B2" localSheetId="3">#REF!</definedName>
    <definedName name="_8CONSOL_B2" localSheetId="31">#REF!</definedName>
    <definedName name="_8CONSOL_B2" localSheetId="55">#REF!</definedName>
    <definedName name="_8CONSOL_B2" localSheetId="56">#REF!</definedName>
    <definedName name="_8CONSOL_B2">#REF!</definedName>
    <definedName name="_9_0CUADRO_N__4.">[23]Afiliados!#REF!</definedName>
    <definedName name="_9CONSOL_DEPOSITS" localSheetId="20">'[34]A 11'!#REF!</definedName>
    <definedName name="_9CONSOL_DEPOSITS" localSheetId="31">'[34]A 11'!#REF!</definedName>
    <definedName name="_9CONSOL_DEPOSITS" localSheetId="56">'[34]A 11'!#REF!</definedName>
    <definedName name="_9CONSOL_DEPOSITS">'[34]A 11'!#REF!</definedName>
    <definedName name="_aaV110" localSheetId="20">[35]QNEWLOR!#REF!</definedName>
    <definedName name="_aaV110" localSheetId="31">[35]QNEWLOR!#REF!</definedName>
    <definedName name="_aaV110" localSheetId="56">[35]QNEWLOR!#REF!</definedName>
    <definedName name="_aaV110">[35]QNEWLOR!#REF!</definedName>
    <definedName name="_aIV114" localSheetId="20">[35]QNEWLOR!#REF!</definedName>
    <definedName name="_aIV114" localSheetId="31">[35]QNEWLOR!#REF!</definedName>
    <definedName name="_aIV114" localSheetId="56">[35]QNEWLOR!#REF!</definedName>
    <definedName name="_aIV114">[35]QNEWLOR!#REF!</definedName>
    <definedName name="_aIV190" localSheetId="31">[35]QNEWLOR!#REF!</definedName>
    <definedName name="_aIV190" localSheetId="56">[35]QNEWLOR!#REF!</definedName>
    <definedName name="_aIV190">[35]QNEWLOR!#REF!</definedName>
    <definedName name="_AJU97" localSheetId="20">#REF!</definedName>
    <definedName name="_AJU97" localSheetId="21">#REF!</definedName>
    <definedName name="_AJU97" localSheetId="22">#REF!</definedName>
    <definedName name="_AJU97" localSheetId="23">#REF!</definedName>
    <definedName name="_AJU97" localSheetId="17">#REF!</definedName>
    <definedName name="_AJU97" localSheetId="55">#REF!</definedName>
    <definedName name="_AJU97" localSheetId="19">#REF!</definedName>
    <definedName name="_AJU97" localSheetId="25">#REF!</definedName>
    <definedName name="_AJU97" localSheetId="26">#REF!</definedName>
    <definedName name="_AJU97">#REF!</definedName>
    <definedName name="_AJU98" localSheetId="20">#REF!</definedName>
    <definedName name="_AJU98" localSheetId="21">#REF!</definedName>
    <definedName name="_AJU98" localSheetId="23">#REF!</definedName>
    <definedName name="_AJU98" localSheetId="55">#REF!</definedName>
    <definedName name="_AJU98" localSheetId="19">#REF!</definedName>
    <definedName name="_AJU98" localSheetId="25">#REF!</definedName>
    <definedName name="_AJU98" localSheetId="26">#REF!</definedName>
    <definedName name="_AJU98">#REF!</definedName>
    <definedName name="_AJU99" localSheetId="20">#REF!</definedName>
    <definedName name="_AJU99" localSheetId="21">#REF!</definedName>
    <definedName name="_AJU99" localSheetId="23">#REF!</definedName>
    <definedName name="_AJU99" localSheetId="55">#REF!</definedName>
    <definedName name="_AJU99" localSheetId="19">#REF!</definedName>
    <definedName name="_AJU99" localSheetId="25">#REF!</definedName>
    <definedName name="_AJU99" localSheetId="26">#REF!</definedName>
    <definedName name="_AJU99">#REF!</definedName>
    <definedName name="_ANO97" localSheetId="55">#REF!</definedName>
    <definedName name="_ANO97">#REF!</definedName>
    <definedName name="_ANO98" localSheetId="55">#REF!</definedName>
    <definedName name="_ANO98">#REF!</definedName>
    <definedName name="_ANO99" localSheetId="55">#REF!</definedName>
    <definedName name="_ANO99">#REF!</definedName>
    <definedName name="_asd1">#N/A</definedName>
    <definedName name="_AUS1" localSheetId="20">#REF!</definedName>
    <definedName name="_AUS1" localSheetId="21">#REF!</definedName>
    <definedName name="_AUS1" localSheetId="37">#REF!</definedName>
    <definedName name="_AUS1" localSheetId="4">#REF!</definedName>
    <definedName name="_AUS1" localSheetId="3">#REF!</definedName>
    <definedName name="_AUS1" localSheetId="30">#REF!</definedName>
    <definedName name="_AUS1" localSheetId="31">#REF!</definedName>
    <definedName name="_AUS1" localSheetId="38">#REF!</definedName>
    <definedName name="_AUS1" localSheetId="55">#REF!</definedName>
    <definedName name="_AUS1" localSheetId="56">#REF!</definedName>
    <definedName name="_AUS1" localSheetId="18">#REF!</definedName>
    <definedName name="_AUS1" localSheetId="19">#REF!</definedName>
    <definedName name="_AUS1" localSheetId="24">#REF!</definedName>
    <definedName name="_AUS1" localSheetId="25">#REF!</definedName>
    <definedName name="_AUS1" localSheetId="26">#REF!</definedName>
    <definedName name="_AUS1" localSheetId="27">#REF!</definedName>
    <definedName name="_AUS1" localSheetId="29">#REF!</definedName>
    <definedName name="_AUS1">#REF!</definedName>
    <definedName name="_bla2" localSheetId="20" hidden="1">#REF!</definedName>
    <definedName name="_bla2" localSheetId="37" hidden="1">#REF!</definedName>
    <definedName name="_bla2" localSheetId="4" hidden="1">#REF!</definedName>
    <definedName name="_bla2" localSheetId="3" hidden="1">#REF!</definedName>
    <definedName name="_bla2" localSheetId="31" hidden="1">#REF!</definedName>
    <definedName name="_bla2" localSheetId="55" hidden="1">#REF!</definedName>
    <definedName name="_bla2" localSheetId="56" hidden="1">#REF!</definedName>
    <definedName name="_bla2" localSheetId="19" hidden="1">#REF!</definedName>
    <definedName name="_bla2" localSheetId="25" hidden="1">#REF!</definedName>
    <definedName name="_bla2" localSheetId="26" hidden="1">#REF!</definedName>
    <definedName name="_bla2" hidden="1">#REF!</definedName>
    <definedName name="_bla3" localSheetId="20" hidden="1">#REF!</definedName>
    <definedName name="_bla3" localSheetId="37" hidden="1">#REF!</definedName>
    <definedName name="_bla3" localSheetId="4" hidden="1">#REF!</definedName>
    <definedName name="_bla3" localSheetId="3" hidden="1">#REF!</definedName>
    <definedName name="_bla3" localSheetId="31" hidden="1">#REF!</definedName>
    <definedName name="_bla3" localSheetId="55" hidden="1">#REF!</definedName>
    <definedName name="_bla3" localSheetId="56" hidden="1">#REF!</definedName>
    <definedName name="_bla3" hidden="1">#REF!</definedName>
    <definedName name="_bla4" localSheetId="20" hidden="1">#REF!</definedName>
    <definedName name="_bla4" localSheetId="37" hidden="1">#REF!</definedName>
    <definedName name="_bla4" localSheetId="4" hidden="1">#REF!</definedName>
    <definedName name="_bla4" localSheetId="3" hidden="1">#REF!</definedName>
    <definedName name="_bla4" localSheetId="31" hidden="1">#REF!</definedName>
    <definedName name="_bla4" localSheetId="55" hidden="1">#REF!</definedName>
    <definedName name="_bla4" hidden="1">#REF!</definedName>
    <definedName name="_BOP1" localSheetId="55">#REF!</definedName>
    <definedName name="_BOP1">#REF!</definedName>
    <definedName name="_BOP2">[36]BoP!#REF!</definedName>
    <definedName name="_bop3">[37]BOP!#REF!</definedName>
    <definedName name="_BTO2" localSheetId="20">#REF!</definedName>
    <definedName name="_BTO2" localSheetId="21">#REF!</definedName>
    <definedName name="_BTO2" localSheetId="22">#REF!</definedName>
    <definedName name="_BTO2" localSheetId="23">#REF!</definedName>
    <definedName name="_BTO2" localSheetId="17">#REF!</definedName>
    <definedName name="_BTO2" localSheetId="55">#REF!</definedName>
    <definedName name="_BTO2" localSheetId="19">#REF!</definedName>
    <definedName name="_BTO2" localSheetId="25">#REF!</definedName>
    <definedName name="_BTO2" localSheetId="26">#REF!</definedName>
    <definedName name="_BTO2">#REF!</definedName>
    <definedName name="_CEL96" localSheetId="20">#REF!</definedName>
    <definedName name="_CEL96" localSheetId="21">#REF!</definedName>
    <definedName name="_CEL96" localSheetId="23">#REF!</definedName>
    <definedName name="_CEL96" localSheetId="55">#REF!</definedName>
    <definedName name="_CEL96" localSheetId="19">#REF!</definedName>
    <definedName name="_CEL96" localSheetId="25">#REF!</definedName>
    <definedName name="_CEL96" localSheetId="26">#REF!</definedName>
    <definedName name="_CEL96">#REF!</definedName>
    <definedName name="_cud21" localSheetId="20">#REF!</definedName>
    <definedName name="_cud21" localSheetId="21">#REF!</definedName>
    <definedName name="_cud21" localSheetId="23">#REF!</definedName>
    <definedName name="_cud21" localSheetId="55">#REF!</definedName>
    <definedName name="_cud21" localSheetId="19">#REF!</definedName>
    <definedName name="_cud21" localSheetId="25">#REF!</definedName>
    <definedName name="_cud21" localSheetId="26">#REF!</definedName>
    <definedName name="_cud21">#REF!</definedName>
    <definedName name="_D" localSheetId="20">#REF!</definedName>
    <definedName name="_D" localSheetId="21">#REF!</definedName>
    <definedName name="_D" localSheetId="37">#REF!</definedName>
    <definedName name="_D" localSheetId="4">#REF!</definedName>
    <definedName name="_D" localSheetId="3">#REF!</definedName>
    <definedName name="_D" localSheetId="30">#REF!</definedName>
    <definedName name="_D" localSheetId="31">#REF!</definedName>
    <definedName name="_D" localSheetId="38">#REF!</definedName>
    <definedName name="_D" localSheetId="55">#REF!</definedName>
    <definedName name="_D" localSheetId="56">#REF!</definedName>
    <definedName name="_D" localSheetId="18">#REF!</definedName>
    <definedName name="_D" localSheetId="19">#REF!</definedName>
    <definedName name="_D" localSheetId="24">#REF!</definedName>
    <definedName name="_D" localSheetId="27">#REF!</definedName>
    <definedName name="_D" localSheetId="29">#REF!</definedName>
    <definedName name="_D">#REF!</definedName>
    <definedName name="_dcc2000" localSheetId="55">#REF!</definedName>
    <definedName name="_dcc2000">#REF!</definedName>
    <definedName name="_dcc2001" localSheetId="55">#REF!</definedName>
    <definedName name="_dcc2001">#REF!</definedName>
    <definedName name="_dcc2002" localSheetId="55">#REF!</definedName>
    <definedName name="_dcc2002">#REF!</definedName>
    <definedName name="_dcc2003" localSheetId="55">#REF!</definedName>
    <definedName name="_dcc2003">#REF!</definedName>
    <definedName name="_dcc98" localSheetId="38">[24]Programa!#REF!</definedName>
    <definedName name="_dcc98" localSheetId="55">[25]Programa!#REF!</definedName>
    <definedName name="_dcc98" localSheetId="24">[25]Programa!#REF!</definedName>
    <definedName name="_dcc98">[24]Programa!#REF!</definedName>
    <definedName name="_dcc99" localSheetId="20">#REF!</definedName>
    <definedName name="_dcc99" localSheetId="21">#REF!</definedName>
    <definedName name="_dcc99" localSheetId="22">#REF!</definedName>
    <definedName name="_dcc99" localSheetId="23">#REF!</definedName>
    <definedName name="_dcc99" localSheetId="17">#REF!</definedName>
    <definedName name="_dcc99" localSheetId="55">#REF!</definedName>
    <definedName name="_dcc99" localSheetId="19">#REF!</definedName>
    <definedName name="_dcc99" localSheetId="25">#REF!</definedName>
    <definedName name="_dcc99" localSheetId="26">#REF!</definedName>
    <definedName name="_dcc99">#REF!</definedName>
    <definedName name="_DEG1" localSheetId="20">#REF!</definedName>
    <definedName name="_DEG1" localSheetId="37">#REF!</definedName>
    <definedName name="_DEG1" localSheetId="4">#REF!</definedName>
    <definedName name="_DEG1" localSheetId="3">#REF!</definedName>
    <definedName name="_DEG1" localSheetId="31">#REF!</definedName>
    <definedName name="_DEG1" localSheetId="55">#REF!</definedName>
    <definedName name="_DEG1" localSheetId="56">#REF!</definedName>
    <definedName name="_DEG1" localSheetId="19">#REF!</definedName>
    <definedName name="_DEG1" localSheetId="25">#REF!</definedName>
    <definedName name="_DEG1" localSheetId="26">#REF!</definedName>
    <definedName name="_DEG1">#REF!</definedName>
    <definedName name="_dic96" localSheetId="55">#REF!</definedName>
    <definedName name="_dic96" localSheetId="19">#REF!</definedName>
    <definedName name="_dic96" localSheetId="25">#REF!</definedName>
    <definedName name="_dic96" localSheetId="26">#REF!</definedName>
    <definedName name="_dic96">#REF!</definedName>
    <definedName name="_DKR1" localSheetId="20">#REF!</definedName>
    <definedName name="_DKR1" localSheetId="37">#REF!</definedName>
    <definedName name="_DKR1" localSheetId="4">#REF!</definedName>
    <definedName name="_DKR1" localSheetId="3">#REF!</definedName>
    <definedName name="_DKR1" localSheetId="31">#REF!</definedName>
    <definedName name="_DKR1" localSheetId="55">#REF!</definedName>
    <definedName name="_DKR1" localSheetId="56">#REF!</definedName>
    <definedName name="_DKR1">#REF!</definedName>
    <definedName name="_DLX1.EMA" localSheetId="20">#REF!</definedName>
    <definedName name="_DLX1.EMA" localSheetId="37">#REF!</definedName>
    <definedName name="_DLX1.EMA" localSheetId="4">#REF!</definedName>
    <definedName name="_DLX1.EMA" localSheetId="3">#REF!</definedName>
    <definedName name="_DLX1.EMA" localSheetId="31">#REF!</definedName>
    <definedName name="_DLX1.EMA" localSheetId="55">#REF!</definedName>
    <definedName name="_DLX1.EMA">#REF!</definedName>
    <definedName name="_DLX1.EMG" localSheetId="20">#REF!</definedName>
    <definedName name="_DLX1.EMG" localSheetId="37">#REF!</definedName>
    <definedName name="_DLX1.EMG" localSheetId="4">#REF!</definedName>
    <definedName name="_DLX1.EMG" localSheetId="3">#REF!</definedName>
    <definedName name="_DLX1.EMG" localSheetId="31">#REF!</definedName>
    <definedName name="_DLX1.EMG" localSheetId="55">#REF!</definedName>
    <definedName name="_DLX1.EMG">#REF!</definedName>
    <definedName name="_DLX10.EMA" localSheetId="20">#REF!</definedName>
    <definedName name="_DLX10.EMA" localSheetId="37">#REF!</definedName>
    <definedName name="_DLX10.EMA" localSheetId="4">#REF!</definedName>
    <definedName name="_DLX10.EMA" localSheetId="3">#REF!</definedName>
    <definedName name="_DLX10.EMA" localSheetId="31">#REF!</definedName>
    <definedName name="_DLX10.EMA" localSheetId="55">#REF!</definedName>
    <definedName name="_DLX10.EMA">#REF!</definedName>
    <definedName name="_DLX11.EMA" localSheetId="20">#REF!</definedName>
    <definedName name="_DLX11.EMA" localSheetId="37">#REF!</definedName>
    <definedName name="_DLX11.EMA" localSheetId="4">#REF!</definedName>
    <definedName name="_DLX11.EMA" localSheetId="3">#REF!</definedName>
    <definedName name="_DLX11.EMA" localSheetId="31">#REF!</definedName>
    <definedName name="_DLX11.EMA" localSheetId="55">#REF!</definedName>
    <definedName name="_DLX11.EMA">#REF!</definedName>
    <definedName name="_DLX12.EMA" localSheetId="20">#REF!</definedName>
    <definedName name="_DLX12.EMA" localSheetId="37">#REF!</definedName>
    <definedName name="_DLX12.EMA" localSheetId="4">#REF!</definedName>
    <definedName name="_DLX12.EMA" localSheetId="3">#REF!</definedName>
    <definedName name="_DLX12.EMA" localSheetId="31">#REF!</definedName>
    <definedName name="_DLX12.EMA" localSheetId="55">#REF!</definedName>
    <definedName name="_DLX12.EMA">#REF!</definedName>
    <definedName name="_DLX13.EMA" localSheetId="20">#REF!</definedName>
    <definedName name="_DLX13.EMA" localSheetId="37">#REF!</definedName>
    <definedName name="_DLX13.EMA" localSheetId="4">#REF!</definedName>
    <definedName name="_DLX13.EMA" localSheetId="3">#REF!</definedName>
    <definedName name="_DLX13.EMA" localSheetId="31">#REF!</definedName>
    <definedName name="_DLX13.EMA" localSheetId="55">#REF!</definedName>
    <definedName name="_DLX13.EMA">#REF!</definedName>
    <definedName name="_DLX14.EMA" localSheetId="20">#REF!</definedName>
    <definedName name="_DLX14.EMA" localSheetId="37">#REF!</definedName>
    <definedName name="_DLX14.EMA" localSheetId="4">#REF!</definedName>
    <definedName name="_DLX14.EMA" localSheetId="3">#REF!</definedName>
    <definedName name="_DLX14.EMA" localSheetId="31">#REF!</definedName>
    <definedName name="_DLX14.EMA" localSheetId="55">#REF!</definedName>
    <definedName name="_DLX14.EMA">#REF!</definedName>
    <definedName name="_DLX16.EMA" localSheetId="20">#REF!</definedName>
    <definedName name="_DLX16.EMA" localSheetId="37">#REF!</definedName>
    <definedName name="_DLX16.EMA" localSheetId="4">#REF!</definedName>
    <definedName name="_DLX16.EMA" localSheetId="3">#REF!</definedName>
    <definedName name="_DLX16.EMA" localSheetId="31">#REF!</definedName>
    <definedName name="_DLX16.EMA" localSheetId="55">#REF!</definedName>
    <definedName name="_DLX16.EMA">#REF!</definedName>
    <definedName name="_DLX2.EMA" localSheetId="20">#REF!,#REF!</definedName>
    <definedName name="_DLX2.EMA" localSheetId="21">#REF!,#REF!</definedName>
    <definedName name="_DLX2.EMA" localSheetId="37">#REF!,#REF!</definedName>
    <definedName name="_DLX2.EMA" localSheetId="4">#REF!,#REF!</definedName>
    <definedName name="_DLX2.EMA" localSheetId="3">#REF!,#REF!</definedName>
    <definedName name="_DLX2.EMA" localSheetId="30">#REF!,#REF!</definedName>
    <definedName name="_DLX2.EMA" localSheetId="31">#REF!,#REF!</definedName>
    <definedName name="_DLX2.EMA" localSheetId="38">#REF!,#REF!</definedName>
    <definedName name="_DLX2.EMA" localSheetId="55">#REF!,#REF!</definedName>
    <definedName name="_DLX2.EMA" localSheetId="56">#REF!,#REF!</definedName>
    <definedName name="_DLX2.EMA" localSheetId="18">#REF!,#REF!</definedName>
    <definedName name="_DLX2.EMA" localSheetId="19">#REF!,#REF!</definedName>
    <definedName name="_DLX2.EMA" localSheetId="24">#REF!,#REF!</definedName>
    <definedName name="_DLX2.EMA" localSheetId="25">#REF!,#REF!</definedName>
    <definedName name="_DLX2.EMA" localSheetId="26">#REF!,#REF!</definedName>
    <definedName name="_DLX2.EMA" localSheetId="27">#REF!,#REF!</definedName>
    <definedName name="_DLX2.EMA" localSheetId="29">#REF!,#REF!</definedName>
    <definedName name="_DLX2.EMA">#REF!,#REF!</definedName>
    <definedName name="_DLX2.EMG" localSheetId="20">#REF!</definedName>
    <definedName name="_DLX2.EMG" localSheetId="21">#REF!</definedName>
    <definedName name="_DLX2.EMG" localSheetId="37">#REF!</definedName>
    <definedName name="_DLX2.EMG" localSheetId="4">#REF!</definedName>
    <definedName name="_DLX2.EMG" localSheetId="3">#REF!</definedName>
    <definedName name="_DLX2.EMG" localSheetId="30">#REF!</definedName>
    <definedName name="_DLX2.EMG" localSheetId="31">#REF!</definedName>
    <definedName name="_DLX2.EMG" localSheetId="38">#REF!</definedName>
    <definedName name="_DLX2.EMG" localSheetId="55">#REF!</definedName>
    <definedName name="_DLX2.EMG" localSheetId="56">#REF!</definedName>
    <definedName name="_DLX2.EMG" localSheetId="18">#REF!</definedName>
    <definedName name="_DLX2.EMG" localSheetId="19">#REF!</definedName>
    <definedName name="_DLX2.EMG" localSheetId="24">#REF!</definedName>
    <definedName name="_DLX2.EMG" localSheetId="25">#REF!</definedName>
    <definedName name="_DLX2.EMG" localSheetId="26">#REF!</definedName>
    <definedName name="_DLX2.EMG" localSheetId="27">#REF!</definedName>
    <definedName name="_DLX2.EMG" localSheetId="29">#REF!</definedName>
    <definedName name="_DLX2.EMG">#REF!</definedName>
    <definedName name="_DLX4.EMA" localSheetId="20">#REF!</definedName>
    <definedName name="_DLX4.EMA" localSheetId="37">#REF!</definedName>
    <definedName name="_DLX4.EMA" localSheetId="4">#REF!</definedName>
    <definedName name="_DLX4.EMA" localSheetId="3">#REF!</definedName>
    <definedName name="_DLX4.EMA" localSheetId="31">#REF!</definedName>
    <definedName name="_DLX4.EMA" localSheetId="55">#REF!</definedName>
    <definedName name="_DLX4.EMA" localSheetId="56">#REF!</definedName>
    <definedName name="_DLX4.EMA" localSheetId="19">#REF!</definedName>
    <definedName name="_DLX4.EMA" localSheetId="25">#REF!</definedName>
    <definedName name="_DLX4.EMA" localSheetId="26">#REF!</definedName>
    <definedName name="_DLX4.EMA">#REF!</definedName>
    <definedName name="_DLX4.EMG" localSheetId="20">#REF!</definedName>
    <definedName name="_DLX4.EMG" localSheetId="37">#REF!</definedName>
    <definedName name="_DLX4.EMG" localSheetId="4">#REF!</definedName>
    <definedName name="_DLX4.EMG" localSheetId="3">#REF!</definedName>
    <definedName name="_DLX4.EMG" localSheetId="31">#REF!</definedName>
    <definedName name="_DLX4.EMG" localSheetId="55">#REF!</definedName>
    <definedName name="_DLX4.EMG" localSheetId="56">#REF!</definedName>
    <definedName name="_DLX4.EMG">#REF!</definedName>
    <definedName name="_DLX5.EMA" localSheetId="20">#REF!</definedName>
    <definedName name="_DLX5.EMA" localSheetId="37">#REF!</definedName>
    <definedName name="_DLX5.EMA" localSheetId="4">#REF!</definedName>
    <definedName name="_DLX5.EMA" localSheetId="3">#REF!</definedName>
    <definedName name="_DLX5.EMA" localSheetId="31">#REF!</definedName>
    <definedName name="_DLX5.EMA" localSheetId="55">#REF!</definedName>
    <definedName name="_DLX5.EMA">#REF!</definedName>
    <definedName name="_DLX6.EMA" localSheetId="20">#REF!</definedName>
    <definedName name="_DLX6.EMA" localSheetId="37">#REF!</definedName>
    <definedName name="_DLX6.EMA" localSheetId="4">#REF!</definedName>
    <definedName name="_DLX6.EMA" localSheetId="3">#REF!</definedName>
    <definedName name="_DLX6.EMA" localSheetId="31">#REF!</definedName>
    <definedName name="_DLX6.EMA" localSheetId="55">#REF!</definedName>
    <definedName name="_DLX6.EMA">#REF!</definedName>
    <definedName name="_DLX7.EMA" localSheetId="20">#REF!</definedName>
    <definedName name="_DLX7.EMA" localSheetId="37">#REF!</definedName>
    <definedName name="_DLX7.EMA" localSheetId="4">#REF!</definedName>
    <definedName name="_DLX7.EMA" localSheetId="3">#REF!</definedName>
    <definedName name="_DLX7.EMA" localSheetId="31">#REF!</definedName>
    <definedName name="_DLX7.EMA" localSheetId="55">#REF!</definedName>
    <definedName name="_DLX7.EMA">#REF!</definedName>
    <definedName name="_DLX8.EMA" localSheetId="20">#REF!</definedName>
    <definedName name="_DLX8.EMA" localSheetId="37">#REF!</definedName>
    <definedName name="_DLX8.EMA" localSheetId="4">#REF!</definedName>
    <definedName name="_DLX8.EMA" localSheetId="3">#REF!</definedName>
    <definedName name="_DLX8.EMA" localSheetId="31">#REF!</definedName>
    <definedName name="_DLX8.EMA" localSheetId="55">#REF!</definedName>
    <definedName name="_DLX8.EMA">#REF!</definedName>
    <definedName name="_DLX9.EMA" localSheetId="20">#REF!</definedName>
    <definedName name="_DLX9.EMA" localSheetId="37">#REF!</definedName>
    <definedName name="_DLX9.EMA" localSheetId="4">#REF!</definedName>
    <definedName name="_DLX9.EMA" localSheetId="3">#REF!</definedName>
    <definedName name="_DLX9.EMA" localSheetId="31">#REF!</definedName>
    <definedName name="_DLX9.EMA" localSheetId="55">#REF!</definedName>
    <definedName name="_DLX9.EMA">#REF!</definedName>
    <definedName name="_ECU1" localSheetId="20">#REF!</definedName>
    <definedName name="_ECU1" localSheetId="37">#REF!</definedName>
    <definedName name="_ECU1" localSheetId="4">#REF!</definedName>
    <definedName name="_ECU1" localSheetId="3">#REF!</definedName>
    <definedName name="_ECU1" localSheetId="31">#REF!</definedName>
    <definedName name="_ECU1" localSheetId="55">#REF!</definedName>
    <definedName name="_ECU1">#REF!</definedName>
    <definedName name="_emi2000" localSheetId="55">#REF!</definedName>
    <definedName name="_emi2000">#REF!</definedName>
    <definedName name="_emi2001" localSheetId="55">#REF!</definedName>
    <definedName name="_emi2001">#REF!</definedName>
    <definedName name="_emi2002" localSheetId="55">#REF!</definedName>
    <definedName name="_emi2002">#REF!</definedName>
    <definedName name="_emi2003" localSheetId="55">#REF!</definedName>
    <definedName name="_emi2003">#REF!</definedName>
    <definedName name="_emi98" localSheetId="55">#REF!</definedName>
    <definedName name="_emi98">#REF!</definedName>
    <definedName name="_emi99" localSheetId="55">#REF!</definedName>
    <definedName name="_emi99">#REF!</definedName>
    <definedName name="_END94" localSheetId="20">#REF!</definedName>
    <definedName name="_END94" localSheetId="37">#REF!</definedName>
    <definedName name="_END94" localSheetId="4">#REF!</definedName>
    <definedName name="_END94" localSheetId="3">#REF!</definedName>
    <definedName name="_END94" localSheetId="31">#REF!</definedName>
    <definedName name="_END94" localSheetId="55">#REF!</definedName>
    <definedName name="_END94">#REF!</definedName>
    <definedName name="_ESC1" localSheetId="20">#REF!</definedName>
    <definedName name="_ESC1" localSheetId="37">#REF!</definedName>
    <definedName name="_ESC1" localSheetId="4">#REF!</definedName>
    <definedName name="_ESC1" localSheetId="3">#REF!</definedName>
    <definedName name="_ESC1" localSheetId="31">#REF!</definedName>
    <definedName name="_ESC1" localSheetId="55">#REF!</definedName>
    <definedName name="_ESC1">#REF!</definedName>
    <definedName name="_EX9596" localSheetId="20">#REF!</definedName>
    <definedName name="_EX9596" localSheetId="37">#REF!</definedName>
    <definedName name="_EX9596" localSheetId="4">#REF!</definedName>
    <definedName name="_EX9596" localSheetId="3">#REF!</definedName>
    <definedName name="_EX9596" localSheetId="31">#REF!</definedName>
    <definedName name="_EX9596" localSheetId="55">#REF!</definedName>
    <definedName name="_EX9596">#REF!</definedName>
    <definedName name="_EXP5" localSheetId="55">#REF!</definedName>
    <definedName name="_EXP5">#REF!</definedName>
    <definedName name="_EXP6" localSheetId="55">#REF!</definedName>
    <definedName name="_EXP6">#REF!</definedName>
    <definedName name="_EXP7" localSheetId="55">#REF!</definedName>
    <definedName name="_EXP7">#REF!</definedName>
    <definedName name="_EXP9" localSheetId="55">#REF!</definedName>
    <definedName name="_EXP9">#REF!</definedName>
    <definedName name="_EXR1" localSheetId="55">#REF!</definedName>
    <definedName name="_EXR1">#REF!</definedName>
    <definedName name="_EXR2" localSheetId="55">#REF!</definedName>
    <definedName name="_EXR2">#REF!</definedName>
    <definedName name="_EXR3" localSheetId="55">#REF!</definedName>
    <definedName name="_EXR3">#REF!</definedName>
    <definedName name="_F" hidden="1">'[38]Fax a enviar'!#REF!</definedName>
    <definedName name="_FAL1" localSheetId="20">#REF!</definedName>
    <definedName name="_FAL1" localSheetId="21">#REF!</definedName>
    <definedName name="_FAL1" localSheetId="37">#REF!</definedName>
    <definedName name="_FAL1" localSheetId="4">#REF!</definedName>
    <definedName name="_FAL1" localSheetId="3">#REF!</definedName>
    <definedName name="_FAL1" localSheetId="30">#REF!</definedName>
    <definedName name="_FAL1" localSheetId="31">#REF!</definedName>
    <definedName name="_FAL1" localSheetId="38">#REF!</definedName>
    <definedName name="_FAL1" localSheetId="55">#REF!</definedName>
    <definedName name="_FAL1" localSheetId="56">#REF!</definedName>
    <definedName name="_FAL1" localSheetId="18">#REF!</definedName>
    <definedName name="_FAL1" localSheetId="19">#REF!</definedName>
    <definedName name="_FAL1" localSheetId="24">#REF!</definedName>
    <definedName name="_FAL1" localSheetId="25">#REF!</definedName>
    <definedName name="_FAL1" localSheetId="26">#REF!</definedName>
    <definedName name="_FAL1" localSheetId="27">#REF!</definedName>
    <definedName name="_FAL1" localSheetId="29">#REF!</definedName>
    <definedName name="_FAL1">#REF!</definedName>
    <definedName name="_FAL10" localSheetId="55">#REF!</definedName>
    <definedName name="_FAL10" localSheetId="19">#REF!</definedName>
    <definedName name="_FAL10" localSheetId="25">#REF!</definedName>
    <definedName name="_FAL10" localSheetId="26">#REF!</definedName>
    <definedName name="_FAL10">#REF!</definedName>
    <definedName name="_FAL11" localSheetId="55">#REF!</definedName>
    <definedName name="_FAL11">#REF!</definedName>
    <definedName name="_FAL12" localSheetId="55">#REF!</definedName>
    <definedName name="_FAL12">#REF!</definedName>
    <definedName name="_FAL2" localSheetId="20">#REF!</definedName>
    <definedName name="_FAL2" localSheetId="37">#REF!</definedName>
    <definedName name="_FAL2" localSheetId="4">#REF!</definedName>
    <definedName name="_FAL2" localSheetId="3">#REF!</definedName>
    <definedName name="_FAL2" localSheetId="31">#REF!</definedName>
    <definedName name="_FAL2" localSheetId="55">#REF!</definedName>
    <definedName name="_FAL2" localSheetId="56">#REF!</definedName>
    <definedName name="_FAL2">#REF!</definedName>
    <definedName name="_FAL3" localSheetId="20">#REF!</definedName>
    <definedName name="_FAL3" localSheetId="37">#REF!</definedName>
    <definedName name="_FAL3" localSheetId="4">#REF!</definedName>
    <definedName name="_FAL3" localSheetId="3">#REF!</definedName>
    <definedName name="_FAL3" localSheetId="31">#REF!</definedName>
    <definedName name="_FAL3" localSheetId="55">#REF!</definedName>
    <definedName name="_FAL3" localSheetId="56">#REF!</definedName>
    <definedName name="_FAL3">#REF!</definedName>
    <definedName name="_FAL4" localSheetId="20">#REF!</definedName>
    <definedName name="_FAL4" localSheetId="37">#REF!</definedName>
    <definedName name="_FAL4" localSheetId="4">#REF!</definedName>
    <definedName name="_FAL4" localSheetId="3">#REF!</definedName>
    <definedName name="_FAL4" localSheetId="31">#REF!</definedName>
    <definedName name="_FAL4" localSheetId="55">#REF!</definedName>
    <definedName name="_FAL4">#REF!</definedName>
    <definedName name="_FAL5" localSheetId="20">#REF!</definedName>
    <definedName name="_FAL5" localSheetId="37">#REF!</definedName>
    <definedName name="_FAL5" localSheetId="4">#REF!</definedName>
    <definedName name="_FAL5" localSheetId="3">#REF!</definedName>
    <definedName name="_FAL5" localSheetId="31">#REF!</definedName>
    <definedName name="_FAL5" localSheetId="55">#REF!</definedName>
    <definedName name="_FAL5">#REF!</definedName>
    <definedName name="_FAL6" localSheetId="20">#REF!</definedName>
    <definedName name="_FAL6" localSheetId="37">#REF!</definedName>
    <definedName name="_FAL6" localSheetId="4">#REF!</definedName>
    <definedName name="_FAL6" localSheetId="3">#REF!</definedName>
    <definedName name="_FAL6" localSheetId="31">#REF!</definedName>
    <definedName name="_FAL6" localSheetId="55">#REF!</definedName>
    <definedName name="_FAL6">#REF!</definedName>
    <definedName name="_FAL7" localSheetId="20">#REF!</definedName>
    <definedName name="_FAL7" localSheetId="37">#REF!</definedName>
    <definedName name="_FAL7" localSheetId="4">#REF!</definedName>
    <definedName name="_FAL7" localSheetId="3">#REF!</definedName>
    <definedName name="_FAL7" localSheetId="31">#REF!</definedName>
    <definedName name="_FAL7" localSheetId="55">#REF!</definedName>
    <definedName name="_FAL7">#REF!</definedName>
    <definedName name="_FAL8" localSheetId="55">#REF!</definedName>
    <definedName name="_FAL8">#REF!</definedName>
    <definedName name="_FAL89" localSheetId="20">#REF!</definedName>
    <definedName name="_FAL89" localSheetId="37">#REF!</definedName>
    <definedName name="_FAL89" localSheetId="4">#REF!</definedName>
    <definedName name="_FAL89" localSheetId="3">#REF!</definedName>
    <definedName name="_FAL89" localSheetId="31">#REF!</definedName>
    <definedName name="_FAL89" localSheetId="55">#REF!</definedName>
    <definedName name="_FAL89">#REF!</definedName>
    <definedName name="_FAL9" localSheetId="55">#REF!</definedName>
    <definedName name="_FAL9">#REF!</definedName>
    <definedName name="_Fill" localSheetId="20" hidden="1">#REF!</definedName>
    <definedName name="_Fill" localSheetId="37" hidden="1">#REF!</definedName>
    <definedName name="_Fill" localSheetId="4" hidden="1">#REF!</definedName>
    <definedName name="_Fill" localSheetId="3" hidden="1">#REF!</definedName>
    <definedName name="_Fill" localSheetId="31" hidden="1">#REF!</definedName>
    <definedName name="_Fill" localSheetId="55" hidden="1">#REF!</definedName>
    <definedName name="_Fill" hidden="1">#REF!</definedName>
    <definedName name="_Fill1" localSheetId="20" hidden="1">#REF!</definedName>
    <definedName name="_Fill1" localSheetId="37" hidden="1">#REF!</definedName>
    <definedName name="_Fill1" localSheetId="4" hidden="1">#REF!</definedName>
    <definedName name="_Fill1" localSheetId="3" hidden="1">#REF!</definedName>
    <definedName name="_Fill1" localSheetId="31" hidden="1">#REF!</definedName>
    <definedName name="_Fill1" localSheetId="55" hidden="1">#REF!</definedName>
    <definedName name="_Fill1" hidden="1">#REF!</definedName>
    <definedName name="_xlnm._FilterDatabase" localSheetId="14" hidden="1">'Gráfico 11'!$X$1:$Y$938</definedName>
    <definedName name="_xlnm._FilterDatabase" localSheetId="46" hidden="1">'Gráfico 25'!#REF!</definedName>
    <definedName name="_xlnm._FilterDatabase" localSheetId="47" hidden="1">'Gráfico 26'!#REF!</definedName>
    <definedName name="_xlnm._FilterDatabase" localSheetId="48" hidden="1">'Gráfico 27'!#REF!</definedName>
    <definedName name="_xlnm._FilterDatabase" localSheetId="45" hidden="1">'Tabla 19'!#REF!</definedName>
    <definedName name="_xlnm._FilterDatabase" hidden="1">[39]C!$P$428:$T$428</definedName>
    <definedName name="_FIS96" localSheetId="20">#REF!</definedName>
    <definedName name="_FIS96" localSheetId="21">#REF!</definedName>
    <definedName name="_FIS96" localSheetId="22">#REF!</definedName>
    <definedName name="_FIS96" localSheetId="23">#REF!</definedName>
    <definedName name="_FIS96" localSheetId="17">#REF!</definedName>
    <definedName name="_FIS96" localSheetId="55">#REF!</definedName>
    <definedName name="_FIS96" localSheetId="19">#REF!</definedName>
    <definedName name="_FIS96" localSheetId="25">#REF!</definedName>
    <definedName name="_FIS96" localSheetId="26">#REF!</definedName>
    <definedName name="_FIS96">#REF!</definedName>
    <definedName name="_FIV1" localSheetId="20">#REF!</definedName>
    <definedName name="_FIV1" localSheetId="21">#REF!</definedName>
    <definedName name="_FIV1" localSheetId="23">#REF!</definedName>
    <definedName name="_FIV1" localSheetId="55">#REF!</definedName>
    <definedName name="_FIV1" localSheetId="19">#REF!</definedName>
    <definedName name="_FIV1" localSheetId="25">#REF!</definedName>
    <definedName name="_FIV1" localSheetId="26">#REF!</definedName>
    <definedName name="_FIV1">#REF!</definedName>
    <definedName name="_FMK1" localSheetId="20">#REF!</definedName>
    <definedName name="_FMK1" localSheetId="21">#REF!</definedName>
    <definedName name="_FMK1" localSheetId="37">#REF!</definedName>
    <definedName name="_FMK1" localSheetId="4">#REF!</definedName>
    <definedName name="_FMK1" localSheetId="3">#REF!</definedName>
    <definedName name="_FMK1" localSheetId="30">#REF!</definedName>
    <definedName name="_FMK1" localSheetId="31">#REF!</definedName>
    <definedName name="_FMK1" localSheetId="38">#REF!</definedName>
    <definedName name="_FMK1" localSheetId="55">#REF!</definedName>
    <definedName name="_FMK1" localSheetId="56">#REF!</definedName>
    <definedName name="_FMK1" localSheetId="18">#REF!</definedName>
    <definedName name="_FMK1" localSheetId="19">#REF!</definedName>
    <definedName name="_FMK1" localSheetId="24">#REF!</definedName>
    <definedName name="_FMK1" localSheetId="27">#REF!</definedName>
    <definedName name="_FMK1" localSheetId="29">#REF!</definedName>
    <definedName name="_FMK1">#REF!</definedName>
    <definedName name="_ftnref1" localSheetId="31">#REF!</definedName>
    <definedName name="_ftnref1" localSheetId="38">#REF!</definedName>
    <definedName name="_ftnref1" localSheetId="55">#REF!</definedName>
    <definedName name="_ftnref1" localSheetId="24">#REF!</definedName>
    <definedName name="_ftnref1">#REF!</definedName>
    <definedName name="_IKR1" localSheetId="20">#REF!</definedName>
    <definedName name="_IKR1" localSheetId="21">#REF!</definedName>
    <definedName name="_IKR1" localSheetId="37">#REF!</definedName>
    <definedName name="_IKR1" localSheetId="4">#REF!</definedName>
    <definedName name="_IKR1" localSheetId="3">#REF!</definedName>
    <definedName name="_IKR1" localSheetId="31">#REF!</definedName>
    <definedName name="_IKR1" localSheetId="55">#REF!</definedName>
    <definedName name="_IKR1" localSheetId="56">#REF!</definedName>
    <definedName name="_IKR1" localSheetId="18">#REF!</definedName>
    <definedName name="_IKR1" localSheetId="19">#REF!</definedName>
    <definedName name="_IKR1">#REF!</definedName>
    <definedName name="_IMP10" localSheetId="55">#REF!</definedName>
    <definedName name="_IMP10">#REF!</definedName>
    <definedName name="_IMP2" localSheetId="55">#REF!</definedName>
    <definedName name="_IMP2">#REF!</definedName>
    <definedName name="_IMP4" localSheetId="55">#REF!</definedName>
    <definedName name="_IMP4">#REF!</definedName>
    <definedName name="_IMP6" localSheetId="55">#REF!</definedName>
    <definedName name="_IMP6">#REF!</definedName>
    <definedName name="_IMP7" localSheetId="55">#REF!</definedName>
    <definedName name="_IMP7">#REF!</definedName>
    <definedName name="_IMP8" localSheetId="55">#REF!</definedName>
    <definedName name="_IMP8">#REF!</definedName>
    <definedName name="_INE1" localSheetId="55">#REF!</definedName>
    <definedName name="_INE1">#REF!</definedName>
    <definedName name="_ipc2000" localSheetId="55">#REF!</definedName>
    <definedName name="_ipc2000">#REF!</definedName>
    <definedName name="_ipc2001" localSheetId="55">#REF!</definedName>
    <definedName name="_ipc2001">#REF!</definedName>
    <definedName name="_ipc2002" localSheetId="55">#REF!</definedName>
    <definedName name="_ipc2002">#REF!</definedName>
    <definedName name="_ipc2003" localSheetId="55">#REF!</definedName>
    <definedName name="_ipc2003">#REF!</definedName>
    <definedName name="_ipc98" localSheetId="55">#REF!</definedName>
    <definedName name="_ipc98">#REF!</definedName>
    <definedName name="_ipc99" localSheetId="55">#REF!</definedName>
    <definedName name="_ipc99">#REF!</definedName>
    <definedName name="_IRP1" localSheetId="20">#REF!</definedName>
    <definedName name="_IRP1" localSheetId="37">#REF!</definedName>
    <definedName name="_IRP1" localSheetId="4">#REF!</definedName>
    <definedName name="_IRP1" localSheetId="3">#REF!</definedName>
    <definedName name="_IRP1" localSheetId="31">#REF!</definedName>
    <definedName name="_IRP1" localSheetId="55">#REF!</definedName>
    <definedName name="_IRP1" localSheetId="56">#REF!</definedName>
    <definedName name="_IRP1">#REF!</definedName>
    <definedName name="_Jin2">[40]CCFF!#REF!</definedName>
    <definedName name="_JR1" localSheetId="20">#REF!</definedName>
    <definedName name="_JR1" localSheetId="21">#REF!</definedName>
    <definedName name="_JR1" localSheetId="22">#REF!</definedName>
    <definedName name="_JR1" localSheetId="23">#REF!</definedName>
    <definedName name="_JR1" localSheetId="17">#REF!</definedName>
    <definedName name="_JR1" localSheetId="55">#REF!</definedName>
    <definedName name="_JR1" localSheetId="19">#REF!</definedName>
    <definedName name="_JR1" localSheetId="25">#REF!</definedName>
    <definedName name="_JR1" localSheetId="26">#REF!</definedName>
    <definedName name="_JR1">#REF!</definedName>
    <definedName name="_JR2" localSheetId="20">#REF!</definedName>
    <definedName name="_JR2" localSheetId="21">#REF!</definedName>
    <definedName name="_JR2" localSheetId="23">#REF!</definedName>
    <definedName name="_JR2" localSheetId="55">#REF!</definedName>
    <definedName name="_JR2" localSheetId="19">#REF!</definedName>
    <definedName name="_JR2" localSheetId="25">#REF!</definedName>
    <definedName name="_JR2" localSheetId="26">#REF!</definedName>
    <definedName name="_JR2">#REF!</definedName>
    <definedName name="_Key1" localSheetId="20" hidden="1">#REF!</definedName>
    <definedName name="_Key1" localSheetId="37" hidden="1">#REF!</definedName>
    <definedName name="_Key1" localSheetId="4" hidden="1">#REF!</definedName>
    <definedName name="_Key1" localSheetId="3" hidden="1">#REF!</definedName>
    <definedName name="_Key1" localSheetId="31" hidden="1">#REF!</definedName>
    <definedName name="_Key1" localSheetId="55" hidden="1">#REF!</definedName>
    <definedName name="_Key1" localSheetId="19" hidden="1">#REF!</definedName>
    <definedName name="_Key1" localSheetId="25" hidden="1">#REF!</definedName>
    <definedName name="_Key1" localSheetId="26" hidden="1">#REF!</definedName>
    <definedName name="_Key1" hidden="1">#REF!</definedName>
    <definedName name="_Key2" localSheetId="20" hidden="1">#REF!</definedName>
    <definedName name="_Key2" localSheetId="37" hidden="1">#REF!</definedName>
    <definedName name="_Key2" localSheetId="4" hidden="1">#REF!</definedName>
    <definedName name="_Key2" localSheetId="3" hidden="1">#REF!</definedName>
    <definedName name="_Key2" localSheetId="31" hidden="1">#REF!</definedName>
    <definedName name="_Key2" localSheetId="55" hidden="1">#REF!</definedName>
    <definedName name="_Key2" hidden="1">#REF!</definedName>
    <definedName name="_LIT1" localSheetId="20">#REF!</definedName>
    <definedName name="_LIT1" localSheetId="37">#REF!</definedName>
    <definedName name="_LIT1" localSheetId="4">#REF!</definedName>
    <definedName name="_LIT1" localSheetId="3">#REF!</definedName>
    <definedName name="_LIT1" localSheetId="31">#REF!</definedName>
    <definedName name="_LIT1" localSheetId="55">#REF!</definedName>
    <definedName name="_LIT1">#REF!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 localSheetId="55">#REF!</definedName>
    <definedName name="_M">#REF!</definedName>
    <definedName name="_MAR1" localSheetId="20">#REF!</definedName>
    <definedName name="_MAR1" localSheetId="21">#REF!</definedName>
    <definedName name="_MAR1" localSheetId="22">#REF!</definedName>
    <definedName name="_MAR1" localSheetId="23">#REF!</definedName>
    <definedName name="_MAR1" localSheetId="17">#REF!</definedName>
    <definedName name="_MAR1" localSheetId="55">#REF!</definedName>
    <definedName name="_MAR1" localSheetId="19">#REF!</definedName>
    <definedName name="_MAR1">#REF!</definedName>
    <definedName name="_MAR2" localSheetId="20">#REF!</definedName>
    <definedName name="_MAR2" localSheetId="21">#REF!</definedName>
    <definedName name="_MAR2" localSheetId="22">#REF!</definedName>
    <definedName name="_MAR2" localSheetId="23">#REF!</definedName>
    <definedName name="_MAR2" localSheetId="17">#REF!</definedName>
    <definedName name="_MAR2" localSheetId="55">#REF!</definedName>
    <definedName name="_MAR2" localSheetId="19">#REF!</definedName>
    <definedName name="_MAR2">#REF!</definedName>
    <definedName name="_MAR3" localSheetId="55">#REF!</definedName>
    <definedName name="_MAR3">#REF!</definedName>
    <definedName name="_MAR4" localSheetId="55">#REF!</definedName>
    <definedName name="_MAR4">#REF!</definedName>
    <definedName name="_MAR5" localSheetId="55">#REF!</definedName>
    <definedName name="_MAR5">#REF!</definedName>
    <definedName name="_MAR6" localSheetId="55">#REF!</definedName>
    <definedName name="_MAR6">#REF!</definedName>
    <definedName name="_MatMult_A" hidden="1">'[41]Fax a enviar'!#REF!</definedName>
    <definedName name="_MatMult_AxB" hidden="1">'[41]Fax a enviar'!#REF!</definedName>
    <definedName name="_MatMult_B" hidden="1">'[41]Fax a enviar'!#REF!</definedName>
    <definedName name="_mcv2">[42]Q2!$E$63:$AH$63</definedName>
    <definedName name="_me98" localSheetId="20">[24]Programa!#REF!</definedName>
    <definedName name="_me98" localSheetId="21">[24]Programa!#REF!</definedName>
    <definedName name="_me98" localSheetId="22">[24]Programa!#REF!</definedName>
    <definedName name="_me98" localSheetId="23">[24]Programa!#REF!</definedName>
    <definedName name="_me98" localSheetId="38">[24]Programa!#REF!</definedName>
    <definedName name="_me98" localSheetId="17">[24]Programa!#REF!</definedName>
    <definedName name="_me98" localSheetId="55">[25]Programa!#REF!</definedName>
    <definedName name="_me98" localSheetId="19">[24]Programa!#REF!</definedName>
    <definedName name="_me98" localSheetId="24">[25]Programa!#REF!</definedName>
    <definedName name="_me98">[24]Programa!#REF!</definedName>
    <definedName name="_MEX1" localSheetId="20">#REF!</definedName>
    <definedName name="_MEX1" localSheetId="21">#REF!</definedName>
    <definedName name="_MEX1" localSheetId="37">#REF!</definedName>
    <definedName name="_MEX1" localSheetId="4">#REF!</definedName>
    <definedName name="_MEX1" localSheetId="3">#REF!</definedName>
    <definedName name="_MEX1" localSheetId="30">#REF!</definedName>
    <definedName name="_MEX1" localSheetId="31">#REF!</definedName>
    <definedName name="_MEX1" localSheetId="38">#REF!</definedName>
    <definedName name="_MEX1" localSheetId="55">#REF!</definedName>
    <definedName name="_MEX1" localSheetId="56">#REF!</definedName>
    <definedName name="_MEX1" localSheetId="18">#REF!</definedName>
    <definedName name="_MEX1" localSheetId="19">#REF!</definedName>
    <definedName name="_MEX1" localSheetId="24">#REF!</definedName>
    <definedName name="_MEX1" localSheetId="25">#REF!</definedName>
    <definedName name="_MEX1" localSheetId="26">#REF!</definedName>
    <definedName name="_MEX1" localSheetId="27">#REF!</definedName>
    <definedName name="_MEX1" localSheetId="29">#REF!</definedName>
    <definedName name="_MEX1">#REF!</definedName>
    <definedName name="_mk14" localSheetId="38">[43]NFPEntps!#REF!</definedName>
    <definedName name="_mk14" localSheetId="55">[44]NFPEntps!#REF!</definedName>
    <definedName name="_mk14" localSheetId="19">[43]NFPEntps!#REF!</definedName>
    <definedName name="_mk14" localSheetId="24">[44]NFPEntps!#REF!</definedName>
    <definedName name="_mk14" localSheetId="25">[44]NFPEntps!#REF!</definedName>
    <definedName name="_mk14" localSheetId="26">[44]NFPEntps!#REF!</definedName>
    <definedName name="_mk14">[43]NFPEntps!#REF!</definedName>
    <definedName name="_MTS2" localSheetId="19">'[45]Annual Tables'!#REF!</definedName>
    <definedName name="_MTS2" localSheetId="25">'[45]Annual Tables'!#REF!</definedName>
    <definedName name="_MTS2" localSheetId="26">'[45]Annual Tables'!#REF!</definedName>
    <definedName name="_MTS2">'[45]Annual Tables'!#REF!</definedName>
    <definedName name="_NA1">[46]raw!#REF!</definedName>
    <definedName name="_NA2">[46]raw!#REF!</definedName>
    <definedName name="_NA3">[46]raw!#REF!</definedName>
    <definedName name="_NB1">[46]raw!#REF!</definedName>
    <definedName name="_NB2">[46]raw!#REF!</definedName>
    <definedName name="_NB3" localSheetId="38">[47]raw!$A$513:$F$513</definedName>
    <definedName name="_NB3" localSheetId="55">[48]raw!$A$513:$F$513</definedName>
    <definedName name="_NB3" localSheetId="24">[48]raw!$A$513:$F$513</definedName>
    <definedName name="_NB3">[47]raw!$A$513:$F$513</definedName>
    <definedName name="_NC1" localSheetId="20">[46]raw!#REF!</definedName>
    <definedName name="_NC1" localSheetId="21">[46]raw!#REF!</definedName>
    <definedName name="_NC1" localSheetId="22">[46]raw!#REF!</definedName>
    <definedName name="_NC1" localSheetId="23">[46]raw!#REF!</definedName>
    <definedName name="_NC1" localSheetId="17">[46]raw!#REF!</definedName>
    <definedName name="_NC1" localSheetId="19">[46]raw!#REF!</definedName>
    <definedName name="_NC1">[46]raw!#REF!</definedName>
    <definedName name="_NC3" localSheetId="20">[46]raw!#REF!</definedName>
    <definedName name="_NC3" localSheetId="21">[46]raw!#REF!</definedName>
    <definedName name="_NC3" localSheetId="22">[46]raw!#REF!</definedName>
    <definedName name="_NC3" localSheetId="23">[46]raw!#REF!</definedName>
    <definedName name="_NC3" localSheetId="17">[46]raw!#REF!</definedName>
    <definedName name="_NC3" localSheetId="19">[46]raw!#REF!</definedName>
    <definedName name="_NC3">[46]raw!#REF!</definedName>
    <definedName name="_NC4" localSheetId="20">[46]raw!#REF!</definedName>
    <definedName name="_NC4" localSheetId="21">[46]raw!#REF!</definedName>
    <definedName name="_NC4" localSheetId="22">[46]raw!#REF!</definedName>
    <definedName name="_NC4" localSheetId="23">[46]raw!#REF!</definedName>
    <definedName name="_NC4" localSheetId="17">[46]raw!#REF!</definedName>
    <definedName name="_NC4" localSheetId="19">[46]raw!#REF!</definedName>
    <definedName name="_NC4">[46]raw!#REF!</definedName>
    <definedName name="_npp2000" localSheetId="20">#REF!</definedName>
    <definedName name="_npp2000" localSheetId="21">#REF!</definedName>
    <definedName name="_npp2000" localSheetId="22">#REF!</definedName>
    <definedName name="_npp2000" localSheetId="23">#REF!</definedName>
    <definedName name="_npp2000" localSheetId="17">#REF!</definedName>
    <definedName name="_npp2000" localSheetId="55">#REF!</definedName>
    <definedName name="_npp2000" localSheetId="19">#REF!</definedName>
    <definedName name="_npp2000" localSheetId="25">#REF!</definedName>
    <definedName name="_npp2000" localSheetId="26">#REF!</definedName>
    <definedName name="_npp2000">#REF!</definedName>
    <definedName name="_npp2001" localSheetId="20">#REF!</definedName>
    <definedName name="_npp2001" localSheetId="21">#REF!</definedName>
    <definedName name="_npp2001" localSheetId="23">#REF!</definedName>
    <definedName name="_npp2001" localSheetId="55">#REF!</definedName>
    <definedName name="_npp2001" localSheetId="19">#REF!</definedName>
    <definedName name="_npp2001" localSheetId="25">#REF!</definedName>
    <definedName name="_npp2001" localSheetId="26">#REF!</definedName>
    <definedName name="_npp2001">#REF!</definedName>
    <definedName name="_npp2002" localSheetId="20">#REF!</definedName>
    <definedName name="_npp2002" localSheetId="21">#REF!</definedName>
    <definedName name="_npp2002" localSheetId="23">#REF!</definedName>
    <definedName name="_npp2002" localSheetId="55">#REF!</definedName>
    <definedName name="_npp2002" localSheetId="19">#REF!</definedName>
    <definedName name="_npp2002" localSheetId="25">#REF!</definedName>
    <definedName name="_npp2002" localSheetId="26">#REF!</definedName>
    <definedName name="_npp2002">#REF!</definedName>
    <definedName name="_npp2003" localSheetId="55">#REF!</definedName>
    <definedName name="_npp2003">#REF!</definedName>
    <definedName name="_npp98" localSheetId="55">#REF!</definedName>
    <definedName name="_npp98">#REF!</definedName>
    <definedName name="_npp99" localSheetId="55">#REF!</definedName>
    <definedName name="_npp99">#REF!</definedName>
    <definedName name="_ORC98" localSheetId="55">#REF!</definedName>
    <definedName name="_ORC98">#REF!</definedName>
    <definedName name="_Order1" localSheetId="21" hidden="1">0</definedName>
    <definedName name="_Order1" localSheetId="4" hidden="1">0</definedName>
    <definedName name="_Order1" localSheetId="3" hidden="1">0</definedName>
    <definedName name="_Order1" localSheetId="18" hidden="1">0</definedName>
    <definedName name="_Order1" localSheetId="19" hidden="1">0</definedName>
    <definedName name="_Order1" hidden="1">255</definedName>
    <definedName name="_Order2" hidden="1">255</definedName>
    <definedName name="_os1">#N/A</definedName>
    <definedName name="_P" localSheetId="20">#REF!</definedName>
    <definedName name="_P" localSheetId="21">#REF!</definedName>
    <definedName name="_P" localSheetId="37">#REF!</definedName>
    <definedName name="_P" localSheetId="4">#REF!</definedName>
    <definedName name="_P" localSheetId="3">#REF!</definedName>
    <definedName name="_P" localSheetId="30">#REF!</definedName>
    <definedName name="_P" localSheetId="31">#REF!</definedName>
    <definedName name="_P" localSheetId="38">#REF!</definedName>
    <definedName name="_P" localSheetId="55">#REF!</definedName>
    <definedName name="_P" localSheetId="56">#REF!</definedName>
    <definedName name="_P" localSheetId="18">#REF!</definedName>
    <definedName name="_P" localSheetId="19">#REF!</definedName>
    <definedName name="_P" localSheetId="24">#REF!</definedName>
    <definedName name="_P" localSheetId="25">#REF!</definedName>
    <definedName name="_P" localSheetId="26">#REF!</definedName>
    <definedName name="_P" localSheetId="27">#REF!</definedName>
    <definedName name="_P" localSheetId="29">#REF!</definedName>
    <definedName name="_P">#REF!</definedName>
    <definedName name="_PAG2" localSheetId="19">[45]Index!#REF!</definedName>
    <definedName name="_PAG2" localSheetId="25">[45]Index!#REF!</definedName>
    <definedName name="_PAG2" localSheetId="26">[45]Index!#REF!</definedName>
    <definedName name="_PAG2">[45]Index!#REF!</definedName>
    <definedName name="_PAG3" localSheetId="19">[45]Index!#REF!</definedName>
    <definedName name="_PAG3" localSheetId="25">[45]Index!#REF!</definedName>
    <definedName name="_PAG3" localSheetId="26">[45]Index!#REF!</definedName>
    <definedName name="_PAG3">[45]Index!#REF!</definedName>
    <definedName name="_PAG4">[45]Index!#REF!</definedName>
    <definedName name="_PAG5">[45]Index!#REF!</definedName>
    <definedName name="_PAG6">[45]Index!#REF!</definedName>
    <definedName name="_PAG7" localSheetId="20">#REF!</definedName>
    <definedName name="_PAG7" localSheetId="21">#REF!</definedName>
    <definedName name="_PAG7" localSheetId="22">#REF!</definedName>
    <definedName name="_PAG7" localSheetId="23">#REF!</definedName>
    <definedName name="_PAG7" localSheetId="17">#REF!</definedName>
    <definedName name="_PAG7" localSheetId="55">#REF!</definedName>
    <definedName name="_PAG7" localSheetId="19">#REF!</definedName>
    <definedName name="_PAG7" localSheetId="25">#REF!</definedName>
    <definedName name="_PAG7" localSheetId="26">#REF!</definedName>
    <definedName name="_PAG7">#REF!</definedName>
    <definedName name="_Parse_Out" localSheetId="20" hidden="1">#REF!</definedName>
    <definedName name="_Parse_Out" localSheetId="37" hidden="1">#REF!</definedName>
    <definedName name="_Parse_Out" localSheetId="4" hidden="1">#REF!</definedName>
    <definedName name="_Parse_Out" localSheetId="3" hidden="1">#REF!</definedName>
    <definedName name="_Parse_Out" localSheetId="31" hidden="1">#REF!</definedName>
    <definedName name="_Parse_Out" localSheetId="55" hidden="1">#REF!</definedName>
    <definedName name="_Parse_Out" localSheetId="56" hidden="1">#REF!</definedName>
    <definedName name="_Parse_Out" localSheetId="19" hidden="1">#REF!</definedName>
    <definedName name="_Parse_Out" localSheetId="25" hidden="1">#REF!</definedName>
    <definedName name="_Parse_Out" localSheetId="26" hidden="1">#REF!</definedName>
    <definedName name="_Parse_Out" hidden="1">#REF!</definedName>
    <definedName name="_pib2000" localSheetId="55">#REF!</definedName>
    <definedName name="_pib2000" localSheetId="19">#REF!</definedName>
    <definedName name="_pib2000" localSheetId="25">#REF!</definedName>
    <definedName name="_pib2000" localSheetId="26">#REF!</definedName>
    <definedName name="_pib2000">#REF!</definedName>
    <definedName name="_pib2001" localSheetId="55">#REF!</definedName>
    <definedName name="_pib2001">#REF!</definedName>
    <definedName name="_pib2002" localSheetId="55">#REF!</definedName>
    <definedName name="_pib2002">#REF!</definedName>
    <definedName name="_pib2003" localSheetId="55">#REF!</definedName>
    <definedName name="_pib2003">#REF!</definedName>
    <definedName name="_pib98" localSheetId="38">[24]Programa!#REF!</definedName>
    <definedName name="_pib98" localSheetId="55">[25]Programa!#REF!</definedName>
    <definedName name="_pib98" localSheetId="24">[25]Programa!#REF!</definedName>
    <definedName name="_pib98">[24]Programa!#REF!</definedName>
    <definedName name="_pib99" localSheetId="20">#REF!</definedName>
    <definedName name="_pib99" localSheetId="21">#REF!</definedName>
    <definedName name="_pib99" localSheetId="22">#REF!</definedName>
    <definedName name="_pib99" localSheetId="23">#REF!</definedName>
    <definedName name="_pib99" localSheetId="17">#REF!</definedName>
    <definedName name="_pib99" localSheetId="55">#REF!</definedName>
    <definedName name="_pib99" localSheetId="19">#REF!</definedName>
    <definedName name="_pib99" localSheetId="25">#REF!</definedName>
    <definedName name="_pib99" localSheetId="26">#REF!</definedName>
    <definedName name="_pib99">#REF!</definedName>
    <definedName name="_POR96" localSheetId="20">#REF!</definedName>
    <definedName name="_POR96" localSheetId="21">#REF!</definedName>
    <definedName name="_POR96" localSheetId="22">#REF!</definedName>
    <definedName name="_POR96" localSheetId="23">#REF!</definedName>
    <definedName name="_POR96" localSheetId="17">#REF!</definedName>
    <definedName name="_POR96" localSheetId="55">#REF!</definedName>
    <definedName name="_POR96" localSheetId="19">#REF!</definedName>
    <definedName name="_POR96" localSheetId="25">#REF!</definedName>
    <definedName name="_POR96" localSheetId="26">#REF!</definedName>
    <definedName name="_POR96">#REF!</definedName>
    <definedName name="_PRN96" localSheetId="20">#REF!</definedName>
    <definedName name="_PRN96" localSheetId="21">#REF!</definedName>
    <definedName name="_PRN96" localSheetId="22">#REF!</definedName>
    <definedName name="_PRN96" localSheetId="23">#REF!</definedName>
    <definedName name="_PRN96" localSheetId="17">#REF!</definedName>
    <definedName name="_PRN96" localSheetId="55">#REF!</definedName>
    <definedName name="_PRN96" localSheetId="19">#REF!</definedName>
    <definedName name="_PRN96" localSheetId="25">#REF!</definedName>
    <definedName name="_PRN96" localSheetId="26">#REF!</definedName>
    <definedName name="_PRN96">#REF!</definedName>
    <definedName name="_PTA1" localSheetId="20">#REF!</definedName>
    <definedName name="_PTA1" localSheetId="37">#REF!</definedName>
    <definedName name="_PTA1" localSheetId="4">#REF!</definedName>
    <definedName name="_PTA1" localSheetId="3">#REF!</definedName>
    <definedName name="_PTA1" localSheetId="31">#REF!</definedName>
    <definedName name="_PTA1" localSheetId="55">#REF!</definedName>
    <definedName name="_PTA1" localSheetId="56">#REF!</definedName>
    <definedName name="_PTA1">#REF!</definedName>
    <definedName name="_qV196" localSheetId="31">[35]QNEWLOR!#REF!</definedName>
    <definedName name="_qV196" localSheetId="56">[35]QNEWLOR!#REF!</definedName>
    <definedName name="_qV196">[35]QNEWLOR!#REF!</definedName>
    <definedName name="_red42" localSheetId="38">'[49]RED Table 41'!$A$7:$I$7</definedName>
    <definedName name="_red42" localSheetId="55">'[50]RED Table 41'!$A$7:$I$7</definedName>
    <definedName name="_red42" localSheetId="24">'[50]RED Table 41'!$A$7:$I$7</definedName>
    <definedName name="_red42">'[49]RED Table 41'!$A$7:$I$7</definedName>
    <definedName name="_ref2" localSheetId="20">#REF!</definedName>
    <definedName name="_ref2" localSheetId="21">#REF!</definedName>
    <definedName name="_ref2" localSheetId="37">#REF!</definedName>
    <definedName name="_ref2" localSheetId="4">#REF!</definedName>
    <definedName name="_ref2" localSheetId="3">#REF!</definedName>
    <definedName name="_ref2" localSheetId="30">#REF!</definedName>
    <definedName name="_ref2" localSheetId="31">#REF!</definedName>
    <definedName name="_ref2" localSheetId="38">#REF!</definedName>
    <definedName name="_ref2" localSheetId="55">#REF!</definedName>
    <definedName name="_ref2" localSheetId="56">#REF!</definedName>
    <definedName name="_ref2" localSheetId="18">#REF!</definedName>
    <definedName name="_ref2" localSheetId="19">#REF!</definedName>
    <definedName name="_ref2" localSheetId="24">#REF!</definedName>
    <definedName name="_ref2" localSheetId="25">#REF!</definedName>
    <definedName name="_ref2" localSheetId="26">#REF!</definedName>
    <definedName name="_ref2" localSheetId="27">#REF!</definedName>
    <definedName name="_ref2" localSheetId="29">#REF!</definedName>
    <definedName name="_ref2">#REF!</definedName>
    <definedName name="_Regression_Int" hidden="1">1</definedName>
    <definedName name="_Regression_Out" localSheetId="20" hidden="1">#REF!</definedName>
    <definedName name="_Regression_Out" localSheetId="21" hidden="1">#REF!</definedName>
    <definedName name="_Regression_Out" localSheetId="37" hidden="1">#REF!</definedName>
    <definedName name="_Regression_Out" localSheetId="4" hidden="1">#REF!</definedName>
    <definedName name="_Regression_Out" localSheetId="3" hidden="1">#REF!</definedName>
    <definedName name="_Regression_Out" localSheetId="30" hidden="1">#REF!</definedName>
    <definedName name="_Regression_Out" localSheetId="31" hidden="1">#REF!</definedName>
    <definedName name="_Regression_Out" localSheetId="38" hidden="1">#REF!</definedName>
    <definedName name="_Regression_Out" localSheetId="55" hidden="1">#REF!</definedName>
    <definedName name="_Regression_Out" localSheetId="56" hidden="1">#REF!</definedName>
    <definedName name="_Regression_Out" localSheetId="18" hidden="1">#REF!</definedName>
    <definedName name="_Regression_Out" localSheetId="19" hidden="1">#REF!</definedName>
    <definedName name="_Regression_Out" localSheetId="24" hidden="1">#REF!</definedName>
    <definedName name="_Regression_Out" localSheetId="25" hidden="1">#REF!</definedName>
    <definedName name="_Regression_Out" localSheetId="26" hidden="1">#REF!</definedName>
    <definedName name="_Regression_Out" localSheetId="27" hidden="1">#REF!</definedName>
    <definedName name="_Regression_Out" localSheetId="29" hidden="1">#REF!</definedName>
    <definedName name="_Regression_Out" hidden="1">#REF!</definedName>
    <definedName name="_Regression_X" localSheetId="20" hidden="1">#REF!</definedName>
    <definedName name="_Regression_X" localSheetId="37" hidden="1">#REF!</definedName>
    <definedName name="_Regression_X" localSheetId="4" hidden="1">#REF!</definedName>
    <definedName name="_Regression_X" localSheetId="3" hidden="1">#REF!</definedName>
    <definedName name="_Regression_X" localSheetId="31" hidden="1">#REF!</definedName>
    <definedName name="_Regression_X" localSheetId="55" hidden="1">#REF!</definedName>
    <definedName name="_Regression_X" localSheetId="56" hidden="1">#REF!</definedName>
    <definedName name="_Regression_X" localSheetId="19" hidden="1">#REF!</definedName>
    <definedName name="_Regression_X" localSheetId="25" hidden="1">#REF!</definedName>
    <definedName name="_Regression_X" localSheetId="26" hidden="1">#REF!</definedName>
    <definedName name="_Regression_X" hidden="1">#REF!</definedName>
    <definedName name="_Regression_Y" localSheetId="20" hidden="1">#REF!</definedName>
    <definedName name="_Regression_Y" localSheetId="37" hidden="1">#REF!</definedName>
    <definedName name="_Regression_Y" localSheetId="4" hidden="1">#REF!</definedName>
    <definedName name="_Regression_Y" localSheetId="3" hidden="1">#REF!</definedName>
    <definedName name="_Regression_Y" localSheetId="31" hidden="1">#REF!</definedName>
    <definedName name="_Regression_Y" localSheetId="55" hidden="1">#REF!</definedName>
    <definedName name="_Regression_Y" localSheetId="56" hidden="1">#REF!</definedName>
    <definedName name="_Regression_Y" hidden="1">#REF!</definedName>
    <definedName name="_RES2" localSheetId="31">[36]RES!#REF!</definedName>
    <definedName name="_RES2" localSheetId="56">[36]RES!#REF!</definedName>
    <definedName name="_RES2">[36]RES!#REF!</definedName>
    <definedName name="_rge1" localSheetId="20">#REF!</definedName>
    <definedName name="_rge1" localSheetId="21">#REF!</definedName>
    <definedName name="_rge1" localSheetId="22">#REF!</definedName>
    <definedName name="_rge1" localSheetId="23">#REF!</definedName>
    <definedName name="_rge1" localSheetId="17">#REF!</definedName>
    <definedName name="_rge1" localSheetId="55">#REF!</definedName>
    <definedName name="_rge1" localSheetId="19">#REF!</definedName>
    <definedName name="_rge1" localSheetId="25">#REF!</definedName>
    <definedName name="_rge1" localSheetId="26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20">#REF!</definedName>
    <definedName name="_SAR1" localSheetId="21">#REF!</definedName>
    <definedName name="_SAR1" localSheetId="37">#REF!</definedName>
    <definedName name="_SAR1" localSheetId="4">#REF!</definedName>
    <definedName name="_SAR1" localSheetId="3">#REF!</definedName>
    <definedName name="_SAR1" localSheetId="30">#REF!</definedName>
    <definedName name="_SAR1" localSheetId="31">#REF!</definedName>
    <definedName name="_SAR1" localSheetId="38">#REF!</definedName>
    <definedName name="_SAR1" localSheetId="55">#REF!</definedName>
    <definedName name="_SAR1" localSheetId="56">#REF!</definedName>
    <definedName name="_SAR1" localSheetId="18">#REF!</definedName>
    <definedName name="_SAR1" localSheetId="19">#REF!</definedName>
    <definedName name="_SAR1" localSheetId="24">#REF!</definedName>
    <definedName name="_SAR1" localSheetId="25">#REF!</definedName>
    <definedName name="_SAR1" localSheetId="26">#REF!</definedName>
    <definedName name="_SAR1" localSheetId="27">#REF!</definedName>
    <definedName name="_SAR1" localSheetId="29">#REF!</definedName>
    <definedName name="_SAR1">#REF!</definedName>
    <definedName name="_sei2" localSheetId="55">#REF!</definedName>
    <definedName name="_sei2" localSheetId="19">#REF!</definedName>
    <definedName name="_sei2" localSheetId="25">#REF!</definedName>
    <definedName name="_sei2" localSheetId="26">#REF!</definedName>
    <definedName name="_sei2">#REF!</definedName>
    <definedName name="_sei98" localSheetId="55">#REF!</definedName>
    <definedName name="_sei98">#REF!</definedName>
    <definedName name="_Sort" localSheetId="20" hidden="1">#REF!</definedName>
    <definedName name="_Sort" localSheetId="37" hidden="1">#REF!</definedName>
    <definedName name="_Sort" localSheetId="4" hidden="1">#REF!</definedName>
    <definedName name="_Sort" localSheetId="3" hidden="1">#REF!</definedName>
    <definedName name="_Sort" localSheetId="31" hidden="1">#REF!</definedName>
    <definedName name="_Sort" localSheetId="55" hidden="1">#REF!</definedName>
    <definedName name="_Sort" localSheetId="56" hidden="1">#REF!</definedName>
    <definedName name="_Sort" hidden="1">#REF!</definedName>
    <definedName name="_SRN96" localSheetId="55">#REF!</definedName>
    <definedName name="_SRN96">#REF!</definedName>
    <definedName name="_SRT11" localSheetId="20" hidden="1">{"Minpmon",#N/A,FALSE,"Monthinput"}</definedName>
    <definedName name="_SRT11" localSheetId="21" hidden="1">{"Minpmon",#N/A,FALSE,"Monthinput"}</definedName>
    <definedName name="_SRT11" localSheetId="22" hidden="1">{"Minpmon",#N/A,FALSE,"Monthinput"}</definedName>
    <definedName name="_SRT11" localSheetId="23" hidden="1">{"Minpmon",#N/A,FALSE,"Monthinput"}</definedName>
    <definedName name="_SRT11" localSheetId="28" hidden="1">{"Minpmon",#N/A,FALSE,"Monthinput"}</definedName>
    <definedName name="_SRT11" localSheetId="32" hidden="1">{"Minpmon",#N/A,FALSE,"Monthinput"}</definedName>
    <definedName name="_SRT11" localSheetId="37" hidden="1">{"Minpmon",#N/A,FALSE,"Monthinput"}</definedName>
    <definedName name="_SRT11" localSheetId="39" hidden="1">{"Minpmon",#N/A,FALSE,"Monthinput"}</definedName>
    <definedName name="_SRT11" localSheetId="41" hidden="1">{"Minpmon",#N/A,FALSE,"Monthinput"}</definedName>
    <definedName name="_SRT11" localSheetId="4" hidden="1">{"Minpmon",#N/A,FALSE,"Monthinput"}</definedName>
    <definedName name="_SRT11" localSheetId="3" hidden="1">{"Minpmon",#N/A,FALSE,"Monthinput"}</definedName>
    <definedName name="_SRT11" localSheetId="30" hidden="1">{"Minpmon",#N/A,FALSE,"Monthinput"}</definedName>
    <definedName name="_SRT11" localSheetId="31" hidden="1">{"Minpmon",#N/A,FALSE,"Monthinput"}</definedName>
    <definedName name="_SRT11" localSheetId="33" hidden="1">{"Minpmon",#N/A,FALSE,"Monthinput"}</definedName>
    <definedName name="_SRT11" localSheetId="34" hidden="1">{"Minpmon",#N/A,FALSE,"Monthinput"}</definedName>
    <definedName name="_SRT11" localSheetId="35" hidden="1">{"Minpmon",#N/A,FALSE,"Monthinput"}</definedName>
    <definedName name="_SRT11" localSheetId="36" hidden="1">{"Minpmon",#N/A,FALSE,"Monthinput"}</definedName>
    <definedName name="_SRT11" localSheetId="38" hidden="1">{"Minpmon",#N/A,FALSE,"Monthinput"}</definedName>
    <definedName name="_SRT11" localSheetId="42" hidden="1">{"Minpmon",#N/A,FALSE,"Monthinput"}</definedName>
    <definedName name="_SRT11" localSheetId="43" hidden="1">{"Minpmon",#N/A,FALSE,"Monthinput"}</definedName>
    <definedName name="_SRT11" localSheetId="17" hidden="1">{"Minpmon",#N/A,FALSE,"Monthinput"}</definedName>
    <definedName name="_SRT11" localSheetId="50" hidden="1">{"Minpmon",#N/A,FALSE,"Monthinput"}</definedName>
    <definedName name="_SRT11" localSheetId="51" hidden="1">{"Minpmon",#N/A,FALSE,"Monthinput"}</definedName>
    <definedName name="_SRT11" localSheetId="52" hidden="1">{"Minpmon",#N/A,FALSE,"Monthinput"}</definedName>
    <definedName name="_SRT11" localSheetId="53" hidden="1">{"Minpmon",#N/A,FALSE,"Monthinput"}</definedName>
    <definedName name="_SRT11" localSheetId="54" hidden="1">{"Minpmon",#N/A,FALSE,"Monthinput"}</definedName>
    <definedName name="_SRT11" localSheetId="55" hidden="1">{"Minpmon",#N/A,FALSE,"Monthinput"}</definedName>
    <definedName name="_SRT11" localSheetId="56" hidden="1">{"Minpmon",#N/A,FALSE,"Monthinput"}</definedName>
    <definedName name="_SRT11" localSheetId="18" hidden="1">{"Minpmon",#N/A,FALSE,"Monthinput"}</definedName>
    <definedName name="_SRT11" localSheetId="19" hidden="1">{"Minpmon",#N/A,FALSE,"Monthinput"}</definedName>
    <definedName name="_SRT11" localSheetId="24" hidden="1">{"Minpmon",#N/A,FALSE,"Monthinput"}</definedName>
    <definedName name="_SRT11" localSheetId="25" hidden="1">{"Minpmon",#N/A,FALSE,"Monthinput"}</definedName>
    <definedName name="_SRT11" localSheetId="26" hidden="1">{"Minpmon",#N/A,FALSE,"Monthinput"}</definedName>
    <definedName name="_SRT11" localSheetId="27" hidden="1">{"Minpmon",#N/A,FALSE,"Monthinput"}</definedName>
    <definedName name="_SRT11" localSheetId="29" hidden="1">{"Minpmon",#N/A,FALSE,"Monthinput"}</definedName>
    <definedName name="_SRT11" hidden="1">{"Minpmon",#N/A,FALSE,"Monthinput"}</definedName>
    <definedName name="_SRT111" localSheetId="20" hidden="1">{"Minpmon",#N/A,FALSE,"Monthinput"}</definedName>
    <definedName name="_SRT111" localSheetId="21" hidden="1">{"Minpmon",#N/A,FALSE,"Monthinput"}</definedName>
    <definedName name="_SRT111" localSheetId="22" hidden="1">{"Minpmon",#N/A,FALSE,"Monthinput"}</definedName>
    <definedName name="_SRT111" localSheetId="23" hidden="1">{"Minpmon",#N/A,FALSE,"Monthinput"}</definedName>
    <definedName name="_SRT111" localSheetId="28" hidden="1">{"Minpmon",#N/A,FALSE,"Monthinput"}</definedName>
    <definedName name="_SRT111" localSheetId="32" hidden="1">{"Minpmon",#N/A,FALSE,"Monthinput"}</definedName>
    <definedName name="_SRT111" localSheetId="37" hidden="1">{"Minpmon",#N/A,FALSE,"Monthinput"}</definedName>
    <definedName name="_SRT111" localSheetId="39" hidden="1">{"Minpmon",#N/A,FALSE,"Monthinput"}</definedName>
    <definedName name="_SRT111" localSheetId="41" hidden="1">{"Minpmon",#N/A,FALSE,"Monthinput"}</definedName>
    <definedName name="_SRT111" localSheetId="4" hidden="1">{"Minpmon",#N/A,FALSE,"Monthinput"}</definedName>
    <definedName name="_SRT111" localSheetId="3" hidden="1">{"Minpmon",#N/A,FALSE,"Monthinput"}</definedName>
    <definedName name="_SRT111" localSheetId="30" hidden="1">{"Minpmon",#N/A,FALSE,"Monthinput"}</definedName>
    <definedName name="_SRT111" localSheetId="31" hidden="1">{"Minpmon",#N/A,FALSE,"Monthinput"}</definedName>
    <definedName name="_SRT111" localSheetId="33" hidden="1">{"Minpmon",#N/A,FALSE,"Monthinput"}</definedName>
    <definedName name="_SRT111" localSheetId="34" hidden="1">{"Minpmon",#N/A,FALSE,"Monthinput"}</definedName>
    <definedName name="_SRT111" localSheetId="35" hidden="1">{"Minpmon",#N/A,FALSE,"Monthinput"}</definedName>
    <definedName name="_SRT111" localSheetId="36" hidden="1">{"Minpmon",#N/A,FALSE,"Monthinput"}</definedName>
    <definedName name="_SRT111" localSheetId="38" hidden="1">{"Minpmon",#N/A,FALSE,"Monthinput"}</definedName>
    <definedName name="_SRT111" localSheetId="42" hidden="1">{"Minpmon",#N/A,FALSE,"Monthinput"}</definedName>
    <definedName name="_SRT111" localSheetId="43" hidden="1">{"Minpmon",#N/A,FALSE,"Monthinput"}</definedName>
    <definedName name="_SRT111" localSheetId="17" hidden="1">{"Minpmon",#N/A,FALSE,"Monthinput"}</definedName>
    <definedName name="_SRT111" localSheetId="50" hidden="1">{"Minpmon",#N/A,FALSE,"Monthinput"}</definedName>
    <definedName name="_SRT111" localSheetId="51" hidden="1">{"Minpmon",#N/A,FALSE,"Monthinput"}</definedName>
    <definedName name="_SRT111" localSheetId="52" hidden="1">{"Minpmon",#N/A,FALSE,"Monthinput"}</definedName>
    <definedName name="_SRT111" localSheetId="53" hidden="1">{"Minpmon",#N/A,FALSE,"Monthinput"}</definedName>
    <definedName name="_SRT111" localSheetId="54" hidden="1">{"Minpmon",#N/A,FALSE,"Monthinput"}</definedName>
    <definedName name="_SRT111" localSheetId="55" hidden="1">{"Minpmon",#N/A,FALSE,"Monthinput"}</definedName>
    <definedName name="_SRT111" localSheetId="56" hidden="1">{"Minpmon",#N/A,FALSE,"Monthinput"}</definedName>
    <definedName name="_SRT111" localSheetId="18" hidden="1">{"Minpmon",#N/A,FALSE,"Monthinput"}</definedName>
    <definedName name="_SRT111" localSheetId="19" hidden="1">{"Minpmon",#N/A,FALSE,"Monthinput"}</definedName>
    <definedName name="_SRT111" localSheetId="24" hidden="1">{"Minpmon",#N/A,FALSE,"Monthinput"}</definedName>
    <definedName name="_SRT111" localSheetId="25" hidden="1">{"Minpmon",#N/A,FALSE,"Monthinput"}</definedName>
    <definedName name="_SRT111" localSheetId="26" hidden="1">{"Minpmon",#N/A,FALSE,"Monthinput"}</definedName>
    <definedName name="_SRT111" localSheetId="27" hidden="1">{"Minpmon",#N/A,FALSE,"Monthinput"}</definedName>
    <definedName name="_SRT111" localSheetId="29" hidden="1">{"Minpmon",#N/A,FALSE,"Monthinput"}</definedName>
    <definedName name="_SRT111" hidden="1">{"Minpmon",#N/A,FALSE,"Monthinput"}</definedName>
    <definedName name="_SUM2" localSheetId="20">#REF!</definedName>
    <definedName name="_SUM2" localSheetId="21">#REF!</definedName>
    <definedName name="_SUM2" localSheetId="37">#REF!</definedName>
    <definedName name="_SUM2" localSheetId="4">#REF!</definedName>
    <definedName name="_SUM2" localSheetId="3">#REF!</definedName>
    <definedName name="_SUM2" localSheetId="30">#REF!</definedName>
    <definedName name="_SUM2" localSheetId="31">#REF!</definedName>
    <definedName name="_SUM2" localSheetId="38">#REF!</definedName>
    <definedName name="_SUM2" localSheetId="55">#REF!</definedName>
    <definedName name="_SUM2" localSheetId="56">#REF!</definedName>
    <definedName name="_SUM2" localSheetId="18">#REF!</definedName>
    <definedName name="_SUM2" localSheetId="19">#REF!</definedName>
    <definedName name="_SUM2" localSheetId="24">#REF!</definedName>
    <definedName name="_SUM2" localSheetId="25">#REF!</definedName>
    <definedName name="_SUM2" localSheetId="26">#REF!</definedName>
    <definedName name="_SUM2" localSheetId="27">#REF!</definedName>
    <definedName name="_SUM2" localSheetId="29">#REF!</definedName>
    <definedName name="_SUM2">#REF!</definedName>
    <definedName name="_t7">[51]R7!$A$1:$G$31</definedName>
    <definedName name="_TAB1" localSheetId="20">#REF!</definedName>
    <definedName name="_TAB1" localSheetId="21">#REF!</definedName>
    <definedName name="_TAB1" localSheetId="23">#REF!</definedName>
    <definedName name="_TAB1" localSheetId="37">#REF!</definedName>
    <definedName name="_TAB1" localSheetId="4">#REF!</definedName>
    <definedName name="_TAB1" localSheetId="3">#REF!</definedName>
    <definedName name="_TAB1" localSheetId="31">#REF!</definedName>
    <definedName name="_TAB1" localSheetId="55">#REF!</definedName>
    <definedName name="_TAB1" localSheetId="56">#REF!</definedName>
    <definedName name="_TAB1" localSheetId="19">#REF!</definedName>
    <definedName name="_TAB1" localSheetId="25">#REF!</definedName>
    <definedName name="_TAB1" localSheetId="26">#REF!</definedName>
    <definedName name="_TAB1">#REF!</definedName>
    <definedName name="_TAB10" localSheetId="20">[52]TC!#REF!</definedName>
    <definedName name="_TAB10" localSheetId="21">[52]TC!#REF!</definedName>
    <definedName name="_TAB10" localSheetId="23">[52]TC!#REF!</definedName>
    <definedName name="_TAB10">[52]TC!#REF!</definedName>
    <definedName name="_TAB11" localSheetId="20">[52]TC!#REF!</definedName>
    <definedName name="_TAB11" localSheetId="21">[52]TC!#REF!</definedName>
    <definedName name="_TAB11" localSheetId="23">[52]TC!#REF!</definedName>
    <definedName name="_TAB11">[52]TC!#REF!</definedName>
    <definedName name="_TAB12" localSheetId="20">#REF!</definedName>
    <definedName name="_TAB12" localSheetId="21">#REF!</definedName>
    <definedName name="_TAB12" localSheetId="22">#REF!</definedName>
    <definedName name="_TAB12" localSheetId="23">#REF!</definedName>
    <definedName name="_TAB12" localSheetId="17">#REF!</definedName>
    <definedName name="_TAB12" localSheetId="55">#REF!</definedName>
    <definedName name="_TAB12" localSheetId="19">#REF!</definedName>
    <definedName name="_TAB12" localSheetId="25">#REF!</definedName>
    <definedName name="_TAB12" localSheetId="26">#REF!</definedName>
    <definedName name="_TAB12">#REF!</definedName>
    <definedName name="_TAB13" localSheetId="20">[52]TC!#REF!</definedName>
    <definedName name="_TAB13" localSheetId="21">[52]TC!#REF!</definedName>
    <definedName name="_TAB13" localSheetId="22">[52]TC!#REF!</definedName>
    <definedName name="_TAB13" localSheetId="23">[52]TC!#REF!</definedName>
    <definedName name="_TAB13" localSheetId="17">[52]TC!#REF!</definedName>
    <definedName name="_TAB13" localSheetId="19">[52]TC!#REF!</definedName>
    <definedName name="_TAB13">[52]TC!#REF!</definedName>
    <definedName name="_TAB16" localSheetId="20">[52]Null1!#REF!</definedName>
    <definedName name="_TAB16" localSheetId="21">[52]Null1!#REF!</definedName>
    <definedName name="_TAB16" localSheetId="22">[52]Null1!#REF!</definedName>
    <definedName name="_TAB16" localSheetId="23">[52]Null1!#REF!</definedName>
    <definedName name="_TAB16" localSheetId="17">[52]Null1!#REF!</definedName>
    <definedName name="_TAB16" localSheetId="19">[52]Null1!#REF!</definedName>
    <definedName name="_TAB16">[52]Null1!#REF!</definedName>
    <definedName name="_TAB18" localSheetId="20">[52]TC!#REF!</definedName>
    <definedName name="_TAB18" localSheetId="21">[52]TC!#REF!</definedName>
    <definedName name="_TAB18" localSheetId="23">[52]TC!#REF!</definedName>
    <definedName name="_TAB18">[52]TC!#REF!</definedName>
    <definedName name="_Tab19" localSheetId="20">#REF!</definedName>
    <definedName name="_Tab19" localSheetId="21">#REF!</definedName>
    <definedName name="_Tab19" localSheetId="23">#REF!</definedName>
    <definedName name="_Tab19" localSheetId="37">#REF!</definedName>
    <definedName name="_Tab19" localSheetId="4">#REF!</definedName>
    <definedName name="_Tab19" localSheetId="3">#REF!</definedName>
    <definedName name="_Tab19" localSheetId="31">#REF!</definedName>
    <definedName name="_Tab19" localSheetId="55">#REF!</definedName>
    <definedName name="_Tab19" localSheetId="56">#REF!</definedName>
    <definedName name="_Tab19" localSheetId="19">#REF!</definedName>
    <definedName name="_Tab19" localSheetId="25">#REF!</definedName>
    <definedName name="_Tab19" localSheetId="26">#REF!</definedName>
    <definedName name="_Tab19">#REF!</definedName>
    <definedName name="_Tab2" localSheetId="55">#REF!</definedName>
    <definedName name="_Tab2" localSheetId="19">#REF!</definedName>
    <definedName name="_Tab2" localSheetId="25">#REF!</definedName>
    <definedName name="_Tab2" localSheetId="26">#REF!</definedName>
    <definedName name="_Tab2">#REF!</definedName>
    <definedName name="_Tab20" localSheetId="20">#REF!</definedName>
    <definedName name="_Tab20" localSheetId="37">#REF!</definedName>
    <definedName name="_Tab20" localSheetId="4">#REF!</definedName>
    <definedName name="_Tab20" localSheetId="3">#REF!</definedName>
    <definedName name="_Tab20" localSheetId="31">#REF!</definedName>
    <definedName name="_Tab20" localSheetId="55">#REF!</definedName>
    <definedName name="_Tab20" localSheetId="19">#REF!</definedName>
    <definedName name="_Tab20" localSheetId="25">#REF!</definedName>
    <definedName name="_Tab20" localSheetId="26">#REF!</definedName>
    <definedName name="_Tab20">#REF!</definedName>
    <definedName name="_Tab21" localSheetId="20">#REF!</definedName>
    <definedName name="_Tab21" localSheetId="37">#REF!</definedName>
    <definedName name="_Tab21" localSheetId="4">#REF!</definedName>
    <definedName name="_Tab21" localSheetId="3">#REF!</definedName>
    <definedName name="_Tab21" localSheetId="31">#REF!</definedName>
    <definedName name="_Tab21" localSheetId="55">#REF!</definedName>
    <definedName name="_Tab21">#REF!</definedName>
    <definedName name="_Tab22" localSheetId="20">#REF!</definedName>
    <definedName name="_Tab22" localSheetId="37">#REF!</definedName>
    <definedName name="_Tab22" localSheetId="4">#REF!</definedName>
    <definedName name="_Tab22" localSheetId="3">#REF!</definedName>
    <definedName name="_Tab22" localSheetId="31">#REF!</definedName>
    <definedName name="_Tab22" localSheetId="55">#REF!</definedName>
    <definedName name="_Tab22">#REF!</definedName>
    <definedName name="_Tab23" localSheetId="20">#REF!</definedName>
    <definedName name="_Tab23" localSheetId="37">#REF!</definedName>
    <definedName name="_Tab23" localSheetId="4">#REF!</definedName>
    <definedName name="_Tab23" localSheetId="3">#REF!</definedName>
    <definedName name="_Tab23" localSheetId="31">#REF!</definedName>
    <definedName name="_Tab23" localSheetId="55">#REF!</definedName>
    <definedName name="_Tab23">#REF!</definedName>
    <definedName name="_Tab24" localSheetId="20">#REF!</definedName>
    <definedName name="_Tab24" localSheetId="37">#REF!</definedName>
    <definedName name="_Tab24" localSheetId="4">#REF!</definedName>
    <definedName name="_Tab24" localSheetId="3">#REF!</definedName>
    <definedName name="_Tab24" localSheetId="31">#REF!</definedName>
    <definedName name="_Tab24" localSheetId="55">#REF!</definedName>
    <definedName name="_Tab24">#REF!</definedName>
    <definedName name="_Tab26" localSheetId="20">#REF!</definedName>
    <definedName name="_Tab26" localSheetId="37">#REF!</definedName>
    <definedName name="_Tab26" localSheetId="4">#REF!</definedName>
    <definedName name="_Tab26" localSheetId="3">#REF!</definedName>
    <definedName name="_Tab26" localSheetId="31">#REF!</definedName>
    <definedName name="_Tab26" localSheetId="55">#REF!</definedName>
    <definedName name="_Tab26">#REF!</definedName>
    <definedName name="_Tab27" localSheetId="20">#REF!</definedName>
    <definedName name="_Tab27" localSheetId="37">#REF!</definedName>
    <definedName name="_Tab27" localSheetId="4">#REF!</definedName>
    <definedName name="_Tab27" localSheetId="3">#REF!</definedName>
    <definedName name="_Tab27" localSheetId="31">#REF!</definedName>
    <definedName name="_Tab27" localSheetId="55">#REF!</definedName>
    <definedName name="_Tab27">#REF!</definedName>
    <definedName name="_Tab28" localSheetId="20">#REF!</definedName>
    <definedName name="_Tab28" localSheetId="37">#REF!</definedName>
    <definedName name="_Tab28" localSheetId="4">#REF!</definedName>
    <definedName name="_Tab28" localSheetId="3">#REF!</definedName>
    <definedName name="_Tab28" localSheetId="31">#REF!</definedName>
    <definedName name="_Tab28" localSheetId="55">#REF!</definedName>
    <definedName name="_Tab28">#REF!</definedName>
    <definedName name="_Tab29" localSheetId="20">#REF!</definedName>
    <definedName name="_Tab29" localSheetId="37">#REF!</definedName>
    <definedName name="_Tab29" localSheetId="4">#REF!</definedName>
    <definedName name="_Tab29" localSheetId="3">#REF!</definedName>
    <definedName name="_Tab29" localSheetId="31">#REF!</definedName>
    <definedName name="_Tab29" localSheetId="55">#REF!</definedName>
    <definedName name="_Tab29">#REF!</definedName>
    <definedName name="_TAB3">[52]TC!#REF!</definedName>
    <definedName name="_Tab30" localSheetId="20">#REF!</definedName>
    <definedName name="_Tab30" localSheetId="21">#REF!</definedName>
    <definedName name="_Tab30" localSheetId="23">#REF!</definedName>
    <definedName name="_Tab30" localSheetId="37">#REF!</definedName>
    <definedName name="_Tab30" localSheetId="4">#REF!</definedName>
    <definedName name="_Tab30" localSheetId="3">#REF!</definedName>
    <definedName name="_Tab30" localSheetId="31">#REF!</definedName>
    <definedName name="_Tab30" localSheetId="55">#REF!</definedName>
    <definedName name="_Tab30" localSheetId="19">#REF!</definedName>
    <definedName name="_Tab30" localSheetId="25">#REF!</definedName>
    <definedName name="_Tab30" localSheetId="26">#REF!</definedName>
    <definedName name="_Tab30">#REF!</definedName>
    <definedName name="_Tab31" localSheetId="20">#REF!</definedName>
    <definedName name="_Tab31" localSheetId="37">#REF!</definedName>
    <definedName name="_Tab31" localSheetId="4">#REF!</definedName>
    <definedName name="_Tab31" localSheetId="3">#REF!</definedName>
    <definedName name="_Tab31" localSheetId="31">#REF!</definedName>
    <definedName name="_Tab31" localSheetId="55">#REF!</definedName>
    <definedName name="_Tab31" localSheetId="19">#REF!</definedName>
    <definedName name="_Tab31" localSheetId="25">#REF!</definedName>
    <definedName name="_Tab31" localSheetId="26">#REF!</definedName>
    <definedName name="_Tab31">#REF!</definedName>
    <definedName name="_Tab32" localSheetId="20">#REF!</definedName>
    <definedName name="_Tab32" localSheetId="37">#REF!</definedName>
    <definedName name="_Tab32" localSheetId="4">#REF!</definedName>
    <definedName name="_Tab32" localSheetId="3">#REF!</definedName>
    <definedName name="_Tab32" localSheetId="31">#REF!</definedName>
    <definedName name="_Tab32" localSheetId="55">#REF!</definedName>
    <definedName name="_Tab32" localSheetId="19">#REF!</definedName>
    <definedName name="_Tab32" localSheetId="25">#REF!</definedName>
    <definedName name="_Tab32" localSheetId="26">#REF!</definedName>
    <definedName name="_Tab32">#REF!</definedName>
    <definedName name="_Tab33" localSheetId="20">#REF!</definedName>
    <definedName name="_Tab33" localSheetId="37">#REF!</definedName>
    <definedName name="_Tab33" localSheetId="4">#REF!</definedName>
    <definedName name="_Tab33" localSheetId="3">#REF!</definedName>
    <definedName name="_Tab33" localSheetId="31">#REF!</definedName>
    <definedName name="_Tab33" localSheetId="55">#REF!</definedName>
    <definedName name="_Tab33">#REF!</definedName>
    <definedName name="_Tab34" localSheetId="20">#REF!</definedName>
    <definedName name="_Tab34" localSheetId="37">#REF!</definedName>
    <definedName name="_Tab34" localSheetId="4">#REF!</definedName>
    <definedName name="_Tab34" localSheetId="3">#REF!</definedName>
    <definedName name="_Tab34" localSheetId="31">#REF!</definedName>
    <definedName name="_Tab34" localSheetId="55">#REF!</definedName>
    <definedName name="_Tab34">#REF!</definedName>
    <definedName name="_Tab35" localSheetId="20">#REF!</definedName>
    <definedName name="_Tab35" localSheetId="37">#REF!</definedName>
    <definedName name="_Tab35" localSheetId="4">#REF!</definedName>
    <definedName name="_Tab35" localSheetId="3">#REF!</definedName>
    <definedName name="_Tab35" localSheetId="31">#REF!</definedName>
    <definedName name="_Tab35" localSheetId="55">#REF!</definedName>
    <definedName name="_Tab35">#REF!</definedName>
    <definedName name="_Tab36" localSheetId="55">#REF!</definedName>
    <definedName name="_Tab36">#REF!</definedName>
    <definedName name="_Tab37" localSheetId="55">#REF!</definedName>
    <definedName name="_Tab37">#REF!</definedName>
    <definedName name="_Tab38" localSheetId="55">#REF!</definedName>
    <definedName name="_Tab38">#REF!</definedName>
    <definedName name="_Tab39" localSheetId="55">#REF!</definedName>
    <definedName name="_Tab39">#REF!</definedName>
    <definedName name="_tAB4">'[53]shared data'!$A$1:$G$71</definedName>
    <definedName name="_Tab40" localSheetId="20">#REF!</definedName>
    <definedName name="_Tab40" localSheetId="21">#REF!</definedName>
    <definedName name="_Tab40" localSheetId="22">#REF!</definedName>
    <definedName name="_Tab40" localSheetId="23">#REF!</definedName>
    <definedName name="_Tab40" localSheetId="17">#REF!</definedName>
    <definedName name="_Tab40" localSheetId="55">#REF!</definedName>
    <definedName name="_Tab40" localSheetId="19">#REF!</definedName>
    <definedName name="_Tab40" localSheetId="25">#REF!</definedName>
    <definedName name="_Tab40" localSheetId="26">#REF!</definedName>
    <definedName name="_Tab40">#REF!</definedName>
    <definedName name="_tab41" localSheetId="20">#REF!</definedName>
    <definedName name="_tab41" localSheetId="21">#REF!</definedName>
    <definedName name="_tab41" localSheetId="23">#REF!</definedName>
    <definedName name="_tab41" localSheetId="55">#REF!</definedName>
    <definedName name="_tab41" localSheetId="19">#REF!</definedName>
    <definedName name="_tab41" localSheetId="25">#REF!</definedName>
    <definedName name="_tab41" localSheetId="26">#REF!</definedName>
    <definedName name="_tab41">#REF!</definedName>
    <definedName name="_TAB5" localSheetId="20">[52]TC!#REF!</definedName>
    <definedName name="_TAB5" localSheetId="21">[52]TC!#REF!</definedName>
    <definedName name="_TAB5" localSheetId="23">[52]TC!#REF!</definedName>
    <definedName name="_TAB5" localSheetId="19">[52]TC!#REF!</definedName>
    <definedName name="_TAB5" localSheetId="25">[52]TC!#REF!</definedName>
    <definedName name="_TAB5" localSheetId="26">[52]TC!#REF!</definedName>
    <definedName name="_TAB5">[52]TC!#REF!</definedName>
    <definedName name="_TAB6" localSheetId="20">[52]TC!#REF!</definedName>
    <definedName name="_TAB6" localSheetId="21">[52]TC!#REF!</definedName>
    <definedName name="_TAB6" localSheetId="23">[52]TC!#REF!</definedName>
    <definedName name="_TAB6" localSheetId="19">[52]TC!#REF!</definedName>
    <definedName name="_TAB6" localSheetId="25">[52]TC!#REF!</definedName>
    <definedName name="_TAB6" localSheetId="26">[52]TC!#REF!</definedName>
    <definedName name="_TAB6">[52]TC!#REF!</definedName>
    <definedName name="_TAB7" localSheetId="20">#REF!</definedName>
    <definedName name="_TAB7" localSheetId="21">#REF!</definedName>
    <definedName name="_TAB7" localSheetId="22">#REF!</definedName>
    <definedName name="_TAB7" localSheetId="23">#REF!</definedName>
    <definedName name="_TAB7" localSheetId="17">#REF!</definedName>
    <definedName name="_TAB7" localSheetId="55">#REF!</definedName>
    <definedName name="_TAB7" localSheetId="19">#REF!</definedName>
    <definedName name="_TAB7" localSheetId="25">#REF!</definedName>
    <definedName name="_TAB7" localSheetId="26">#REF!</definedName>
    <definedName name="_TAB7">#REF!</definedName>
    <definedName name="_TAB8" localSheetId="20">[52]TC!#REF!</definedName>
    <definedName name="_TAB8" localSheetId="21">[52]TC!#REF!</definedName>
    <definedName name="_TAB8" localSheetId="22">[52]TC!#REF!</definedName>
    <definedName name="_TAB8" localSheetId="23">[52]TC!#REF!</definedName>
    <definedName name="_TAB8" localSheetId="17">[52]TC!#REF!</definedName>
    <definedName name="_TAB8" localSheetId="19">[52]TC!#REF!</definedName>
    <definedName name="_TAB8" localSheetId="25">[52]TC!#REF!</definedName>
    <definedName name="_TAB8" localSheetId="26">[52]TC!#REF!</definedName>
    <definedName name="_TAB8">[52]TC!#REF!</definedName>
    <definedName name="_TAB9" localSheetId="20">[52]TC!#REF!</definedName>
    <definedName name="_TAB9" localSheetId="21">[52]TC!#REF!</definedName>
    <definedName name="_TAB9" localSheetId="23">[52]TC!#REF!</definedName>
    <definedName name="_TAB9" localSheetId="19">[52]TC!#REF!</definedName>
    <definedName name="_TAB9" localSheetId="25">[52]TC!#REF!</definedName>
    <definedName name="_TAB9" localSheetId="26">[52]TC!#REF!</definedName>
    <definedName name="_TAB9">[52]TC!#REF!</definedName>
    <definedName name="_tbl1" localSheetId="20">#REF!</definedName>
    <definedName name="_tbl1" localSheetId="21">#REF!</definedName>
    <definedName name="_tbl1" localSheetId="22">#REF!</definedName>
    <definedName name="_tbl1" localSheetId="23">#REF!</definedName>
    <definedName name="_tbl1" localSheetId="17">#REF!</definedName>
    <definedName name="_tbl1" localSheetId="55">#REF!</definedName>
    <definedName name="_tbl1" localSheetId="19">#REF!</definedName>
    <definedName name="_tbl1" localSheetId="25">#REF!</definedName>
    <definedName name="_tbl1" localSheetId="26">#REF!</definedName>
    <definedName name="_tbl1">#REF!</definedName>
    <definedName name="_tnt1">#N/A</definedName>
    <definedName name="_Toc123293076" localSheetId="49">'Gráfico 28'!$D$5</definedName>
    <definedName name="_Toc127541614" localSheetId="27">'Tabla 8'!$D$6</definedName>
    <definedName name="_Toc127541819" localSheetId="44">'Gráfico 24'!$A$6</definedName>
    <definedName name="_Toc127541822" localSheetId="47">'Gráfico 26'!$H$6</definedName>
    <definedName name="_Toc127541823" localSheetId="48">'Gráfico 27'!$I$6</definedName>
    <definedName name="_Toc127541824" localSheetId="49">'Gráfico 28'!$D$6</definedName>
    <definedName name="_Toc159339486" localSheetId="28">'Gráfico 18'!$B$7</definedName>
    <definedName name="_Toc159339489" localSheetId="40">'Gráfico 22'!$C$11</definedName>
    <definedName name="_Toc189039514" localSheetId="2">'Gráfico 1'!$B$6</definedName>
    <definedName name="_Toc189039519" localSheetId="9">'Gráfico 6'!$C$7</definedName>
    <definedName name="_Toc190966026" localSheetId="43">'Tabla 18'!$H$6</definedName>
    <definedName name="_Toc190966027" localSheetId="45">'Tabla 19'!$B$6</definedName>
    <definedName name="_Toc191191306_3" localSheetId="20">[54]anex7!#REF!</definedName>
    <definedName name="_Toc191191306_3" localSheetId="21">[54]anex7!#REF!</definedName>
    <definedName name="_Toc191191306_3" localSheetId="23">[54]anex7!#REF!</definedName>
    <definedName name="_Toc191191306_3" localSheetId="32">[54]anex7!#REF!</definedName>
    <definedName name="_Toc191191306_3" localSheetId="37">[54]anex7!#REF!</definedName>
    <definedName name="_Toc191191306_3" localSheetId="41">[54]anex7!#REF!</definedName>
    <definedName name="_Toc191191306_3" localSheetId="4">[54]anex7!#REF!</definedName>
    <definedName name="_Toc191191306_3" localSheetId="3">[54]anex7!#REF!</definedName>
    <definedName name="_Toc191191306_3" localSheetId="30">[54]anex7!#REF!</definedName>
    <definedName name="_Toc191191306_3" localSheetId="31">[54]anex7!#REF!</definedName>
    <definedName name="_Toc191191306_3" localSheetId="38">[54]anex7!#REF!</definedName>
    <definedName name="_Toc191191306_3" localSheetId="56">[54]anex7!#REF!</definedName>
    <definedName name="_Toc191191306_3" localSheetId="18">[54]anex7!#REF!</definedName>
    <definedName name="_Toc191191306_3" localSheetId="19">[54]anex7!#REF!</definedName>
    <definedName name="_Toc191191306_3" localSheetId="24">[54]anex7!#REF!</definedName>
    <definedName name="_Toc191191306_3" localSheetId="25">[54]anex7!#REF!</definedName>
    <definedName name="_Toc191191306_3" localSheetId="26">[54]anex7!#REF!</definedName>
    <definedName name="_Toc191191306_3" localSheetId="27">[54]anex7!#REF!</definedName>
    <definedName name="_Toc191191306_3" localSheetId="29">[54]anex7!#REF!</definedName>
    <definedName name="_Toc191191306_3">[54]anex7!#REF!</definedName>
    <definedName name="_TOT58" localSheetId="20">[8]GROWTH!#REF!</definedName>
    <definedName name="_TOT58" localSheetId="21">[8]GROWTH!#REF!</definedName>
    <definedName name="_TOT58" localSheetId="4">[8]GROWTH!#REF!</definedName>
    <definedName name="_TOT58" localSheetId="3">[8]GROWTH!#REF!</definedName>
    <definedName name="_TOT58" localSheetId="31">[8]GROWTH!#REF!</definedName>
    <definedName name="_TOT58" localSheetId="38">[8]GROWTH!#REF!</definedName>
    <definedName name="_TOT58" localSheetId="56">[8]GROWTH!#REF!</definedName>
    <definedName name="_TOT58" localSheetId="18">[8]GROWTH!#REF!</definedName>
    <definedName name="_TOT58" localSheetId="19">[8]GROWTH!#REF!</definedName>
    <definedName name="_TOT58" localSheetId="24">[8]GROWTH!#REF!</definedName>
    <definedName name="_TOT58">[8]GROWTH!#REF!</definedName>
    <definedName name="_UES96" localSheetId="20">#REF!</definedName>
    <definedName name="_UES96" localSheetId="21">#REF!</definedName>
    <definedName name="_UES96" localSheetId="22">#REF!</definedName>
    <definedName name="_UES96" localSheetId="23">#REF!</definedName>
    <definedName name="_UES96" localSheetId="17">#REF!</definedName>
    <definedName name="_UES96" localSheetId="55">#REF!</definedName>
    <definedName name="_UES96" localSheetId="19">#REF!</definedName>
    <definedName name="_UES96">#REF!</definedName>
    <definedName name="_VAO98" localSheetId="20">#REF!</definedName>
    <definedName name="_VAO98" localSheetId="21">#REF!</definedName>
    <definedName name="_VAO98" localSheetId="22">#REF!</definedName>
    <definedName name="_VAO98" localSheetId="23">#REF!</definedName>
    <definedName name="_VAO98" localSheetId="17">#REF!</definedName>
    <definedName name="_VAO98" localSheetId="55">#REF!</definedName>
    <definedName name="_VAO98" localSheetId="19">#REF!</definedName>
    <definedName name="_VAO98">#REF!</definedName>
    <definedName name="_VAO99" localSheetId="20">#REF!</definedName>
    <definedName name="_VAO99" localSheetId="21">#REF!</definedName>
    <definedName name="_VAO99" localSheetId="22">#REF!</definedName>
    <definedName name="_VAO99" localSheetId="23">#REF!</definedName>
    <definedName name="_VAO99" localSheetId="17">#REF!</definedName>
    <definedName name="_VAO99" localSheetId="55">#REF!</definedName>
    <definedName name="_VAO99" localSheetId="19">#REF!</definedName>
    <definedName name="_VAO99">#REF!</definedName>
    <definedName name="_WB2" localSheetId="20">#REF!</definedName>
    <definedName name="_WB2" localSheetId="21">#REF!</definedName>
    <definedName name="_WB2" localSheetId="37">#REF!</definedName>
    <definedName name="_WB2" localSheetId="4">#REF!</definedName>
    <definedName name="_WB2" localSheetId="3">#REF!</definedName>
    <definedName name="_WB2" localSheetId="30">#REF!</definedName>
    <definedName name="_WB2" localSheetId="31">#REF!</definedName>
    <definedName name="_WB2" localSheetId="38">#REF!</definedName>
    <definedName name="_WB2" localSheetId="55">#REF!</definedName>
    <definedName name="_WB2" localSheetId="56">#REF!</definedName>
    <definedName name="_WB2" localSheetId="18">#REF!</definedName>
    <definedName name="_WB2" localSheetId="19">#REF!</definedName>
    <definedName name="_WB2" localSheetId="24">#REF!</definedName>
    <definedName name="_WB2" localSheetId="27">#REF!</definedName>
    <definedName name="_WB2" localSheetId="29">#REF!</definedName>
    <definedName name="_WB2">#REF!</definedName>
    <definedName name="_WEO1" localSheetId="55">#REF!</definedName>
    <definedName name="_WEO1">#REF!</definedName>
    <definedName name="_WEO2" localSheetId="55">#REF!</definedName>
    <definedName name="_WEO2">#REF!</definedName>
    <definedName name="_xlcn.WorksheetConnection_MUCI2020v3.xlsxTabla1" hidden="1">[55]!Tabla1[#Data]</definedName>
    <definedName name="_YR0110">'[3]Imp:DSA output'!$O$9:$R$464</definedName>
    <definedName name="_YR89">'[3]Imp:DSA output'!$C$9:$C$464</definedName>
    <definedName name="_YR90">'[3]Imp:DSA output'!$D$9:$D$464</definedName>
    <definedName name="_YR91">'[3]Imp:DSA output'!$E$9:$E$464</definedName>
    <definedName name="_YR92">'[3]Imp:DSA output'!$F$9:$F$464</definedName>
    <definedName name="_YR93">'[3]Imp:DSA output'!$G$9:$G$464</definedName>
    <definedName name="_YR94">'[3]Imp:DSA output'!$H$9:$H$464</definedName>
    <definedName name="_YR95">'[3]Imp:DSA output'!$I$9:$I$464</definedName>
    <definedName name="_Z" localSheetId="20">[3]Imp!#REF!</definedName>
    <definedName name="_Z" localSheetId="21">[3]Imp!#REF!</definedName>
    <definedName name="_Z" localSheetId="23">[3]Imp!#REF!</definedName>
    <definedName name="_Z" localSheetId="37">[3]Imp!#REF!</definedName>
    <definedName name="_Z" localSheetId="4">[3]Imp!#REF!</definedName>
    <definedName name="_Z" localSheetId="3">[3]Imp!#REF!</definedName>
    <definedName name="_Z" localSheetId="30">[3]Imp!#REF!</definedName>
    <definedName name="_Z" localSheetId="31">[3]Imp!#REF!</definedName>
    <definedName name="_Z" localSheetId="38">[3]Imp!#REF!</definedName>
    <definedName name="_Z" localSheetId="18">[3]Imp!#REF!</definedName>
    <definedName name="_Z" localSheetId="19">[3]Imp!#REF!</definedName>
    <definedName name="_Z" localSheetId="24">[3]Imp!#REF!</definedName>
    <definedName name="_Z" localSheetId="25">[3]Imp!#REF!</definedName>
    <definedName name="_Z" localSheetId="26">[3]Imp!#REF!</definedName>
    <definedName name="_Z" localSheetId="27">[3]Imp!#REF!</definedName>
    <definedName name="_Z" localSheetId="29">[3]Imp!#REF!</definedName>
    <definedName name="_Z">[3]Imp!#REF!</definedName>
    <definedName name="a" localSheetId="20" hidden="1">[22]WB!#REF!</definedName>
    <definedName name="A" localSheetId="21">#REF!</definedName>
    <definedName name="a" localSheetId="22" hidden="1">[22]WB!#REF!</definedName>
    <definedName name="a" localSheetId="23" hidden="1">[22]WB!#REF!</definedName>
    <definedName name="a" localSheetId="32" hidden="1">[22]WB!#REF!</definedName>
    <definedName name="a" localSheetId="37" hidden="1">[22]WB!#REF!</definedName>
    <definedName name="a" localSheetId="41" hidden="1">[22]WB!#REF!</definedName>
    <definedName name="A" localSheetId="4">#REF!</definedName>
    <definedName name="A" localSheetId="3">#REF!</definedName>
    <definedName name="a" localSheetId="30" hidden="1">[22]WB!#REF!</definedName>
    <definedName name="a" localSheetId="31" hidden="1">[22]WB!#REF!</definedName>
    <definedName name="a" localSheetId="38" hidden="1">[22]WB!#REF!</definedName>
    <definedName name="a" localSheetId="17" hidden="1">[22]WB!#REF!</definedName>
    <definedName name="a" localSheetId="56" hidden="1">[22]WB!#REF!</definedName>
    <definedName name="A" localSheetId="18">#REF!</definedName>
    <definedName name="A" localSheetId="19">#REF!</definedName>
    <definedName name="a" localSheetId="24" hidden="1">[22]WB!#REF!</definedName>
    <definedName name="a" localSheetId="25" hidden="1">[22]WB!#REF!</definedName>
    <definedName name="a" localSheetId="26" hidden="1">[22]WB!#REF!</definedName>
    <definedName name="a" localSheetId="27" hidden="1">[22]WB!#REF!</definedName>
    <definedName name="a" localSheetId="29" hidden="1">[22]WB!#REF!</definedName>
    <definedName name="a" hidden="1">[22]WB!#REF!</definedName>
    <definedName name="a\V104" localSheetId="20">[35]QNEWLOR!#REF!</definedName>
    <definedName name="a\V104" localSheetId="21">[35]QNEWLOR!#REF!</definedName>
    <definedName name="a\V104" localSheetId="31">[35]QNEWLOR!#REF!</definedName>
    <definedName name="a\V104" localSheetId="38">[35]QNEWLOR!#REF!</definedName>
    <definedName name="a\V104" localSheetId="56">[35]QNEWLOR!#REF!</definedName>
    <definedName name="a\V104" localSheetId="18">[35]QNEWLOR!#REF!</definedName>
    <definedName name="a\V104" localSheetId="19">[35]QNEWLOR!#REF!</definedName>
    <definedName name="a\V104" localSheetId="24">[35]QNEWLOR!#REF!</definedName>
    <definedName name="a\V104">[35]QNEWLOR!#REF!</definedName>
    <definedName name="A_impresión_IM">'[56]ponder a y p '!$A$1:$N$50</definedName>
    <definedName name="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0" hidden="1">{"Riqfin97",#N/A,FALSE,"Tran";"Riqfinpro",#N/A,FALSE,"Tran"}</definedName>
    <definedName name="aaa" localSheetId="21" hidden="1">{"Riqfin97",#N/A,FALSE,"Tran";"Riqfinpro",#N/A,FALSE,"Tran"}</definedName>
    <definedName name="aaa" localSheetId="22" hidden="1">{"Riqfin97",#N/A,FALSE,"Tran";"Riqfinpro",#N/A,FALSE,"Tran"}</definedName>
    <definedName name="aaa" localSheetId="23" hidden="1">{"Riqfin97",#N/A,FALSE,"Tran";"Riqfinpro",#N/A,FALSE,"Tran"}</definedName>
    <definedName name="aaa" localSheetId="28" hidden="1">{"Riqfin97",#N/A,FALSE,"Tran";"Riqfinpro",#N/A,FALSE,"Tran"}</definedName>
    <definedName name="aaa" localSheetId="32" hidden="1">{"Riqfin97",#N/A,FALSE,"Tran";"Riqfinpro",#N/A,FALSE,"Tran"}</definedName>
    <definedName name="aaa" localSheetId="37" hidden="1">{"Riqfin97",#N/A,FALSE,"Tran";"Riqfinpro",#N/A,FALSE,"Tran"}</definedName>
    <definedName name="aaa" localSheetId="39" hidden="1">{"Riqfin97",#N/A,FALSE,"Tran";"Riqfinpro",#N/A,FALSE,"Tran"}</definedName>
    <definedName name="aaa" localSheetId="41" hidden="1">{"Riqfin97",#N/A,FALSE,"Tran";"Riqfinpro",#N/A,FALSE,"Tran"}</definedName>
    <definedName name="aaa" localSheetId="4" hidden="1">{"Riqfin97",#N/A,FALSE,"Tran";"Riqfinpro",#N/A,FALSE,"Tran"}</definedName>
    <definedName name="aaa" localSheetId="3" hidden="1">{"Riqfin97",#N/A,FALSE,"Tran";"Riqfinpro",#N/A,FALSE,"Tran"}</definedName>
    <definedName name="aaa" localSheetId="30" hidden="1">{"Riqfin97",#N/A,FALSE,"Tran";"Riqfinpro",#N/A,FALSE,"Tran"}</definedName>
    <definedName name="aaa" localSheetId="31" hidden="1">{"Riqfin97",#N/A,FALSE,"Tran";"Riqfinpro",#N/A,FALSE,"Tran"}</definedName>
    <definedName name="aaa" localSheetId="33" hidden="1">{"Riqfin97",#N/A,FALSE,"Tran";"Riqfinpro",#N/A,FALSE,"Tran"}</definedName>
    <definedName name="aaa" localSheetId="34" hidden="1">{"Riqfin97",#N/A,FALSE,"Tran";"Riqfinpro",#N/A,FALSE,"Tran"}</definedName>
    <definedName name="aaa" localSheetId="35" hidden="1">{"Riqfin97",#N/A,FALSE,"Tran";"Riqfinpro",#N/A,FALSE,"Tran"}</definedName>
    <definedName name="aaa" localSheetId="36" hidden="1">{"Riqfin97",#N/A,FALSE,"Tran";"Riqfinpro",#N/A,FALSE,"Tran"}</definedName>
    <definedName name="aaa" localSheetId="38" hidden="1">{"Riqfin97",#N/A,FALSE,"Tran";"Riqfinpro",#N/A,FALSE,"Tran"}</definedName>
    <definedName name="aaa" localSheetId="42" hidden="1">{"Riqfin97",#N/A,FALSE,"Tran";"Riqfinpro",#N/A,FALSE,"Tran"}</definedName>
    <definedName name="aaa" localSheetId="43" hidden="1">{"Riqfin97",#N/A,FALSE,"Tran";"Riqfinpro",#N/A,FALSE,"Tran"}</definedName>
    <definedName name="aaa" localSheetId="17" hidden="1">{"Riqfin97",#N/A,FALSE,"Tran";"Riqfinpro",#N/A,FALSE,"Tran"}</definedName>
    <definedName name="aaa" localSheetId="50" hidden="1">{"Riqfin97",#N/A,FALSE,"Tran";"Riqfinpro",#N/A,FALSE,"Tran"}</definedName>
    <definedName name="aaa" localSheetId="51" hidden="1">{"Riqfin97",#N/A,FALSE,"Tran";"Riqfinpro",#N/A,FALSE,"Tran"}</definedName>
    <definedName name="aaa" localSheetId="52" hidden="1">{"Riqfin97",#N/A,FALSE,"Tran";"Riqfinpro",#N/A,FALSE,"Tran"}</definedName>
    <definedName name="aaa" localSheetId="53" hidden="1">{"Riqfin97",#N/A,FALSE,"Tran";"Riqfinpro",#N/A,FALSE,"Tran"}</definedName>
    <definedName name="aaa" localSheetId="54" hidden="1">{"Riqfin97",#N/A,FALSE,"Tran";"Riqfinpro",#N/A,FALSE,"Tran"}</definedName>
    <definedName name="aaa" localSheetId="55" hidden="1">{"Riqfin97",#N/A,FALSE,"Tran";"Riqfinpro",#N/A,FALSE,"Tran"}</definedName>
    <definedName name="aaa" localSheetId="56" hidden="1">{"Riqfin97",#N/A,FALSE,"Tran";"Riqfinpro",#N/A,FALSE,"Tran"}</definedName>
    <definedName name="aaa" localSheetId="18" hidden="1">{"Riqfin97",#N/A,FALSE,"Tran";"Riqfinpro",#N/A,FALSE,"Tran"}</definedName>
    <definedName name="aaa" localSheetId="19" hidden="1">{"Riqfin97",#N/A,FALSE,"Tran";"Riqfinpro",#N/A,FALSE,"Tran"}</definedName>
    <definedName name="aaa" localSheetId="24" hidden="1">{"Riqfin97",#N/A,FALSE,"Tran";"Riqfinpro",#N/A,FALSE,"Tran"}</definedName>
    <definedName name="aaa" localSheetId="25" hidden="1">{"Riqfin97",#N/A,FALSE,"Tran";"Riqfinpro",#N/A,FALSE,"Tran"}</definedName>
    <definedName name="aaa" localSheetId="26" hidden="1">{"Riqfin97",#N/A,FALSE,"Tran";"Riqfinpro",#N/A,FALSE,"Tran"}</definedName>
    <definedName name="aaa" localSheetId="27" hidden="1">{"Riqfin97",#N/A,FALSE,"Tran";"Riqfinpro",#N/A,FALSE,"Tran"}</definedName>
    <definedName name="aaa" localSheetId="29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 localSheetId="55">#REF!</definedName>
    <definedName name="ABR._89">#REF!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20">#REF!</definedName>
    <definedName name="abv" localSheetId="21">#REF!</definedName>
    <definedName name="abv" localSheetId="37">#REF!</definedName>
    <definedName name="abv" localSheetId="4">#REF!</definedName>
    <definedName name="abv" localSheetId="3">#REF!</definedName>
    <definedName name="abv" localSheetId="30">#REF!</definedName>
    <definedName name="abv" localSheetId="31">#REF!</definedName>
    <definedName name="abv" localSheetId="38">#REF!</definedName>
    <definedName name="abv" localSheetId="55">#REF!</definedName>
    <definedName name="abv" localSheetId="56">#REF!</definedName>
    <definedName name="abv" localSheetId="18">#REF!</definedName>
    <definedName name="abv" localSheetId="19">#REF!</definedName>
    <definedName name="abv" localSheetId="24">#REF!</definedName>
    <definedName name="abv" localSheetId="25">#REF!</definedName>
    <definedName name="abv" localSheetId="26">#REF!</definedName>
    <definedName name="abv" localSheetId="27">#REF!</definedName>
    <definedName name="abv" localSheetId="29">#REF!</definedName>
    <definedName name="abv">#REF!</definedName>
    <definedName name="abx" localSheetId="20">#REF!</definedName>
    <definedName name="abx" localSheetId="21">#REF!</definedName>
    <definedName name="abx" localSheetId="37">#REF!</definedName>
    <definedName name="abx" localSheetId="4">#REF!</definedName>
    <definedName name="abx" localSheetId="3">#REF!</definedName>
    <definedName name="abx" localSheetId="31">#REF!</definedName>
    <definedName name="abx" localSheetId="55">#REF!</definedName>
    <definedName name="abx" localSheetId="56">#REF!</definedName>
    <definedName name="abx" localSheetId="18">#REF!</definedName>
    <definedName name="abx" localSheetId="19">#REF!</definedName>
    <definedName name="abx" localSheetId="25">#REF!</definedName>
    <definedName name="abx" localSheetId="26">#REF!</definedName>
    <definedName name="abx">#REF!</definedName>
    <definedName name="AccessDatabase" hidden="1">"\\De2kp-42538\BOLETIN\Claga\CLAGA2000.mdb"</definedName>
    <definedName name="ACENARIO" localSheetId="55">#REF!</definedName>
    <definedName name="ACENARIO">#REF!</definedName>
    <definedName name="acentral" localSheetId="20">#REF!</definedName>
    <definedName name="acentral" localSheetId="21">#REF!</definedName>
    <definedName name="acentral" localSheetId="22">#REF!</definedName>
    <definedName name="acentral" localSheetId="23">#REF!</definedName>
    <definedName name="acentral" localSheetId="17">#REF!</definedName>
    <definedName name="acentral" localSheetId="55">#REF!</definedName>
    <definedName name="acentral" localSheetId="19">#REF!</definedName>
    <definedName name="acentral">#REF!</definedName>
    <definedName name="ACT" localSheetId="20">#REF!</definedName>
    <definedName name="ACT" localSheetId="21">#REF!</definedName>
    <definedName name="ACT" localSheetId="22">#REF!</definedName>
    <definedName name="ACT" localSheetId="23">#REF!</definedName>
    <definedName name="ACT" localSheetId="17">#REF!</definedName>
    <definedName name="ACT" localSheetId="55">#REF!</definedName>
    <definedName name="ACT" localSheetId="19">#REF!</definedName>
    <definedName name="ACT">#REF!</definedName>
    <definedName name="Act.Inmv.Bruto">'[57]Ranking Bancario'!$AX$4:$BB$54</definedName>
    <definedName name="Act.Inmv.Neto">'[57]Ranking Bancario'!$AP$4:$AT$54</definedName>
    <definedName name="ACTIVATE" localSheetId="20">#REF!</definedName>
    <definedName name="ACTIVATE" localSheetId="21">#REF!</definedName>
    <definedName name="ACTIVATE" localSheetId="37">#REF!</definedName>
    <definedName name="ACTIVATE" localSheetId="4">#REF!</definedName>
    <definedName name="ACTIVATE" localSheetId="3">#REF!</definedName>
    <definedName name="ACTIVATE" localSheetId="30">#REF!</definedName>
    <definedName name="ACTIVATE" localSheetId="31">#REF!</definedName>
    <definedName name="ACTIVATE" localSheetId="38">#REF!</definedName>
    <definedName name="ACTIVATE" localSheetId="55">#REF!</definedName>
    <definedName name="ACTIVATE" localSheetId="56">#REF!</definedName>
    <definedName name="ACTIVATE" localSheetId="18">#REF!</definedName>
    <definedName name="ACTIVATE" localSheetId="19">#REF!</definedName>
    <definedName name="ACTIVATE" localSheetId="24">#REF!</definedName>
    <definedName name="ACTIVATE" localSheetId="25">#REF!</definedName>
    <definedName name="ACTIVATE" localSheetId="26">#REF!</definedName>
    <definedName name="ACTIVATE" localSheetId="27">#REF!</definedName>
    <definedName name="ACTIVATE" localSheetId="29">#REF!</definedName>
    <definedName name="ACTIVATE">#REF!</definedName>
    <definedName name="Actual" localSheetId="20">#REF!</definedName>
    <definedName name="Actual" localSheetId="37">#REF!</definedName>
    <definedName name="Actual" localSheetId="4">#REF!</definedName>
    <definedName name="Actual" localSheetId="3">#REF!</definedName>
    <definedName name="Actual" localSheetId="31">#REF!</definedName>
    <definedName name="Actual" localSheetId="55">#REF!</definedName>
    <definedName name="Actual" localSheetId="56">#REF!</definedName>
    <definedName name="Actual" localSheetId="19">#REF!</definedName>
    <definedName name="Actual" localSheetId="25">#REF!</definedName>
    <definedName name="Actual" localSheetId="26">#REF!</definedName>
    <definedName name="Actual">#REF!</definedName>
    <definedName name="ACUMULADO">#N/A</definedName>
    <definedName name="ACwvu.PLA1." localSheetId="20" hidden="1">'[58]COP FED'!#REF!</definedName>
    <definedName name="ACwvu.PLA1." localSheetId="21" hidden="1">'[58]COP FED'!#REF!</definedName>
    <definedName name="ACwvu.PLA1." localSheetId="32" hidden="1">'[58]COP FED'!#REF!</definedName>
    <definedName name="ACwvu.PLA1." localSheetId="37" hidden="1">'[58]COP FED'!#REF!</definedName>
    <definedName name="ACwvu.PLA1." localSheetId="41" hidden="1">'[58]COP FED'!#REF!</definedName>
    <definedName name="ACwvu.PLA1." localSheetId="30" hidden="1">'[58]COP FED'!#REF!</definedName>
    <definedName name="ACwvu.PLA1." localSheetId="31" hidden="1">'[58]COP FED'!#REF!</definedName>
    <definedName name="ACwvu.PLA1." localSheetId="38" hidden="1">'[58]COP FED'!#REF!</definedName>
    <definedName name="ACwvu.PLA1." localSheetId="56" hidden="1">'[58]COP FED'!#REF!</definedName>
    <definedName name="ACwvu.PLA1." localSheetId="18" hidden="1">'[58]COP FED'!#REF!</definedName>
    <definedName name="ACwvu.PLA1." localSheetId="19" hidden="1">'[58]COP FED'!#REF!</definedName>
    <definedName name="ACwvu.PLA1." localSheetId="24" hidden="1">'[58]COP FED'!#REF!</definedName>
    <definedName name="ACwvu.PLA1." localSheetId="25" hidden="1">'[58]COP FED'!#REF!</definedName>
    <definedName name="ACwvu.PLA1." localSheetId="26" hidden="1">'[58]COP FED'!#REF!</definedName>
    <definedName name="ACwvu.PLA1." localSheetId="27" hidden="1">'[58]COP FED'!#REF!</definedName>
    <definedName name="ACwvu.PLA1." localSheetId="29" hidden="1">'[58]COP FED'!#REF!</definedName>
    <definedName name="ACwvu.PLA1." hidden="1">'[58]COP FED'!#REF!</definedName>
    <definedName name="ACwvu.PLA2." hidden="1">'[58]COP FED'!$A$1:$N$49</definedName>
    <definedName name="ad" localSheetId="20" hidden="1">{"Riqfin97",#N/A,FALSE,"Tran";"Riqfinpro",#N/A,FALSE,"Tran"}</definedName>
    <definedName name="ad" localSheetId="21" hidden="1">{"Riqfin97",#N/A,FALSE,"Tran";"Riqfinpro",#N/A,FALSE,"Tran"}</definedName>
    <definedName name="ad" localSheetId="22" hidden="1">{"Riqfin97",#N/A,FALSE,"Tran";"Riqfinpro",#N/A,FALSE,"Tran"}</definedName>
    <definedName name="ad" localSheetId="23" hidden="1">{"Riqfin97",#N/A,FALSE,"Tran";"Riqfinpro",#N/A,FALSE,"Tran"}</definedName>
    <definedName name="ad" localSheetId="28" hidden="1">{"Riqfin97",#N/A,FALSE,"Tran";"Riqfinpro",#N/A,FALSE,"Tran"}</definedName>
    <definedName name="ad" localSheetId="32" hidden="1">{"Riqfin97",#N/A,FALSE,"Tran";"Riqfinpro",#N/A,FALSE,"Tran"}</definedName>
    <definedName name="ad" localSheetId="37" hidden="1">{"Riqfin97",#N/A,FALSE,"Tran";"Riqfinpro",#N/A,FALSE,"Tran"}</definedName>
    <definedName name="ad" localSheetId="39" hidden="1">{"Riqfin97",#N/A,FALSE,"Tran";"Riqfinpro",#N/A,FALSE,"Tran"}</definedName>
    <definedName name="ad" localSheetId="41" hidden="1">{"Riqfin97",#N/A,FALSE,"Tran";"Riqfinpro",#N/A,FALSE,"Tran"}</definedName>
    <definedName name="ad" localSheetId="4" hidden="1">{"Riqfin97",#N/A,FALSE,"Tran";"Riqfinpro",#N/A,FALSE,"Tran"}</definedName>
    <definedName name="ad" localSheetId="3" hidden="1">{"Riqfin97",#N/A,FALSE,"Tran";"Riqfinpro",#N/A,FALSE,"Tran"}</definedName>
    <definedName name="ad" localSheetId="30" hidden="1">{"Riqfin97",#N/A,FALSE,"Tran";"Riqfinpro",#N/A,FALSE,"Tran"}</definedName>
    <definedName name="ad" localSheetId="31" hidden="1">{"Riqfin97",#N/A,FALSE,"Tran";"Riqfinpro",#N/A,FALSE,"Tran"}</definedName>
    <definedName name="ad" localSheetId="33" hidden="1">{"Riqfin97",#N/A,FALSE,"Tran";"Riqfinpro",#N/A,FALSE,"Tran"}</definedName>
    <definedName name="ad" localSheetId="34" hidden="1">{"Riqfin97",#N/A,FALSE,"Tran";"Riqfinpro",#N/A,FALSE,"Tran"}</definedName>
    <definedName name="ad" localSheetId="35" hidden="1">{"Riqfin97",#N/A,FALSE,"Tran";"Riqfinpro",#N/A,FALSE,"Tran"}</definedName>
    <definedName name="ad" localSheetId="36" hidden="1">{"Riqfin97",#N/A,FALSE,"Tran";"Riqfinpro",#N/A,FALSE,"Tran"}</definedName>
    <definedName name="ad" localSheetId="38" hidden="1">{"Riqfin97",#N/A,FALSE,"Tran";"Riqfinpro",#N/A,FALSE,"Tran"}</definedName>
    <definedName name="ad" localSheetId="42" hidden="1">{"Riqfin97",#N/A,FALSE,"Tran";"Riqfinpro",#N/A,FALSE,"Tran"}</definedName>
    <definedName name="ad" localSheetId="43" hidden="1">{"Riqfin97",#N/A,FALSE,"Tran";"Riqfinpro",#N/A,FALSE,"Tran"}</definedName>
    <definedName name="ad" localSheetId="17" hidden="1">{"Riqfin97",#N/A,FALSE,"Tran";"Riqfinpro",#N/A,FALSE,"Tran"}</definedName>
    <definedName name="ad" localSheetId="50" hidden="1">{"Riqfin97",#N/A,FALSE,"Tran";"Riqfinpro",#N/A,FALSE,"Tran"}</definedName>
    <definedName name="ad" localSheetId="51" hidden="1">{"Riqfin97",#N/A,FALSE,"Tran";"Riqfinpro",#N/A,FALSE,"Tran"}</definedName>
    <definedName name="ad" localSheetId="52" hidden="1">{"Riqfin97",#N/A,FALSE,"Tran";"Riqfinpro",#N/A,FALSE,"Tran"}</definedName>
    <definedName name="ad" localSheetId="53" hidden="1">{"Riqfin97",#N/A,FALSE,"Tran";"Riqfinpro",#N/A,FALSE,"Tran"}</definedName>
    <definedName name="ad" localSheetId="54" hidden="1">{"Riqfin97",#N/A,FALSE,"Tran";"Riqfinpro",#N/A,FALSE,"Tran"}</definedName>
    <definedName name="ad" localSheetId="55" hidden="1">{"Riqfin97",#N/A,FALSE,"Tran";"Riqfinpro",#N/A,FALSE,"Tran"}</definedName>
    <definedName name="ad" localSheetId="56" hidden="1">{"Riqfin97",#N/A,FALSE,"Tran";"Riqfinpro",#N/A,FALSE,"Tran"}</definedName>
    <definedName name="ad" localSheetId="18" hidden="1">{"Riqfin97",#N/A,FALSE,"Tran";"Riqfinpro",#N/A,FALSE,"Tran"}</definedName>
    <definedName name="ad" localSheetId="19" hidden="1">{"Riqfin97",#N/A,FALSE,"Tran";"Riqfinpro",#N/A,FALSE,"Tran"}</definedName>
    <definedName name="ad" localSheetId="24" hidden="1">{"Riqfin97",#N/A,FALSE,"Tran";"Riqfinpro",#N/A,FALSE,"Tran"}</definedName>
    <definedName name="ad" localSheetId="25" hidden="1">{"Riqfin97",#N/A,FALSE,"Tran";"Riqfinpro",#N/A,FALSE,"Tran"}</definedName>
    <definedName name="ad" localSheetId="26" hidden="1">{"Riqfin97",#N/A,FALSE,"Tran";"Riqfinpro",#N/A,FALSE,"Tran"}</definedName>
    <definedName name="ad" localSheetId="27" hidden="1">{"Riqfin97",#N/A,FALSE,"Tran";"Riqfinpro",#N/A,FALSE,"Tran"}</definedName>
    <definedName name="ad" localSheetId="29" hidden="1">{"Riqfin97",#N/A,FALSE,"Tran";"Riqfinpro",#N/A,FALSE,"Tran"}</definedName>
    <definedName name="ad" hidden="1">{"Riqfin97",#N/A,FALSE,"Tran";"Riqfinpro",#N/A,FALSE,"Tran"}</definedName>
    <definedName name="adaD" localSheetId="20">#REF!</definedName>
    <definedName name="adaD" localSheetId="21">#REF!</definedName>
    <definedName name="adaD" localSheetId="37">#REF!</definedName>
    <definedName name="adaD" localSheetId="4">#REF!</definedName>
    <definedName name="adaD" localSheetId="3">#REF!</definedName>
    <definedName name="adaD" localSheetId="30">#REF!</definedName>
    <definedName name="adaD" localSheetId="31">#REF!</definedName>
    <definedName name="adaD" localSheetId="38">#REF!</definedName>
    <definedName name="adaD" localSheetId="55">#REF!</definedName>
    <definedName name="adaD" localSheetId="56">#REF!</definedName>
    <definedName name="adaD" localSheetId="18">#REF!</definedName>
    <definedName name="adaD" localSheetId="19">#REF!</definedName>
    <definedName name="adaD" localSheetId="24">#REF!</definedName>
    <definedName name="adaD" localSheetId="25">#REF!</definedName>
    <definedName name="adaD" localSheetId="26">#REF!</definedName>
    <definedName name="adaD" localSheetId="27">#REF!</definedName>
    <definedName name="adaD" localSheetId="29">#REF!</definedName>
    <definedName name="adaD">#REF!</definedName>
    <definedName name="Adb">[59]CIRRs!$C$59</definedName>
    <definedName name="Adf">[59]CIRRs!$C$60</definedName>
    <definedName name="ADICIONAIS" localSheetId="20">#REF!</definedName>
    <definedName name="ADICIONAIS" localSheetId="21">#REF!</definedName>
    <definedName name="ADICIONAIS" localSheetId="22">#REF!</definedName>
    <definedName name="ADICIONAIS" localSheetId="23">#REF!</definedName>
    <definedName name="ADICIONAIS" localSheetId="17">#REF!</definedName>
    <definedName name="ADICIONAIS" localSheetId="55">#REF!</definedName>
    <definedName name="ADICIONAIS" localSheetId="19">#REF!</definedName>
    <definedName name="ADICIONAIS" localSheetId="25">#REF!</definedName>
    <definedName name="ADICIONAIS" localSheetId="26">#REF!</definedName>
    <definedName name="ADICIONAIS">#REF!</definedName>
    <definedName name="adrra" localSheetId="20">#REF!</definedName>
    <definedName name="adrra" localSheetId="37">#REF!</definedName>
    <definedName name="adrra" localSheetId="4">#REF!</definedName>
    <definedName name="adrra" localSheetId="3">#REF!</definedName>
    <definedName name="adrra" localSheetId="31">#REF!</definedName>
    <definedName name="adrra" localSheetId="55">#REF!</definedName>
    <definedName name="adrra" localSheetId="56">#REF!</definedName>
    <definedName name="adrra" localSheetId="19">#REF!</definedName>
    <definedName name="adrra" localSheetId="25">#REF!</definedName>
    <definedName name="adrra" localSheetId="26">#REF!</definedName>
    <definedName name="adrra">#REF!</definedName>
    <definedName name="adsadrr" localSheetId="20" hidden="1">#REF!</definedName>
    <definedName name="adsadrr" localSheetId="37" hidden="1">#REF!</definedName>
    <definedName name="adsadrr" localSheetId="4" hidden="1">#REF!</definedName>
    <definedName name="adsadrr" localSheetId="3" hidden="1">#REF!</definedName>
    <definedName name="adsadrr" localSheetId="31" hidden="1">#REF!</definedName>
    <definedName name="adsadrr" localSheetId="55" hidden="1">#REF!</definedName>
    <definedName name="adsadrr" localSheetId="56" hidden="1">#REF!</definedName>
    <definedName name="adsadrr" localSheetId="19" hidden="1">#REF!</definedName>
    <definedName name="adsadrr" localSheetId="25" hidden="1">#REF!</definedName>
    <definedName name="adsadrr" localSheetId="26" hidden="1">#REF!</definedName>
    <definedName name="adsadrr" hidden="1">#REF!</definedName>
    <definedName name="adsftreagtrgtqergt" localSheetId="38">[5]!adsftreagtrgtqergt</definedName>
    <definedName name="adsftreagtrgtqergt" localSheetId="55">[6]!adsftreagtrgtqergt</definedName>
    <definedName name="adsftreagtrgtqergt" localSheetId="24">[6]!adsftreagtrgtqergt</definedName>
    <definedName name="adsftreagtrgtqergt">[5]!adsftreagtrgtqergt</definedName>
    <definedName name="af" localSheetId="20" hidden="1">{"Tab1",#N/A,FALSE,"P";"Tab2",#N/A,FALSE,"P"}</definedName>
    <definedName name="af" localSheetId="21" hidden="1">{"Tab1",#N/A,FALSE,"P";"Tab2",#N/A,FALSE,"P"}</definedName>
    <definedName name="af" localSheetId="22" hidden="1">{"Tab1",#N/A,FALSE,"P";"Tab2",#N/A,FALSE,"P"}</definedName>
    <definedName name="af" localSheetId="23" hidden="1">{"Tab1",#N/A,FALSE,"P";"Tab2",#N/A,FALSE,"P"}</definedName>
    <definedName name="af" localSheetId="28" hidden="1">{"Tab1",#N/A,FALSE,"P";"Tab2",#N/A,FALSE,"P"}</definedName>
    <definedName name="af" localSheetId="32" hidden="1">{"Tab1",#N/A,FALSE,"P";"Tab2",#N/A,FALSE,"P"}</definedName>
    <definedName name="af" localSheetId="37" hidden="1">{"Tab1",#N/A,FALSE,"P";"Tab2",#N/A,FALSE,"P"}</definedName>
    <definedName name="af" localSheetId="39" hidden="1">{"Tab1",#N/A,FALSE,"P";"Tab2",#N/A,FALSE,"P"}</definedName>
    <definedName name="af" localSheetId="41" hidden="1">{"Tab1",#N/A,FALSE,"P";"Tab2",#N/A,FALSE,"P"}</definedName>
    <definedName name="af" localSheetId="4" hidden="1">{"Tab1",#N/A,FALSE,"P";"Tab2",#N/A,FALSE,"P"}</definedName>
    <definedName name="af" localSheetId="3" hidden="1">{"Tab1",#N/A,FALSE,"P";"Tab2",#N/A,FALSE,"P"}</definedName>
    <definedName name="af" localSheetId="30" hidden="1">{"Tab1",#N/A,FALSE,"P";"Tab2",#N/A,FALSE,"P"}</definedName>
    <definedName name="af" localSheetId="31" hidden="1">{"Tab1",#N/A,FALSE,"P";"Tab2",#N/A,FALSE,"P"}</definedName>
    <definedName name="af" localSheetId="33" hidden="1">{"Tab1",#N/A,FALSE,"P";"Tab2",#N/A,FALSE,"P"}</definedName>
    <definedName name="af" localSheetId="34" hidden="1">{"Tab1",#N/A,FALSE,"P";"Tab2",#N/A,FALSE,"P"}</definedName>
    <definedName name="af" localSheetId="35" hidden="1">{"Tab1",#N/A,FALSE,"P";"Tab2",#N/A,FALSE,"P"}</definedName>
    <definedName name="af" localSheetId="36" hidden="1">{"Tab1",#N/A,FALSE,"P";"Tab2",#N/A,FALSE,"P"}</definedName>
    <definedName name="af" localSheetId="38" hidden="1">{"Tab1",#N/A,FALSE,"P";"Tab2",#N/A,FALSE,"P"}</definedName>
    <definedName name="af" localSheetId="42" hidden="1">{"Tab1",#N/A,FALSE,"P";"Tab2",#N/A,FALSE,"P"}</definedName>
    <definedName name="af" localSheetId="43" hidden="1">{"Tab1",#N/A,FALSE,"P";"Tab2",#N/A,FALSE,"P"}</definedName>
    <definedName name="af" localSheetId="17" hidden="1">{"Tab1",#N/A,FALSE,"P";"Tab2",#N/A,FALSE,"P"}</definedName>
    <definedName name="af" localSheetId="50" hidden="1">{"Tab1",#N/A,FALSE,"P";"Tab2",#N/A,FALSE,"P"}</definedName>
    <definedName name="af" localSheetId="51" hidden="1">{"Tab1",#N/A,FALSE,"P";"Tab2",#N/A,FALSE,"P"}</definedName>
    <definedName name="af" localSheetId="52" hidden="1">{"Tab1",#N/A,FALSE,"P";"Tab2",#N/A,FALSE,"P"}</definedName>
    <definedName name="af" localSheetId="53" hidden="1">{"Tab1",#N/A,FALSE,"P";"Tab2",#N/A,FALSE,"P"}</definedName>
    <definedName name="af" localSheetId="54" hidden="1">{"Tab1",#N/A,FALSE,"P";"Tab2",#N/A,FALSE,"P"}</definedName>
    <definedName name="af" localSheetId="55" hidden="1">{"Tab1",#N/A,FALSE,"P";"Tab2",#N/A,FALSE,"P"}</definedName>
    <definedName name="af" localSheetId="56" hidden="1">{"Tab1",#N/A,FALSE,"P";"Tab2",#N/A,FALSE,"P"}</definedName>
    <definedName name="af" localSheetId="18" hidden="1">{"Tab1",#N/A,FALSE,"P";"Tab2",#N/A,FALSE,"P"}</definedName>
    <definedName name="af" localSheetId="19" hidden="1">{"Tab1",#N/A,FALSE,"P";"Tab2",#N/A,FALSE,"P"}</definedName>
    <definedName name="af" localSheetId="24" hidden="1">{"Tab1",#N/A,FALSE,"P";"Tab2",#N/A,FALSE,"P"}</definedName>
    <definedName name="af" localSheetId="25" hidden="1">{"Tab1",#N/A,FALSE,"P";"Tab2",#N/A,FALSE,"P"}</definedName>
    <definedName name="af" localSheetId="26" hidden="1">{"Tab1",#N/A,FALSE,"P";"Tab2",#N/A,FALSE,"P"}</definedName>
    <definedName name="af" localSheetId="27" hidden="1">{"Tab1",#N/A,FALSE,"P";"Tab2",#N/A,FALSE,"P"}</definedName>
    <definedName name="af" localSheetId="29" hidden="1">{"Tab1",#N/A,FALSE,"P";"Tab2",#N/A,FALSE,"P"}</definedName>
    <definedName name="af" hidden="1">{"Tab1",#N/A,FALSE,"P";"Tab2",#N/A,FALSE,"P"}</definedName>
    <definedName name="aff" localSheetId="20" hidden="1">{"Tab1",#N/A,FALSE,"P";"Tab2",#N/A,FALSE,"P"}</definedName>
    <definedName name="aff" localSheetId="21" hidden="1">{"Tab1",#N/A,FALSE,"P";"Tab2",#N/A,FALSE,"P"}</definedName>
    <definedName name="aff" localSheetId="22" hidden="1">{"Tab1",#N/A,FALSE,"P";"Tab2",#N/A,FALSE,"P"}</definedName>
    <definedName name="aff" localSheetId="23" hidden="1">{"Tab1",#N/A,FALSE,"P";"Tab2",#N/A,FALSE,"P"}</definedName>
    <definedName name="aff" localSheetId="28" hidden="1">{"Tab1",#N/A,FALSE,"P";"Tab2",#N/A,FALSE,"P"}</definedName>
    <definedName name="aff" localSheetId="32" hidden="1">{"Tab1",#N/A,FALSE,"P";"Tab2",#N/A,FALSE,"P"}</definedName>
    <definedName name="aff" localSheetId="37" hidden="1">{"Tab1",#N/A,FALSE,"P";"Tab2",#N/A,FALSE,"P"}</definedName>
    <definedName name="aff" localSheetId="39" hidden="1">{"Tab1",#N/A,FALSE,"P";"Tab2",#N/A,FALSE,"P"}</definedName>
    <definedName name="aff" localSheetId="41" hidden="1">{"Tab1",#N/A,FALSE,"P";"Tab2",#N/A,FALSE,"P"}</definedName>
    <definedName name="aff" localSheetId="4" hidden="1">{"Tab1",#N/A,FALSE,"P";"Tab2",#N/A,FALSE,"P"}</definedName>
    <definedName name="aff" localSheetId="3" hidden="1">{"Tab1",#N/A,FALSE,"P";"Tab2",#N/A,FALSE,"P"}</definedName>
    <definedName name="aff" localSheetId="30" hidden="1">{"Tab1",#N/A,FALSE,"P";"Tab2",#N/A,FALSE,"P"}</definedName>
    <definedName name="aff" localSheetId="31" hidden="1">{"Tab1",#N/A,FALSE,"P";"Tab2",#N/A,FALSE,"P"}</definedName>
    <definedName name="aff" localSheetId="33" hidden="1">{"Tab1",#N/A,FALSE,"P";"Tab2",#N/A,FALSE,"P"}</definedName>
    <definedName name="aff" localSheetId="34" hidden="1">{"Tab1",#N/A,FALSE,"P";"Tab2",#N/A,FALSE,"P"}</definedName>
    <definedName name="aff" localSheetId="35" hidden="1">{"Tab1",#N/A,FALSE,"P";"Tab2",#N/A,FALSE,"P"}</definedName>
    <definedName name="aff" localSheetId="36" hidden="1">{"Tab1",#N/A,FALSE,"P";"Tab2",#N/A,FALSE,"P"}</definedName>
    <definedName name="aff" localSheetId="38" hidden="1">{"Tab1",#N/A,FALSE,"P";"Tab2",#N/A,FALSE,"P"}</definedName>
    <definedName name="aff" localSheetId="42" hidden="1">{"Tab1",#N/A,FALSE,"P";"Tab2",#N/A,FALSE,"P"}</definedName>
    <definedName name="aff" localSheetId="43" hidden="1">{"Tab1",#N/A,FALSE,"P";"Tab2",#N/A,FALSE,"P"}</definedName>
    <definedName name="aff" localSheetId="17" hidden="1">{"Tab1",#N/A,FALSE,"P";"Tab2",#N/A,FALSE,"P"}</definedName>
    <definedName name="aff" localSheetId="50" hidden="1">{"Tab1",#N/A,FALSE,"P";"Tab2",#N/A,FALSE,"P"}</definedName>
    <definedName name="aff" localSheetId="51" hidden="1">{"Tab1",#N/A,FALSE,"P";"Tab2",#N/A,FALSE,"P"}</definedName>
    <definedName name="aff" localSheetId="52" hidden="1">{"Tab1",#N/A,FALSE,"P";"Tab2",#N/A,FALSE,"P"}</definedName>
    <definedName name="aff" localSheetId="53" hidden="1">{"Tab1",#N/A,FALSE,"P";"Tab2",#N/A,FALSE,"P"}</definedName>
    <definedName name="aff" localSheetId="54" hidden="1">{"Tab1",#N/A,FALSE,"P";"Tab2",#N/A,FALSE,"P"}</definedName>
    <definedName name="aff" localSheetId="55" hidden="1">{"Tab1",#N/A,FALSE,"P";"Tab2",#N/A,FALSE,"P"}</definedName>
    <definedName name="aff" localSheetId="56" hidden="1">{"Tab1",#N/A,FALSE,"P";"Tab2",#N/A,FALSE,"P"}</definedName>
    <definedName name="aff" localSheetId="18" hidden="1">{"Tab1",#N/A,FALSE,"P";"Tab2",#N/A,FALSE,"P"}</definedName>
    <definedName name="aff" localSheetId="19" hidden="1">{"Tab1",#N/A,FALSE,"P";"Tab2",#N/A,FALSE,"P"}</definedName>
    <definedName name="aff" localSheetId="24" hidden="1">{"Tab1",#N/A,FALSE,"P";"Tab2",#N/A,FALSE,"P"}</definedName>
    <definedName name="aff" localSheetId="25" hidden="1">{"Tab1",#N/A,FALSE,"P";"Tab2",#N/A,FALSE,"P"}</definedName>
    <definedName name="aff" localSheetId="26" hidden="1">{"Tab1",#N/A,FALSE,"P";"Tab2",#N/A,FALSE,"P"}</definedName>
    <definedName name="aff" localSheetId="27" hidden="1">{"Tab1",#N/A,FALSE,"P";"Tab2",#N/A,FALSE,"P"}</definedName>
    <definedName name="aff" localSheetId="29" hidden="1">{"Tab1",#N/A,FALSE,"P";"Tab2",#N/A,FALSE,"P"}</definedName>
    <definedName name="aff" hidden="1">{"Tab1",#N/A,FALSE,"P";"Tab2",#N/A,FALSE,"P"}</definedName>
    <definedName name="ag" localSheetId="20" hidden="1">{"Tab1",#N/A,FALSE,"P";"Tab2",#N/A,FALSE,"P"}</definedName>
    <definedName name="ag" localSheetId="21" hidden="1">{"Tab1",#N/A,FALSE,"P";"Tab2",#N/A,FALSE,"P"}</definedName>
    <definedName name="ag" localSheetId="22" hidden="1">{"Tab1",#N/A,FALSE,"P";"Tab2",#N/A,FALSE,"P"}</definedName>
    <definedName name="ag" localSheetId="23" hidden="1">{"Tab1",#N/A,FALSE,"P";"Tab2",#N/A,FALSE,"P"}</definedName>
    <definedName name="ag" localSheetId="28" hidden="1">{"Tab1",#N/A,FALSE,"P";"Tab2",#N/A,FALSE,"P"}</definedName>
    <definedName name="ag" localSheetId="32" hidden="1">{"Tab1",#N/A,FALSE,"P";"Tab2",#N/A,FALSE,"P"}</definedName>
    <definedName name="ag" localSheetId="37" hidden="1">{"Tab1",#N/A,FALSE,"P";"Tab2",#N/A,FALSE,"P"}</definedName>
    <definedName name="ag" localSheetId="39" hidden="1">{"Tab1",#N/A,FALSE,"P";"Tab2",#N/A,FALSE,"P"}</definedName>
    <definedName name="ag" localSheetId="41" hidden="1">{"Tab1",#N/A,FALSE,"P";"Tab2",#N/A,FALSE,"P"}</definedName>
    <definedName name="ag" localSheetId="4" hidden="1">{"Tab1",#N/A,FALSE,"P";"Tab2",#N/A,FALSE,"P"}</definedName>
    <definedName name="ag" localSheetId="3" hidden="1">{"Tab1",#N/A,FALSE,"P";"Tab2",#N/A,FALSE,"P"}</definedName>
    <definedName name="ag" localSheetId="30" hidden="1">{"Tab1",#N/A,FALSE,"P";"Tab2",#N/A,FALSE,"P"}</definedName>
    <definedName name="ag" localSheetId="31" hidden="1">{"Tab1",#N/A,FALSE,"P";"Tab2",#N/A,FALSE,"P"}</definedName>
    <definedName name="ag" localSheetId="33" hidden="1">{"Tab1",#N/A,FALSE,"P";"Tab2",#N/A,FALSE,"P"}</definedName>
    <definedName name="ag" localSheetId="34" hidden="1">{"Tab1",#N/A,FALSE,"P";"Tab2",#N/A,FALSE,"P"}</definedName>
    <definedName name="ag" localSheetId="35" hidden="1">{"Tab1",#N/A,FALSE,"P";"Tab2",#N/A,FALSE,"P"}</definedName>
    <definedName name="ag" localSheetId="36" hidden="1">{"Tab1",#N/A,FALSE,"P";"Tab2",#N/A,FALSE,"P"}</definedName>
    <definedName name="ag" localSheetId="38" hidden="1">{"Tab1",#N/A,FALSE,"P";"Tab2",#N/A,FALSE,"P"}</definedName>
    <definedName name="ag" localSheetId="42" hidden="1">{"Tab1",#N/A,FALSE,"P";"Tab2",#N/A,FALSE,"P"}</definedName>
    <definedName name="ag" localSheetId="43" hidden="1">{"Tab1",#N/A,FALSE,"P";"Tab2",#N/A,FALSE,"P"}</definedName>
    <definedName name="ag" localSheetId="17" hidden="1">{"Tab1",#N/A,FALSE,"P";"Tab2",#N/A,FALSE,"P"}</definedName>
    <definedName name="ag" localSheetId="50" hidden="1">{"Tab1",#N/A,FALSE,"P";"Tab2",#N/A,FALSE,"P"}</definedName>
    <definedName name="ag" localSheetId="51" hidden="1">{"Tab1",#N/A,FALSE,"P";"Tab2",#N/A,FALSE,"P"}</definedName>
    <definedName name="ag" localSheetId="52" hidden="1">{"Tab1",#N/A,FALSE,"P";"Tab2",#N/A,FALSE,"P"}</definedName>
    <definedName name="ag" localSheetId="53" hidden="1">{"Tab1",#N/A,FALSE,"P";"Tab2",#N/A,FALSE,"P"}</definedName>
    <definedName name="ag" localSheetId="54" hidden="1">{"Tab1",#N/A,FALSE,"P";"Tab2",#N/A,FALSE,"P"}</definedName>
    <definedName name="ag" localSheetId="55" hidden="1">{"Tab1",#N/A,FALSE,"P";"Tab2",#N/A,FALSE,"P"}</definedName>
    <definedName name="ag" localSheetId="56" hidden="1">{"Tab1",#N/A,FALSE,"P";"Tab2",#N/A,FALSE,"P"}</definedName>
    <definedName name="ag" localSheetId="18" hidden="1">{"Tab1",#N/A,FALSE,"P";"Tab2",#N/A,FALSE,"P"}</definedName>
    <definedName name="ag" localSheetId="19" hidden="1">{"Tab1",#N/A,FALSE,"P";"Tab2",#N/A,FALSE,"P"}</definedName>
    <definedName name="ag" localSheetId="24" hidden="1">{"Tab1",#N/A,FALSE,"P";"Tab2",#N/A,FALSE,"P"}</definedName>
    <definedName name="ag" localSheetId="25" hidden="1">{"Tab1",#N/A,FALSE,"P";"Tab2",#N/A,FALSE,"P"}</definedName>
    <definedName name="ag" localSheetId="26" hidden="1">{"Tab1",#N/A,FALSE,"P";"Tab2",#N/A,FALSE,"P"}</definedName>
    <definedName name="ag" localSheetId="27" hidden="1">{"Tab1",#N/A,FALSE,"P";"Tab2",#N/A,FALSE,"P"}</definedName>
    <definedName name="ag" localSheetId="29" hidden="1">{"Tab1",#N/A,FALSE,"P";"Tab2",#N/A,FALSE,"P"}</definedName>
    <definedName name="ag" hidden="1">{"Tab1",#N/A,FALSE,"P";"Tab2",#N/A,FALSE,"P"}</definedName>
    <definedName name="AGO._89" localSheetId="55">#REF!</definedName>
    <definedName name="AGO._89">#REF!</definedName>
    <definedName name="Agregados">'[57]Ganancias o Pérdidas BC'!$C$10:$H$34</definedName>
    <definedName name="ah" localSheetId="20" hidden="1">{"Riqfin97",#N/A,FALSE,"Tran";"Riqfinpro",#N/A,FALSE,"Tran"}</definedName>
    <definedName name="ah" localSheetId="21" hidden="1">{"Riqfin97",#N/A,FALSE,"Tran";"Riqfinpro",#N/A,FALSE,"Tran"}</definedName>
    <definedName name="ah" localSheetId="22" hidden="1">{"Riqfin97",#N/A,FALSE,"Tran";"Riqfinpro",#N/A,FALSE,"Tran"}</definedName>
    <definedName name="ah" localSheetId="23" hidden="1">{"Riqfin97",#N/A,FALSE,"Tran";"Riqfinpro",#N/A,FALSE,"Tran"}</definedName>
    <definedName name="ah" localSheetId="28" hidden="1">{"Riqfin97",#N/A,FALSE,"Tran";"Riqfinpro",#N/A,FALSE,"Tran"}</definedName>
    <definedName name="ah" localSheetId="32" hidden="1">{"Riqfin97",#N/A,FALSE,"Tran";"Riqfinpro",#N/A,FALSE,"Tran"}</definedName>
    <definedName name="ah" localSheetId="37" hidden="1">{"Riqfin97",#N/A,FALSE,"Tran";"Riqfinpro",#N/A,FALSE,"Tran"}</definedName>
    <definedName name="ah" localSheetId="39" hidden="1">{"Riqfin97",#N/A,FALSE,"Tran";"Riqfinpro",#N/A,FALSE,"Tran"}</definedName>
    <definedName name="ah" localSheetId="41" hidden="1">{"Riqfin97",#N/A,FALSE,"Tran";"Riqfinpro",#N/A,FALSE,"Tran"}</definedName>
    <definedName name="ah" localSheetId="4" hidden="1">{"Riqfin97",#N/A,FALSE,"Tran";"Riqfinpro",#N/A,FALSE,"Tran"}</definedName>
    <definedName name="ah" localSheetId="3" hidden="1">{"Riqfin97",#N/A,FALSE,"Tran";"Riqfinpro",#N/A,FALSE,"Tran"}</definedName>
    <definedName name="ah" localSheetId="30" hidden="1">{"Riqfin97",#N/A,FALSE,"Tran";"Riqfinpro",#N/A,FALSE,"Tran"}</definedName>
    <definedName name="ah" localSheetId="31" hidden="1">{"Riqfin97",#N/A,FALSE,"Tran";"Riqfinpro",#N/A,FALSE,"Tran"}</definedName>
    <definedName name="ah" localSheetId="33" hidden="1">{"Riqfin97",#N/A,FALSE,"Tran";"Riqfinpro",#N/A,FALSE,"Tran"}</definedName>
    <definedName name="ah" localSheetId="34" hidden="1">{"Riqfin97",#N/A,FALSE,"Tran";"Riqfinpro",#N/A,FALSE,"Tran"}</definedName>
    <definedName name="ah" localSheetId="35" hidden="1">{"Riqfin97",#N/A,FALSE,"Tran";"Riqfinpro",#N/A,FALSE,"Tran"}</definedName>
    <definedName name="ah" localSheetId="36" hidden="1">{"Riqfin97",#N/A,FALSE,"Tran";"Riqfinpro",#N/A,FALSE,"Tran"}</definedName>
    <definedName name="ah" localSheetId="38" hidden="1">{"Riqfin97",#N/A,FALSE,"Tran";"Riqfinpro",#N/A,FALSE,"Tran"}</definedName>
    <definedName name="ah" localSheetId="42" hidden="1">{"Riqfin97",#N/A,FALSE,"Tran";"Riqfinpro",#N/A,FALSE,"Tran"}</definedName>
    <definedName name="ah" localSheetId="43" hidden="1">{"Riqfin97",#N/A,FALSE,"Tran";"Riqfinpro",#N/A,FALSE,"Tran"}</definedName>
    <definedName name="ah" localSheetId="17" hidden="1">{"Riqfin97",#N/A,FALSE,"Tran";"Riqfinpro",#N/A,FALSE,"Tran"}</definedName>
    <definedName name="ah" localSheetId="50" hidden="1">{"Riqfin97",#N/A,FALSE,"Tran";"Riqfinpro",#N/A,FALSE,"Tran"}</definedName>
    <definedName name="ah" localSheetId="51" hidden="1">{"Riqfin97",#N/A,FALSE,"Tran";"Riqfinpro",#N/A,FALSE,"Tran"}</definedName>
    <definedName name="ah" localSheetId="52" hidden="1">{"Riqfin97",#N/A,FALSE,"Tran";"Riqfinpro",#N/A,FALSE,"Tran"}</definedName>
    <definedName name="ah" localSheetId="53" hidden="1">{"Riqfin97",#N/A,FALSE,"Tran";"Riqfinpro",#N/A,FALSE,"Tran"}</definedName>
    <definedName name="ah" localSheetId="54" hidden="1">{"Riqfin97",#N/A,FALSE,"Tran";"Riqfinpro",#N/A,FALSE,"Tran"}</definedName>
    <definedName name="ah" localSheetId="55" hidden="1">{"Riqfin97",#N/A,FALSE,"Tran";"Riqfinpro",#N/A,FALSE,"Tran"}</definedName>
    <definedName name="ah" localSheetId="56" hidden="1">{"Riqfin97",#N/A,FALSE,"Tran";"Riqfinpro",#N/A,FALSE,"Tran"}</definedName>
    <definedName name="ah" localSheetId="18" hidden="1">{"Riqfin97",#N/A,FALSE,"Tran";"Riqfinpro",#N/A,FALSE,"Tran"}</definedName>
    <definedName name="ah" localSheetId="19" hidden="1">{"Riqfin97",#N/A,FALSE,"Tran";"Riqfinpro",#N/A,FALSE,"Tran"}</definedName>
    <definedName name="ah" localSheetId="24" hidden="1">{"Riqfin97",#N/A,FALSE,"Tran";"Riqfinpro",#N/A,FALSE,"Tran"}</definedName>
    <definedName name="ah" localSheetId="25" hidden="1">{"Riqfin97",#N/A,FALSE,"Tran";"Riqfinpro",#N/A,FALSE,"Tran"}</definedName>
    <definedName name="ah" localSheetId="26" hidden="1">{"Riqfin97",#N/A,FALSE,"Tran";"Riqfinpro",#N/A,FALSE,"Tran"}</definedName>
    <definedName name="ah" localSheetId="27" hidden="1">{"Riqfin97",#N/A,FALSE,"Tran";"Riqfinpro",#N/A,FALSE,"Tran"}</definedName>
    <definedName name="ah" localSheetId="29" hidden="1">{"Riqfin97",#N/A,FALSE,"Tran";"Riqfinpro",#N/A,FALSE,"Tran"}</definedName>
    <definedName name="ah" hidden="1">{"Riqfin97",#N/A,FALSE,"Tran";"Riqfinpro",#N/A,FALSE,"Tran"}</definedName>
    <definedName name="AI" localSheetId="38">'[60]Expenditure &amp; Saving'!$AF$1:$AF$65536</definedName>
    <definedName name="AI" localSheetId="55">'[61]Expenditure &amp; Saving'!$AF$1:$AF$65536</definedName>
    <definedName name="AI" localSheetId="24">'[61]Expenditure &amp; Saving'!$AF$1:$AF$65536</definedName>
    <definedName name="AI">'[60]Expenditure &amp; Saving'!$AF$1:$AF$65536</definedName>
    <definedName name="aj" localSheetId="20" hidden="1">{"Riqfin97",#N/A,FALSE,"Tran";"Riqfinpro",#N/A,FALSE,"Tran"}</definedName>
    <definedName name="aj" localSheetId="21" hidden="1">{"Riqfin97",#N/A,FALSE,"Tran";"Riqfinpro",#N/A,FALSE,"Tran"}</definedName>
    <definedName name="aj" localSheetId="22" hidden="1">{"Riqfin97",#N/A,FALSE,"Tran";"Riqfinpro",#N/A,FALSE,"Tran"}</definedName>
    <definedName name="aj" localSheetId="23" hidden="1">{"Riqfin97",#N/A,FALSE,"Tran";"Riqfinpro",#N/A,FALSE,"Tran"}</definedName>
    <definedName name="aj" localSheetId="28" hidden="1">{"Riqfin97",#N/A,FALSE,"Tran";"Riqfinpro",#N/A,FALSE,"Tran"}</definedName>
    <definedName name="aj" localSheetId="32" hidden="1">{"Riqfin97",#N/A,FALSE,"Tran";"Riqfinpro",#N/A,FALSE,"Tran"}</definedName>
    <definedName name="aj" localSheetId="37" hidden="1">{"Riqfin97",#N/A,FALSE,"Tran";"Riqfinpro",#N/A,FALSE,"Tran"}</definedName>
    <definedName name="aj" localSheetId="39" hidden="1">{"Riqfin97",#N/A,FALSE,"Tran";"Riqfinpro",#N/A,FALSE,"Tran"}</definedName>
    <definedName name="aj" localSheetId="41" hidden="1">{"Riqfin97",#N/A,FALSE,"Tran";"Riqfinpro",#N/A,FALSE,"Tran"}</definedName>
    <definedName name="aj" localSheetId="4" hidden="1">{"Riqfin97",#N/A,FALSE,"Tran";"Riqfinpro",#N/A,FALSE,"Tran"}</definedName>
    <definedName name="aj" localSheetId="3" hidden="1">{"Riqfin97",#N/A,FALSE,"Tran";"Riqfinpro",#N/A,FALSE,"Tran"}</definedName>
    <definedName name="aj" localSheetId="30" hidden="1">{"Riqfin97",#N/A,FALSE,"Tran";"Riqfinpro",#N/A,FALSE,"Tran"}</definedName>
    <definedName name="aj" localSheetId="31" hidden="1">{"Riqfin97",#N/A,FALSE,"Tran";"Riqfinpro",#N/A,FALSE,"Tran"}</definedName>
    <definedName name="aj" localSheetId="33" hidden="1">{"Riqfin97",#N/A,FALSE,"Tran";"Riqfinpro",#N/A,FALSE,"Tran"}</definedName>
    <definedName name="aj" localSheetId="34" hidden="1">{"Riqfin97",#N/A,FALSE,"Tran";"Riqfinpro",#N/A,FALSE,"Tran"}</definedName>
    <definedName name="aj" localSheetId="35" hidden="1">{"Riqfin97",#N/A,FALSE,"Tran";"Riqfinpro",#N/A,FALSE,"Tran"}</definedName>
    <definedName name="aj" localSheetId="36" hidden="1">{"Riqfin97",#N/A,FALSE,"Tran";"Riqfinpro",#N/A,FALSE,"Tran"}</definedName>
    <definedName name="aj" localSheetId="38" hidden="1">{"Riqfin97",#N/A,FALSE,"Tran";"Riqfinpro",#N/A,FALSE,"Tran"}</definedName>
    <definedName name="aj" localSheetId="42" hidden="1">{"Riqfin97",#N/A,FALSE,"Tran";"Riqfinpro",#N/A,FALSE,"Tran"}</definedName>
    <definedName name="aj" localSheetId="43" hidden="1">{"Riqfin97",#N/A,FALSE,"Tran";"Riqfinpro",#N/A,FALSE,"Tran"}</definedName>
    <definedName name="aj" localSheetId="17" hidden="1">{"Riqfin97",#N/A,FALSE,"Tran";"Riqfinpro",#N/A,FALSE,"Tran"}</definedName>
    <definedName name="aj" localSheetId="50" hidden="1">{"Riqfin97",#N/A,FALSE,"Tran";"Riqfinpro",#N/A,FALSE,"Tran"}</definedName>
    <definedName name="aj" localSheetId="51" hidden="1">{"Riqfin97",#N/A,FALSE,"Tran";"Riqfinpro",#N/A,FALSE,"Tran"}</definedName>
    <definedName name="aj" localSheetId="52" hidden="1">{"Riqfin97",#N/A,FALSE,"Tran";"Riqfinpro",#N/A,FALSE,"Tran"}</definedName>
    <definedName name="aj" localSheetId="53" hidden="1">{"Riqfin97",#N/A,FALSE,"Tran";"Riqfinpro",#N/A,FALSE,"Tran"}</definedName>
    <definedName name="aj" localSheetId="54" hidden="1">{"Riqfin97",#N/A,FALSE,"Tran";"Riqfinpro",#N/A,FALSE,"Tran"}</definedName>
    <definedName name="aj" localSheetId="55" hidden="1">{"Riqfin97",#N/A,FALSE,"Tran";"Riqfinpro",#N/A,FALSE,"Tran"}</definedName>
    <definedName name="aj" localSheetId="56" hidden="1">{"Riqfin97",#N/A,FALSE,"Tran";"Riqfinpro",#N/A,FALSE,"Tran"}</definedName>
    <definedName name="aj" localSheetId="18" hidden="1">{"Riqfin97",#N/A,FALSE,"Tran";"Riqfinpro",#N/A,FALSE,"Tran"}</definedName>
    <definedName name="aj" localSheetId="19" hidden="1">{"Riqfin97",#N/A,FALSE,"Tran";"Riqfinpro",#N/A,FALSE,"Tran"}</definedName>
    <definedName name="aj" localSheetId="24" hidden="1">{"Riqfin97",#N/A,FALSE,"Tran";"Riqfinpro",#N/A,FALSE,"Tran"}</definedName>
    <definedName name="aj" localSheetId="25" hidden="1">{"Riqfin97",#N/A,FALSE,"Tran";"Riqfinpro",#N/A,FALSE,"Tran"}</definedName>
    <definedName name="aj" localSheetId="26" hidden="1">{"Riqfin97",#N/A,FALSE,"Tran";"Riqfinpro",#N/A,FALSE,"Tran"}</definedName>
    <definedName name="aj" localSheetId="27" hidden="1">{"Riqfin97",#N/A,FALSE,"Tran";"Riqfinpro",#N/A,FALSE,"Tran"}</definedName>
    <definedName name="aj" localSheetId="29" hidden="1">{"Riqfin97",#N/A,FALSE,"Tran";"Riqfinpro",#N/A,FALSE,"Tran"}</definedName>
    <definedName name="aj" hidden="1">{"Riqfin97",#N/A,FALSE,"Tran";"Riqfinpro",#N/A,FALSE,"Tran"}</definedName>
    <definedName name="AJU00" localSheetId="55">#REF!</definedName>
    <definedName name="AJU00">#REF!</definedName>
    <definedName name="AJUSTE">[62]GYP!$A$2</definedName>
    <definedName name="AJUSTE2" localSheetId="38">[63]GYP!$A$2</definedName>
    <definedName name="AJUSTE2" localSheetId="55">[64]GYP!$A$2</definedName>
    <definedName name="AJUSTE2" localSheetId="24">[64]GYP!$A$2</definedName>
    <definedName name="AJUSTE2">[63]GYP!$A$2</definedName>
    <definedName name="AJUV00" localSheetId="20">#REF!</definedName>
    <definedName name="AJUV00" localSheetId="21">#REF!</definedName>
    <definedName name="AJUV00" localSheetId="22">#REF!</definedName>
    <definedName name="AJUV00" localSheetId="23">#REF!</definedName>
    <definedName name="AJUV00" localSheetId="17">#REF!</definedName>
    <definedName name="AJUV00" localSheetId="55">#REF!</definedName>
    <definedName name="AJUV00" localSheetId="19">#REF!</definedName>
    <definedName name="AJUV00" localSheetId="25">#REF!</definedName>
    <definedName name="AJUV00" localSheetId="26">#REF!</definedName>
    <definedName name="AJUV00">#REF!</definedName>
    <definedName name="AJUV97" localSheetId="20">#REF!</definedName>
    <definedName name="AJUV97" localSheetId="21">#REF!</definedName>
    <definedName name="AJUV97" localSheetId="23">#REF!</definedName>
    <definedName name="AJUV97" localSheetId="55">#REF!</definedName>
    <definedName name="AJUV97" localSheetId="19">#REF!</definedName>
    <definedName name="AJUV97" localSheetId="25">#REF!</definedName>
    <definedName name="AJUV97" localSheetId="26">#REF!</definedName>
    <definedName name="AJUV97">#REF!</definedName>
    <definedName name="AJUV98" localSheetId="20">#REF!</definedName>
    <definedName name="AJUV98" localSheetId="21">#REF!</definedName>
    <definedName name="AJUV98" localSheetId="23">#REF!</definedName>
    <definedName name="AJUV98" localSheetId="55">#REF!</definedName>
    <definedName name="AJUV98" localSheetId="19">#REF!</definedName>
    <definedName name="AJUV98" localSheetId="25">#REF!</definedName>
    <definedName name="AJUV98" localSheetId="26">#REF!</definedName>
    <definedName name="AJUV98">#REF!</definedName>
    <definedName name="AJUV99" localSheetId="55">#REF!</definedName>
    <definedName name="AJUV99">#REF!</definedName>
    <definedName name="al" localSheetId="20" hidden="1">{"Riqfin97",#N/A,FALSE,"Tran";"Riqfinpro",#N/A,FALSE,"Tran"}</definedName>
    <definedName name="al" localSheetId="21" hidden="1">{"Riqfin97",#N/A,FALSE,"Tran";"Riqfinpro",#N/A,FALSE,"Tran"}</definedName>
    <definedName name="al" localSheetId="22" hidden="1">{"Riqfin97",#N/A,FALSE,"Tran";"Riqfinpro",#N/A,FALSE,"Tran"}</definedName>
    <definedName name="al" localSheetId="23" hidden="1">{"Riqfin97",#N/A,FALSE,"Tran";"Riqfinpro",#N/A,FALSE,"Tran"}</definedName>
    <definedName name="al" localSheetId="28" hidden="1">{"Riqfin97",#N/A,FALSE,"Tran";"Riqfinpro",#N/A,FALSE,"Tran"}</definedName>
    <definedName name="al" localSheetId="32" hidden="1">{"Riqfin97",#N/A,FALSE,"Tran";"Riqfinpro",#N/A,FALSE,"Tran"}</definedName>
    <definedName name="al" localSheetId="37" hidden="1">{"Riqfin97",#N/A,FALSE,"Tran";"Riqfinpro",#N/A,FALSE,"Tran"}</definedName>
    <definedName name="al" localSheetId="39" hidden="1">{"Riqfin97",#N/A,FALSE,"Tran";"Riqfinpro",#N/A,FALSE,"Tran"}</definedName>
    <definedName name="al" localSheetId="41" hidden="1">{"Riqfin97",#N/A,FALSE,"Tran";"Riqfinpro",#N/A,FALSE,"Tran"}</definedName>
    <definedName name="al" localSheetId="4" hidden="1">{"Riqfin97",#N/A,FALSE,"Tran";"Riqfinpro",#N/A,FALSE,"Tran"}</definedName>
    <definedName name="al" localSheetId="3" hidden="1">{"Riqfin97",#N/A,FALSE,"Tran";"Riqfinpro",#N/A,FALSE,"Tran"}</definedName>
    <definedName name="al" localSheetId="30" hidden="1">{"Riqfin97",#N/A,FALSE,"Tran";"Riqfinpro",#N/A,FALSE,"Tran"}</definedName>
    <definedName name="al" localSheetId="31" hidden="1">{"Riqfin97",#N/A,FALSE,"Tran";"Riqfinpro",#N/A,FALSE,"Tran"}</definedName>
    <definedName name="al" localSheetId="33" hidden="1">{"Riqfin97",#N/A,FALSE,"Tran";"Riqfinpro",#N/A,FALSE,"Tran"}</definedName>
    <definedName name="al" localSheetId="34" hidden="1">{"Riqfin97",#N/A,FALSE,"Tran";"Riqfinpro",#N/A,FALSE,"Tran"}</definedName>
    <definedName name="al" localSheetId="35" hidden="1">{"Riqfin97",#N/A,FALSE,"Tran";"Riqfinpro",#N/A,FALSE,"Tran"}</definedName>
    <definedName name="al" localSheetId="36" hidden="1">{"Riqfin97",#N/A,FALSE,"Tran";"Riqfinpro",#N/A,FALSE,"Tran"}</definedName>
    <definedName name="al" localSheetId="38" hidden="1">{"Riqfin97",#N/A,FALSE,"Tran";"Riqfinpro",#N/A,FALSE,"Tran"}</definedName>
    <definedName name="al" localSheetId="42" hidden="1">{"Riqfin97",#N/A,FALSE,"Tran";"Riqfinpro",#N/A,FALSE,"Tran"}</definedName>
    <definedName name="al" localSheetId="43" hidden="1">{"Riqfin97",#N/A,FALSE,"Tran";"Riqfinpro",#N/A,FALSE,"Tran"}</definedName>
    <definedName name="al" localSheetId="17" hidden="1">{"Riqfin97",#N/A,FALSE,"Tran";"Riqfinpro",#N/A,FALSE,"Tran"}</definedName>
    <definedName name="al" localSheetId="50" hidden="1">{"Riqfin97",#N/A,FALSE,"Tran";"Riqfinpro",#N/A,FALSE,"Tran"}</definedName>
    <definedName name="al" localSheetId="51" hidden="1">{"Riqfin97",#N/A,FALSE,"Tran";"Riqfinpro",#N/A,FALSE,"Tran"}</definedName>
    <definedName name="al" localSheetId="52" hidden="1">{"Riqfin97",#N/A,FALSE,"Tran";"Riqfinpro",#N/A,FALSE,"Tran"}</definedName>
    <definedName name="al" localSheetId="53" hidden="1">{"Riqfin97",#N/A,FALSE,"Tran";"Riqfinpro",#N/A,FALSE,"Tran"}</definedName>
    <definedName name="al" localSheetId="54" hidden="1">{"Riqfin97",#N/A,FALSE,"Tran";"Riqfinpro",#N/A,FALSE,"Tran"}</definedName>
    <definedName name="al" localSheetId="55" hidden="1">{"Riqfin97",#N/A,FALSE,"Tran";"Riqfinpro",#N/A,FALSE,"Tran"}</definedName>
    <definedName name="al" localSheetId="56" hidden="1">{"Riqfin97",#N/A,FALSE,"Tran";"Riqfinpro",#N/A,FALSE,"Tran"}</definedName>
    <definedName name="al" localSheetId="18" hidden="1">{"Riqfin97",#N/A,FALSE,"Tran";"Riqfinpro",#N/A,FALSE,"Tran"}</definedName>
    <definedName name="al" localSheetId="19" hidden="1">{"Riqfin97",#N/A,FALSE,"Tran";"Riqfinpro",#N/A,FALSE,"Tran"}</definedName>
    <definedName name="al" localSheetId="24" hidden="1">{"Riqfin97",#N/A,FALSE,"Tran";"Riqfinpro",#N/A,FALSE,"Tran"}</definedName>
    <definedName name="al" localSheetId="25" hidden="1">{"Riqfin97",#N/A,FALSE,"Tran";"Riqfinpro",#N/A,FALSE,"Tran"}</definedName>
    <definedName name="al" localSheetId="26" hidden="1">{"Riqfin97",#N/A,FALSE,"Tran";"Riqfinpro",#N/A,FALSE,"Tran"}</definedName>
    <definedName name="al" localSheetId="27" hidden="1">{"Riqfin97",#N/A,FALSE,"Tran";"Riqfinpro",#N/A,FALSE,"Tran"}</definedName>
    <definedName name="al" localSheetId="29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20" hidden="1">{"Riqfin97",#N/A,FALSE,"Tran";"Riqfinpro",#N/A,FALSE,"Tran"}</definedName>
    <definedName name="alj" localSheetId="21" hidden="1">{"Riqfin97",#N/A,FALSE,"Tran";"Riqfinpro",#N/A,FALSE,"Tran"}</definedName>
    <definedName name="alj" localSheetId="22" hidden="1">{"Riqfin97",#N/A,FALSE,"Tran";"Riqfinpro",#N/A,FALSE,"Tran"}</definedName>
    <definedName name="alj" localSheetId="23" hidden="1">{"Riqfin97",#N/A,FALSE,"Tran";"Riqfinpro",#N/A,FALSE,"Tran"}</definedName>
    <definedName name="alj" localSheetId="28" hidden="1">{"Riqfin97",#N/A,FALSE,"Tran";"Riqfinpro",#N/A,FALSE,"Tran"}</definedName>
    <definedName name="alj" localSheetId="32" hidden="1">{"Riqfin97",#N/A,FALSE,"Tran";"Riqfinpro",#N/A,FALSE,"Tran"}</definedName>
    <definedName name="alj" localSheetId="37" hidden="1">{"Riqfin97",#N/A,FALSE,"Tran";"Riqfinpro",#N/A,FALSE,"Tran"}</definedName>
    <definedName name="alj" localSheetId="39" hidden="1">{"Riqfin97",#N/A,FALSE,"Tran";"Riqfinpro",#N/A,FALSE,"Tran"}</definedName>
    <definedName name="alj" localSheetId="41" hidden="1">{"Riqfin97",#N/A,FALSE,"Tran";"Riqfinpro",#N/A,FALSE,"Tran"}</definedName>
    <definedName name="alj" localSheetId="4" hidden="1">{"Riqfin97",#N/A,FALSE,"Tran";"Riqfinpro",#N/A,FALSE,"Tran"}</definedName>
    <definedName name="alj" localSheetId="3" hidden="1">{"Riqfin97",#N/A,FALSE,"Tran";"Riqfinpro",#N/A,FALSE,"Tran"}</definedName>
    <definedName name="alj" localSheetId="30" hidden="1">{"Riqfin97",#N/A,FALSE,"Tran";"Riqfinpro",#N/A,FALSE,"Tran"}</definedName>
    <definedName name="alj" localSheetId="31" hidden="1">{"Riqfin97",#N/A,FALSE,"Tran";"Riqfinpro",#N/A,FALSE,"Tran"}</definedName>
    <definedName name="alj" localSheetId="33" hidden="1">{"Riqfin97",#N/A,FALSE,"Tran";"Riqfinpro",#N/A,FALSE,"Tran"}</definedName>
    <definedName name="alj" localSheetId="34" hidden="1">{"Riqfin97",#N/A,FALSE,"Tran";"Riqfinpro",#N/A,FALSE,"Tran"}</definedName>
    <definedName name="alj" localSheetId="35" hidden="1">{"Riqfin97",#N/A,FALSE,"Tran";"Riqfinpro",#N/A,FALSE,"Tran"}</definedName>
    <definedName name="alj" localSheetId="36" hidden="1">{"Riqfin97",#N/A,FALSE,"Tran";"Riqfinpro",#N/A,FALSE,"Tran"}</definedName>
    <definedName name="alj" localSheetId="38" hidden="1">{"Riqfin97",#N/A,FALSE,"Tran";"Riqfinpro",#N/A,FALSE,"Tran"}</definedName>
    <definedName name="alj" localSheetId="42" hidden="1">{"Riqfin97",#N/A,FALSE,"Tran";"Riqfinpro",#N/A,FALSE,"Tran"}</definedName>
    <definedName name="alj" localSheetId="43" hidden="1">{"Riqfin97",#N/A,FALSE,"Tran";"Riqfinpro",#N/A,FALSE,"Tran"}</definedName>
    <definedName name="alj" localSheetId="17" hidden="1">{"Riqfin97",#N/A,FALSE,"Tran";"Riqfinpro",#N/A,FALSE,"Tran"}</definedName>
    <definedName name="alj" localSheetId="50" hidden="1">{"Riqfin97",#N/A,FALSE,"Tran";"Riqfinpro",#N/A,FALSE,"Tran"}</definedName>
    <definedName name="alj" localSheetId="51" hidden="1">{"Riqfin97",#N/A,FALSE,"Tran";"Riqfinpro",#N/A,FALSE,"Tran"}</definedName>
    <definedName name="alj" localSheetId="52" hidden="1">{"Riqfin97",#N/A,FALSE,"Tran";"Riqfinpro",#N/A,FALSE,"Tran"}</definedName>
    <definedName name="alj" localSheetId="53" hidden="1">{"Riqfin97",#N/A,FALSE,"Tran";"Riqfinpro",#N/A,FALSE,"Tran"}</definedName>
    <definedName name="alj" localSheetId="54" hidden="1">{"Riqfin97",#N/A,FALSE,"Tran";"Riqfinpro",#N/A,FALSE,"Tran"}</definedName>
    <definedName name="alj" localSheetId="55" hidden="1">{"Riqfin97",#N/A,FALSE,"Tran";"Riqfinpro",#N/A,FALSE,"Tran"}</definedName>
    <definedName name="alj" localSheetId="56" hidden="1">{"Riqfin97",#N/A,FALSE,"Tran";"Riqfinpro",#N/A,FALSE,"Tran"}</definedName>
    <definedName name="alj" localSheetId="18" hidden="1">{"Riqfin97",#N/A,FALSE,"Tran";"Riqfinpro",#N/A,FALSE,"Tran"}</definedName>
    <definedName name="alj" localSheetId="19" hidden="1">{"Riqfin97",#N/A,FALSE,"Tran";"Riqfinpro",#N/A,FALSE,"Tran"}</definedName>
    <definedName name="alj" localSheetId="24" hidden="1">{"Riqfin97",#N/A,FALSE,"Tran";"Riqfinpro",#N/A,FALSE,"Tran"}</definedName>
    <definedName name="alj" localSheetId="25" hidden="1">{"Riqfin97",#N/A,FALSE,"Tran";"Riqfinpro",#N/A,FALSE,"Tran"}</definedName>
    <definedName name="alj" localSheetId="26" hidden="1">{"Riqfin97",#N/A,FALSE,"Tran";"Riqfinpro",#N/A,FALSE,"Tran"}</definedName>
    <definedName name="alj" localSheetId="27" hidden="1">{"Riqfin97",#N/A,FALSE,"Tran";"Riqfinpro",#N/A,FALSE,"Tran"}</definedName>
    <definedName name="alj" localSheetId="29" hidden="1">{"Riqfin97",#N/A,FALSE,"Tran";"Riqfinpro",#N/A,FALSE,"Tran"}</definedName>
    <definedName name="alj" hidden="1">{"Riqfin97",#N/A,FALSE,"Tran";"Riqfinpro",#N/A,FALSE,"Tran"}</definedName>
    <definedName name="ALL">'[3]Imp:DSA output'!$C$9:$R$464</definedName>
    <definedName name="ALLBIRR" localSheetId="20">#REF!</definedName>
    <definedName name="ALLBIRR" localSheetId="21">#REF!</definedName>
    <definedName name="ALLBIRR" localSheetId="37">#REF!</definedName>
    <definedName name="ALLBIRR" localSheetId="4">#REF!</definedName>
    <definedName name="ALLBIRR" localSheetId="3">#REF!</definedName>
    <definedName name="ALLBIRR" localSheetId="30">#REF!</definedName>
    <definedName name="ALLBIRR" localSheetId="31">#REF!</definedName>
    <definedName name="ALLBIRR" localSheetId="38">#REF!</definedName>
    <definedName name="ALLBIRR" localSheetId="55">#REF!</definedName>
    <definedName name="ALLBIRR" localSheetId="56">#REF!</definedName>
    <definedName name="ALLBIRR" localSheetId="18">#REF!</definedName>
    <definedName name="ALLBIRR" localSheetId="19">#REF!</definedName>
    <definedName name="ALLBIRR" localSheetId="24">#REF!</definedName>
    <definedName name="ALLBIRR" localSheetId="25">#REF!</definedName>
    <definedName name="ALLBIRR" localSheetId="26">#REF!</definedName>
    <definedName name="ALLBIRR" localSheetId="27">#REF!</definedName>
    <definedName name="ALLBIRR" localSheetId="29">#REF!</definedName>
    <definedName name="ALLBIRR">#REF!</definedName>
    <definedName name="AllData" localSheetId="20">#REF!</definedName>
    <definedName name="AllData" localSheetId="37">#REF!</definedName>
    <definedName name="AllData" localSheetId="4">#REF!</definedName>
    <definedName name="AllData" localSheetId="3">#REF!</definedName>
    <definedName name="AllData" localSheetId="31">#REF!</definedName>
    <definedName name="AllData" localSheetId="55">#REF!</definedName>
    <definedName name="AllData" localSheetId="56">#REF!</definedName>
    <definedName name="AllData" localSheetId="19">#REF!</definedName>
    <definedName name="AllData" localSheetId="25">#REF!</definedName>
    <definedName name="AllData" localSheetId="26">#REF!</definedName>
    <definedName name="AllData">#REF!</definedName>
    <definedName name="ALLSDR" localSheetId="20">#REF!</definedName>
    <definedName name="ALLSDR" localSheetId="37">#REF!</definedName>
    <definedName name="ALLSDR" localSheetId="4">#REF!</definedName>
    <definedName name="ALLSDR" localSheetId="3">#REF!</definedName>
    <definedName name="ALLSDR" localSheetId="31">#REF!</definedName>
    <definedName name="ALLSDR" localSheetId="55">#REF!</definedName>
    <definedName name="ALLSDR" localSheetId="56">#REF!</definedName>
    <definedName name="ALLSDR">#REF!</definedName>
    <definedName name="alpha">'[65]Int rate table spreads'!$C$7</definedName>
    <definedName name="ALRM" localSheetId="20">#REF!</definedName>
    <definedName name="ALRM" localSheetId="21">#REF!</definedName>
    <definedName name="ALRM" localSheetId="22">#REF!</definedName>
    <definedName name="ALRM" localSheetId="23">#REF!</definedName>
    <definedName name="ALRM" localSheetId="17">#REF!</definedName>
    <definedName name="ALRM" localSheetId="55">#REF!</definedName>
    <definedName name="ALRM" localSheetId="19">#REF!</definedName>
    <definedName name="ALRM" localSheetId="25">#REF!</definedName>
    <definedName name="ALRM" localSheetId="26">#REF!</definedName>
    <definedName name="ALRM">#REF!</definedName>
    <definedName name="alter3a" localSheetId="20">#REF!</definedName>
    <definedName name="alter3a" localSheetId="21">#REF!</definedName>
    <definedName name="alter3a" localSheetId="23">#REF!</definedName>
    <definedName name="alter3a" localSheetId="55">#REF!</definedName>
    <definedName name="alter3a" localSheetId="19">#REF!</definedName>
    <definedName name="alter3a" localSheetId="25">#REF!</definedName>
    <definedName name="alter3a" localSheetId="26">#REF!</definedName>
    <definedName name="alter3a">#REF!</definedName>
    <definedName name="alter3b" localSheetId="20">#REF!</definedName>
    <definedName name="alter3b" localSheetId="21">#REF!</definedName>
    <definedName name="alter3b" localSheetId="23">#REF!</definedName>
    <definedName name="alter3b" localSheetId="55">#REF!</definedName>
    <definedName name="alter3b" localSheetId="19">#REF!</definedName>
    <definedName name="alter3b" localSheetId="25">#REF!</definedName>
    <definedName name="alter3b" localSheetId="26">#REF!</definedName>
    <definedName name="alter3b">#REF!</definedName>
    <definedName name="ALTNGDP_R" localSheetId="20">[66]Q1!#REF!</definedName>
    <definedName name="ALTNGDP_R" localSheetId="21">[66]Q1!#REF!</definedName>
    <definedName name="ALTNGDP_R" localSheetId="23">[66]Q1!#REF!</definedName>
    <definedName name="ALTNGDP_R" localSheetId="38">[66]Q1!#REF!</definedName>
    <definedName name="ALTNGDP_R" localSheetId="55">[67]Q1!#REF!</definedName>
    <definedName name="ALTNGDP_R" localSheetId="19">[66]Q1!#REF!</definedName>
    <definedName name="ALTNGDP_R" localSheetId="24">[67]Q1!#REF!</definedName>
    <definedName name="ALTNGDP_R" localSheetId="25">[67]Q1!#REF!</definedName>
    <definedName name="ALTNGDP_R" localSheetId="26">[67]Q1!#REF!</definedName>
    <definedName name="ALTNGDP_R">[66]Q1!#REF!</definedName>
    <definedName name="ALTPCPI" localSheetId="20">[66]Q3!#REF!</definedName>
    <definedName name="ALTPCPI" localSheetId="21">[66]Q3!#REF!</definedName>
    <definedName name="ALTPCPI" localSheetId="23">[66]Q3!#REF!</definedName>
    <definedName name="ALTPCPI" localSheetId="38">[66]Q3!#REF!</definedName>
    <definedName name="ALTPCPI" localSheetId="55">[67]Q3!#REF!</definedName>
    <definedName name="ALTPCPI" localSheetId="19">[66]Q3!#REF!</definedName>
    <definedName name="ALTPCPI" localSheetId="24">[67]Q3!#REF!</definedName>
    <definedName name="ALTPCPI" localSheetId="25">[67]Q3!#REF!</definedName>
    <definedName name="ALTPCPI" localSheetId="26">[67]Q3!#REF!</definedName>
    <definedName name="ALTPCPI">[66]Q3!#REF!</definedName>
    <definedName name="amort" localSheetId="20">#REF!</definedName>
    <definedName name="amort" localSheetId="21">#REF!</definedName>
    <definedName name="amort" localSheetId="22">#REF!</definedName>
    <definedName name="amort" localSheetId="23">#REF!</definedName>
    <definedName name="amort" localSheetId="17">#REF!</definedName>
    <definedName name="amort" localSheetId="55">#REF!</definedName>
    <definedName name="amort" localSheetId="19">#REF!</definedName>
    <definedName name="amort" localSheetId="25">#REF!</definedName>
    <definedName name="amort" localSheetId="26">#REF!</definedName>
    <definedName name="amort">#REF!</definedName>
    <definedName name="AMORTI" localSheetId="20">#REF!</definedName>
    <definedName name="AMORTI" localSheetId="21">#REF!</definedName>
    <definedName name="AMORTI" localSheetId="37">#REF!</definedName>
    <definedName name="AMORTI" localSheetId="4">#REF!</definedName>
    <definedName name="AMORTI" localSheetId="3">#REF!</definedName>
    <definedName name="AMORTI" localSheetId="30">#REF!</definedName>
    <definedName name="AMORTI" localSheetId="31">#REF!</definedName>
    <definedName name="AMORTI" localSheetId="38">#REF!</definedName>
    <definedName name="AMORTI" localSheetId="55">#REF!</definedName>
    <definedName name="AMORTI" localSheetId="56">#REF!</definedName>
    <definedName name="AMORTI" localSheetId="18">#REF!</definedName>
    <definedName name="AMORTI" localSheetId="19">#REF!</definedName>
    <definedName name="AMORTI" localSheetId="24">#REF!</definedName>
    <definedName name="AMORTI" localSheetId="25">#REF!</definedName>
    <definedName name="AMORTI" localSheetId="26">#REF!</definedName>
    <definedName name="AMORTI" localSheetId="27">#REF!</definedName>
    <definedName name="AMORTI" localSheetId="29">#REF!</definedName>
    <definedName name="AMORTI">#REF!</definedName>
    <definedName name="AMPO5">"Gráfico 8"</definedName>
    <definedName name="AMTZ_NEW" localSheetId="20">[68]Debt!#REF!</definedName>
    <definedName name="AMTZ_NEW" localSheetId="21">[68]Debt!#REF!</definedName>
    <definedName name="AMTZ_NEW" localSheetId="22">[68]Debt!#REF!</definedName>
    <definedName name="AMTZ_NEW" localSheetId="23">[68]Debt!#REF!</definedName>
    <definedName name="AMTZ_NEW" localSheetId="17">[68]Debt!#REF!</definedName>
    <definedName name="AMTZ_NEW" localSheetId="19">[68]Debt!#REF!</definedName>
    <definedName name="AMTZ_NEW">[68]Debt!#REF!</definedName>
    <definedName name="AMTZ_OLD" localSheetId="20">[68]Debt!#REF!</definedName>
    <definedName name="AMTZ_OLD" localSheetId="21">[68]Debt!#REF!</definedName>
    <definedName name="AMTZ_OLD" localSheetId="22">[68]Debt!#REF!</definedName>
    <definedName name="AMTZ_OLD" localSheetId="23">[68]Debt!#REF!</definedName>
    <definedName name="AMTZ_OLD" localSheetId="17">[68]Debt!#REF!</definedName>
    <definedName name="AMTZ_OLD" localSheetId="19">[68]Debt!#REF!</definedName>
    <definedName name="AMTZ_OLD">[68]Debt!#REF!</definedName>
    <definedName name="AMTZ_TOT" localSheetId="20">[68]Debt!#REF!</definedName>
    <definedName name="AMTZ_TOT" localSheetId="21">[68]Debt!#REF!</definedName>
    <definedName name="AMTZ_TOT" localSheetId="22">[68]Debt!#REF!</definedName>
    <definedName name="AMTZ_TOT" localSheetId="23">[68]Debt!#REF!</definedName>
    <definedName name="AMTZ_TOT" localSheetId="17">[68]Debt!#REF!</definedName>
    <definedName name="AMTZ_TOT" localSheetId="19">[68]Debt!#REF!</definedName>
    <definedName name="AMTZ_TOT">[68]Debt!#REF!</definedName>
    <definedName name="ANEXO2" localSheetId="20">[69]BCP!#REF!</definedName>
    <definedName name="ANEXO2" localSheetId="21">[69]BCP!#REF!</definedName>
    <definedName name="ANEXO2" localSheetId="30">[69]BCP!#REF!</definedName>
    <definedName name="ANEXO2" localSheetId="31">[69]BCP!#REF!</definedName>
    <definedName name="ANEXO2" localSheetId="38">[69]BCP!#REF!</definedName>
    <definedName name="ANEXO2" localSheetId="56">[69]BCP!#REF!</definedName>
    <definedName name="ANEXO2" localSheetId="18">[69]BCP!#REF!</definedName>
    <definedName name="ANEXO2" localSheetId="19">[69]BCP!#REF!</definedName>
    <definedName name="ANEXO2" localSheetId="24">[69]BCP!#REF!</definedName>
    <definedName name="ANEXO2" localSheetId="25">[69]BCP!#REF!</definedName>
    <definedName name="ANEXO2" localSheetId="26">[69]BCP!#REF!</definedName>
    <definedName name="ANEXO2" localSheetId="27">[69]BCP!#REF!</definedName>
    <definedName name="ANEXO2" localSheetId="29">[69]BCP!#REF!</definedName>
    <definedName name="ANEXO2">[69]BCP!#REF!</definedName>
    <definedName name="ANEXO3">#N/A</definedName>
    <definedName name="ANEXO4">#N/A</definedName>
    <definedName name="ANEXO5">#N/A</definedName>
    <definedName name="ANEXO6">#N/A</definedName>
    <definedName name="annual" localSheetId="38">[70]Contribution!$C$326:$DC$340</definedName>
    <definedName name="annual" localSheetId="55">[71]Contribution!$C$326:$DC$340</definedName>
    <definedName name="annual" localSheetId="24">[71]Contribution!$C$326:$DC$340</definedName>
    <definedName name="annual">[70]Contribution!$C$326:$DC$340</definedName>
    <definedName name="AÑO">'[72]Federal-r'!$HE$5487</definedName>
    <definedName name="ANO00" localSheetId="20">#REF!</definedName>
    <definedName name="ANO00" localSheetId="21">#REF!</definedName>
    <definedName name="ANO00" localSheetId="22">#REF!</definedName>
    <definedName name="ANO00" localSheetId="23">#REF!</definedName>
    <definedName name="ANO00" localSheetId="17">#REF!</definedName>
    <definedName name="ANO00" localSheetId="55">#REF!</definedName>
    <definedName name="ANO00" localSheetId="19">#REF!</definedName>
    <definedName name="ANO00" localSheetId="25">#REF!</definedName>
    <definedName name="ANO00" localSheetId="26">#REF!</definedName>
    <definedName name="ANO00">#REF!</definedName>
    <definedName name="ANO00A" localSheetId="20">#REF!</definedName>
    <definedName name="ANO00A" localSheetId="21">#REF!</definedName>
    <definedName name="ANO00A" localSheetId="23">#REF!</definedName>
    <definedName name="ANO00A" localSheetId="55">#REF!</definedName>
    <definedName name="ANO00A" localSheetId="19">#REF!</definedName>
    <definedName name="ANO00A" localSheetId="25">#REF!</definedName>
    <definedName name="ANO00A" localSheetId="26">#REF!</definedName>
    <definedName name="ANO00A">#REF!</definedName>
    <definedName name="ANO00B" localSheetId="20">#REF!</definedName>
    <definedName name="ANO00B" localSheetId="21">#REF!</definedName>
    <definedName name="ANO00B" localSheetId="23">#REF!</definedName>
    <definedName name="ANO00B" localSheetId="55">#REF!</definedName>
    <definedName name="ANO00B" localSheetId="19">#REF!</definedName>
    <definedName name="ANO00B" localSheetId="25">#REF!</definedName>
    <definedName name="ANO00B" localSheetId="26">#REF!</definedName>
    <definedName name="ANO00B">#REF!</definedName>
    <definedName name="ANO97A" localSheetId="55">#REF!</definedName>
    <definedName name="ANO97A">#REF!</definedName>
    <definedName name="ANO97B" localSheetId="55">#REF!</definedName>
    <definedName name="ANO97B">#REF!</definedName>
    <definedName name="ANO98A" localSheetId="55">#REF!</definedName>
    <definedName name="ANO98A">#REF!</definedName>
    <definedName name="ANO98B" localSheetId="55">#REF!</definedName>
    <definedName name="ANO98B">#REF!</definedName>
    <definedName name="ANO99A" localSheetId="55">#REF!</definedName>
    <definedName name="ANO99A">#REF!</definedName>
    <definedName name="ANO99B" localSheetId="55">#REF!</definedName>
    <definedName name="ANO99B">#REF!</definedName>
    <definedName name="anual1">#N/A</definedName>
    <definedName name="Apalancamiento">'[57]Ranking Bancario'!$R$6:$V$54</definedName>
    <definedName name="apigraphs">#N/A</definedName>
    <definedName name="appendix">[35]QNEWLOR!$J$3:$AU$7,[35]QNEWLOR!$J$21:$AU$77,[35]QNEWLOR!$J$91:$AU$149</definedName>
    <definedName name="APU" localSheetId="20">#REF!</definedName>
    <definedName name="APU" localSheetId="21">#REF!</definedName>
    <definedName name="APU" localSheetId="22">#REF!</definedName>
    <definedName name="APU" localSheetId="23">#REF!</definedName>
    <definedName name="APU" localSheetId="17">#REF!</definedName>
    <definedName name="APU" localSheetId="55">#REF!</definedName>
    <definedName name="APU" localSheetId="19">#REF!</definedName>
    <definedName name="APU" localSheetId="25">#REF!</definedName>
    <definedName name="APU" localSheetId="26">#REF!</definedName>
    <definedName name="APU">#REF!</definedName>
    <definedName name="AR">[73]ARBOL!$C$3</definedName>
    <definedName name="Arbol">'[57]Arbol Rentabilidad'!$B$6:$H$68</definedName>
    <definedName name="area_de_impressaoEST" localSheetId="20">#REF!</definedName>
    <definedName name="area_de_impressaoEST" localSheetId="21">#REF!</definedName>
    <definedName name="area_de_impressaoEST" localSheetId="22">#REF!</definedName>
    <definedName name="area_de_impressaoEST" localSheetId="23">#REF!</definedName>
    <definedName name="area_de_impressaoEST" localSheetId="17">#REF!</definedName>
    <definedName name="area_de_impressaoEST" localSheetId="55">#REF!</definedName>
    <definedName name="area_de_impressaoEST" localSheetId="19">#REF!</definedName>
    <definedName name="area_de_impressaoEST" localSheetId="25">#REF!</definedName>
    <definedName name="area_de_impressaoEST" localSheetId="26">#REF!</definedName>
    <definedName name="area_de_impressaoEST">#REF!</definedName>
    <definedName name="Área_impressão_DIR" localSheetId="20">#REF!</definedName>
    <definedName name="Área_impressão_DIR" localSheetId="21">#REF!</definedName>
    <definedName name="Área_impressão_DIR" localSheetId="23">#REF!</definedName>
    <definedName name="Área_impressão_DIR" localSheetId="55">#REF!</definedName>
    <definedName name="Área_impressão_DIR" localSheetId="19">#REF!</definedName>
    <definedName name="Área_impressão_DIR" localSheetId="25">#REF!</definedName>
    <definedName name="Área_impressão_DIR" localSheetId="26">#REF!</definedName>
    <definedName name="Área_impressão_DIR">#REF!</definedName>
    <definedName name="AREACONSTRUCCIO" localSheetId="20">#REF!</definedName>
    <definedName name="AREACONSTRUCCIO" localSheetId="21">#REF!</definedName>
    <definedName name="AREACONSTRUCCIO" localSheetId="37">#REF!</definedName>
    <definedName name="AREACONSTRUCCIO" localSheetId="4">#REF!</definedName>
    <definedName name="AREACONSTRUCCIO" localSheetId="3">#REF!</definedName>
    <definedName name="AREACONSTRUCCIO" localSheetId="30">#REF!</definedName>
    <definedName name="AREACONSTRUCCIO" localSheetId="31">#REF!</definedName>
    <definedName name="AREACONSTRUCCIO" localSheetId="38">#REF!</definedName>
    <definedName name="AREACONSTRUCCIO" localSheetId="55">#REF!</definedName>
    <definedName name="AREACONSTRUCCIO" localSheetId="56">#REF!</definedName>
    <definedName name="AREACONSTRUCCIO" localSheetId="18">#REF!</definedName>
    <definedName name="AREACONSTRUCCIO" localSheetId="19">#REF!</definedName>
    <definedName name="AREACONSTRUCCIO" localSheetId="24">#REF!</definedName>
    <definedName name="AREACONSTRUCCIO" localSheetId="27">#REF!</definedName>
    <definedName name="AREACONSTRUCCIO" localSheetId="29">#REF!</definedName>
    <definedName name="AREACONSTRUCCIO">#REF!</definedName>
    <definedName name="ARREC98" localSheetId="55">#REF!</definedName>
    <definedName name="ARREC98">#REF!</definedName>
    <definedName name="ARREC99" localSheetId="55">#REF!</definedName>
    <definedName name="ARREC99">#REF!</definedName>
    <definedName name="as" localSheetId="21" hidden="1">'[74]Fax a enviar'!#REF!</definedName>
    <definedName name="as" localSheetId="30" hidden="1">'[74]Fax a enviar'!#REF!</definedName>
    <definedName name="as" localSheetId="31" hidden="1">'[74]Fax a enviar'!#REF!</definedName>
    <definedName name="as" localSheetId="38" hidden="1">'[74]Fax a enviar'!#REF!</definedName>
    <definedName name="as" localSheetId="56" hidden="1">'[74]Fax a enviar'!#REF!</definedName>
    <definedName name="as" localSheetId="18" hidden="1">'[74]Fax a enviar'!#REF!</definedName>
    <definedName name="as" localSheetId="19" hidden="1">'[74]Fax a enviar'!#REF!</definedName>
    <definedName name="as" localSheetId="24" hidden="1">'[74]Fax a enviar'!#REF!</definedName>
    <definedName name="as" localSheetId="27" hidden="1">'[74]Fax a enviar'!#REF!</definedName>
    <definedName name="as" localSheetId="29" hidden="1">'[74]Fax a enviar'!#REF!</definedName>
    <definedName name="as" hidden="1">'[74]Fax a enviar'!#REF!</definedName>
    <definedName name="ASAU" localSheetId="20">#REF!</definedName>
    <definedName name="ASAU" localSheetId="21">#REF!</definedName>
    <definedName name="ASAU" localSheetId="37">#REF!</definedName>
    <definedName name="ASAU" localSheetId="4">#REF!</definedName>
    <definedName name="ASAU" localSheetId="3">#REF!</definedName>
    <definedName name="ASAU" localSheetId="30">#REF!</definedName>
    <definedName name="ASAU" localSheetId="31">#REF!</definedName>
    <definedName name="ASAU" localSheetId="38">#REF!</definedName>
    <definedName name="ASAU" localSheetId="55">#REF!</definedName>
    <definedName name="ASAU" localSheetId="56">#REF!</definedName>
    <definedName name="ASAU" localSheetId="18">#REF!</definedName>
    <definedName name="ASAU" localSheetId="19">#REF!</definedName>
    <definedName name="ASAU" localSheetId="24">#REF!</definedName>
    <definedName name="ASAU" localSheetId="25">#REF!</definedName>
    <definedName name="ASAU" localSheetId="26">#REF!</definedName>
    <definedName name="ASAU" localSheetId="27">#REF!</definedName>
    <definedName name="ASAU" localSheetId="29">#REF!</definedName>
    <definedName name="ASAU">#REF!</definedName>
    <definedName name="ASAU1" localSheetId="20">#REF!</definedName>
    <definedName name="ASAU1" localSheetId="37">#REF!</definedName>
    <definedName name="ASAU1" localSheetId="4">#REF!</definedName>
    <definedName name="ASAU1" localSheetId="3">#REF!</definedName>
    <definedName name="ASAU1" localSheetId="31">#REF!</definedName>
    <definedName name="ASAU1" localSheetId="55">#REF!</definedName>
    <definedName name="ASAU1" localSheetId="56">#REF!</definedName>
    <definedName name="ASAU1" localSheetId="19">#REF!</definedName>
    <definedName name="ASAU1" localSheetId="25">#REF!</definedName>
    <definedName name="ASAU1" localSheetId="26">#REF!</definedName>
    <definedName name="ASAU1">#REF!</definedName>
    <definedName name="asd" localSheetId="20">#REF!</definedName>
    <definedName name="asd" localSheetId="37">#REF!</definedName>
    <definedName name="asd" localSheetId="4">#REF!</definedName>
    <definedName name="asd" localSheetId="3">#REF!</definedName>
    <definedName name="asd" localSheetId="31">#REF!</definedName>
    <definedName name="asd" localSheetId="55">#REF!</definedName>
    <definedName name="asd" localSheetId="56">#REF!</definedName>
    <definedName name="asd">#REF!</definedName>
    <definedName name="ASDF" localSheetId="55">#REF!</definedName>
    <definedName name="ASDF">#REF!</definedName>
    <definedName name="ASDFG" localSheetId="55">#REF!</definedName>
    <definedName name="ASDFG">#REF!</definedName>
    <definedName name="asdrae" localSheetId="20" hidden="1">#REF!</definedName>
    <definedName name="asdrae" localSheetId="37" hidden="1">#REF!</definedName>
    <definedName name="asdrae" localSheetId="4" hidden="1">#REF!</definedName>
    <definedName name="asdrae" localSheetId="3" hidden="1">#REF!</definedName>
    <definedName name="asdrae" localSheetId="31" hidden="1">#REF!</definedName>
    <definedName name="asdrae" localSheetId="55" hidden="1">#REF!</definedName>
    <definedName name="asdrae" hidden="1">#REF!</definedName>
    <definedName name="asdrra" localSheetId="20">#REF!</definedName>
    <definedName name="asdrra" localSheetId="37">#REF!</definedName>
    <definedName name="asdrra" localSheetId="4">#REF!</definedName>
    <definedName name="asdrra" localSheetId="3">#REF!</definedName>
    <definedName name="asdrra" localSheetId="31">#REF!</definedName>
    <definedName name="asdrra" localSheetId="55">#REF!</definedName>
    <definedName name="asdrra">#REF!</definedName>
    <definedName name="ase" localSheetId="20">#REF!</definedName>
    <definedName name="ase" localSheetId="37">#REF!</definedName>
    <definedName name="ase" localSheetId="4">#REF!</definedName>
    <definedName name="ase" localSheetId="3">#REF!</definedName>
    <definedName name="ase" localSheetId="31">#REF!</definedName>
    <definedName name="ase" localSheetId="55">#REF!</definedName>
    <definedName name="ase">#REF!</definedName>
    <definedName name="aser" localSheetId="20">#REF!</definedName>
    <definedName name="aser" localSheetId="37">#REF!</definedName>
    <definedName name="aser" localSheetId="4">#REF!</definedName>
    <definedName name="aser" localSheetId="3">#REF!</definedName>
    <definedName name="aser" localSheetId="31">#REF!</definedName>
    <definedName name="aser" localSheetId="55">#REF!</definedName>
    <definedName name="aser">#REF!</definedName>
    <definedName name="AsignadoA" localSheetId="20">#REF!</definedName>
    <definedName name="AsignadoA" localSheetId="37">#REF!</definedName>
    <definedName name="AsignadoA" localSheetId="31">#REF!</definedName>
    <definedName name="AsignadoA" localSheetId="55">#REF!</definedName>
    <definedName name="AsignadoA">#REF!</definedName>
    <definedName name="ASO" localSheetId="20">#REF!</definedName>
    <definedName name="ASO" localSheetId="37">#REF!</definedName>
    <definedName name="ASO" localSheetId="4">#REF!</definedName>
    <definedName name="ASO" localSheetId="3">#REF!</definedName>
    <definedName name="ASO" localSheetId="31">#REF!</definedName>
    <definedName name="ASO" localSheetId="55">#REF!</definedName>
    <definedName name="ASO">#REF!</definedName>
    <definedName name="asraa" localSheetId="20">#REF!</definedName>
    <definedName name="asraa" localSheetId="37">#REF!</definedName>
    <definedName name="asraa" localSheetId="4">#REF!</definedName>
    <definedName name="asraa" localSheetId="3">#REF!</definedName>
    <definedName name="asraa" localSheetId="31">#REF!</definedName>
    <definedName name="asraa" localSheetId="55">#REF!</definedName>
    <definedName name="asraa">#REF!</definedName>
    <definedName name="asrraa44" localSheetId="20">#REF!</definedName>
    <definedName name="asrraa44" localSheetId="37">#REF!</definedName>
    <definedName name="asrraa44" localSheetId="4">#REF!</definedName>
    <definedName name="asrraa44" localSheetId="3">#REF!</definedName>
    <definedName name="asrraa44" localSheetId="31">#REF!</definedName>
    <definedName name="asrraa44" localSheetId="55">#REF!</definedName>
    <definedName name="asrraa44">#REF!</definedName>
    <definedName name="ass">#N/A</definedName>
    <definedName name="ASSET">[73]SOLVENCIA!$D$48</definedName>
    <definedName name="Assistance">[75]Sheet1!$B$2:$T$56</definedName>
    <definedName name="ASSUM" localSheetId="20">#REF!</definedName>
    <definedName name="ASSUM" localSheetId="21">#REF!</definedName>
    <definedName name="ASSUM" localSheetId="37">#REF!</definedName>
    <definedName name="ASSUM" localSheetId="4">#REF!</definedName>
    <definedName name="ASSUM" localSheetId="3">#REF!</definedName>
    <definedName name="ASSUM" localSheetId="30">#REF!</definedName>
    <definedName name="ASSUM" localSheetId="31">#REF!</definedName>
    <definedName name="ASSUM" localSheetId="38">#REF!</definedName>
    <definedName name="ASSUM" localSheetId="55">#REF!</definedName>
    <definedName name="ASSUM" localSheetId="56">#REF!</definedName>
    <definedName name="ASSUM" localSheetId="18">#REF!</definedName>
    <definedName name="ASSUM" localSheetId="19">#REF!</definedName>
    <definedName name="ASSUM" localSheetId="24">#REF!</definedName>
    <definedName name="ASSUM" localSheetId="25">#REF!</definedName>
    <definedName name="ASSUM" localSheetId="26">#REF!</definedName>
    <definedName name="ASSUM" localSheetId="27">#REF!</definedName>
    <definedName name="ASSUM" localSheetId="29">#REF!</definedName>
    <definedName name="ASSUM">#REF!</definedName>
    <definedName name="ASSUMPB" localSheetId="55">#REF!</definedName>
    <definedName name="ASSUMPB" localSheetId="19">#REF!</definedName>
    <definedName name="ASSUMPB" localSheetId="25">#REF!</definedName>
    <definedName name="ASSUMPB" localSheetId="26">#REF!</definedName>
    <definedName name="ASSUMPB">#REF!</definedName>
    <definedName name="atlantic">[76]nonopec!$D$424:$D$433</definedName>
    <definedName name="atrade" localSheetId="22">[19]!atrade</definedName>
    <definedName name="atrade" localSheetId="41">[19]!atrade</definedName>
    <definedName name="atrade" localSheetId="3">[19]!atrade</definedName>
    <definedName name="atrade" localSheetId="38">[19]!atrade</definedName>
    <definedName name="atrade" localSheetId="42">[19]!atrade</definedName>
    <definedName name="atrade" localSheetId="53">[19]!atrade</definedName>
    <definedName name="atrade" localSheetId="54">[19]!atrade</definedName>
    <definedName name="atrade" localSheetId="57">[19]!atrade</definedName>
    <definedName name="atrade" localSheetId="58">[19]!atrade</definedName>
    <definedName name="atrade" localSheetId="25">[19]!atrade</definedName>
    <definedName name="atrade">[19]!atrade</definedName>
    <definedName name="ATS" localSheetId="20">#REF!</definedName>
    <definedName name="ATS" localSheetId="21">#REF!</definedName>
    <definedName name="ATS" localSheetId="22">#REF!</definedName>
    <definedName name="ATS" localSheetId="23">#REF!</definedName>
    <definedName name="ATS" localSheetId="17">#REF!</definedName>
    <definedName name="ATS" localSheetId="55">#REF!</definedName>
    <definedName name="ATS" localSheetId="19">#REF!</definedName>
    <definedName name="ATS" localSheetId="25">#REF!</definedName>
    <definedName name="ATS" localSheetId="26">#REF!</definedName>
    <definedName name="ATS">#REF!</definedName>
    <definedName name="AUS" localSheetId="20">#REF!</definedName>
    <definedName name="AUS" localSheetId="21">#REF!</definedName>
    <definedName name="AUS" localSheetId="37">#REF!</definedName>
    <definedName name="AUS" localSheetId="4">#REF!</definedName>
    <definedName name="AUS" localSheetId="3">#REF!</definedName>
    <definedName name="AUS" localSheetId="30">#REF!</definedName>
    <definedName name="AUS" localSheetId="31">#REF!</definedName>
    <definedName name="AUS" localSheetId="38">#REF!</definedName>
    <definedName name="AUS" localSheetId="55">#REF!</definedName>
    <definedName name="AUS" localSheetId="56">#REF!</definedName>
    <definedName name="AUS" localSheetId="18">#REF!</definedName>
    <definedName name="AUS" localSheetId="19">#REF!</definedName>
    <definedName name="AUS" localSheetId="24">#REF!</definedName>
    <definedName name="AUS" localSheetId="25">#REF!</definedName>
    <definedName name="AUS" localSheetId="26">#REF!</definedName>
    <definedName name="AUS" localSheetId="27">#REF!</definedName>
    <definedName name="AUS" localSheetId="29">#REF!</definedName>
    <definedName name="AUS">#REF!</definedName>
    <definedName name="Australia_wt">'[77]OECD wgt'!$B$13</definedName>
    <definedName name="Austria_wt">'[77]OECD wgt'!$B$14</definedName>
    <definedName name="Average_Daily_Depreciation">'[78]Inter-Bank'!$G$5</definedName>
    <definedName name="Average_Weekly_Depreciation">'[78]Inter-Bank'!$K$5</definedName>
    <definedName name="Average_Weekly_Inter_Bank_Exchange_Rate">'[78]Inter-Bank'!$H$5</definedName>
    <definedName name="AVISO" localSheetId="20">#REF!</definedName>
    <definedName name="AVISO" localSheetId="21">#REF!</definedName>
    <definedName name="AVISO" localSheetId="37">#REF!</definedName>
    <definedName name="AVISO" localSheetId="4">#REF!</definedName>
    <definedName name="AVISO" localSheetId="3">#REF!</definedName>
    <definedName name="AVISO" localSheetId="30">#REF!</definedName>
    <definedName name="AVISO" localSheetId="31">#REF!</definedName>
    <definedName name="AVISO" localSheetId="38">#REF!</definedName>
    <definedName name="AVISO" localSheetId="55">#REF!</definedName>
    <definedName name="AVISO" localSheetId="56">#REF!</definedName>
    <definedName name="AVISO" localSheetId="18">#REF!</definedName>
    <definedName name="AVISO" localSheetId="19">#REF!</definedName>
    <definedName name="AVISO" localSheetId="24">#REF!</definedName>
    <definedName name="AVISO" localSheetId="25">#REF!</definedName>
    <definedName name="AVISO" localSheetId="26">#REF!</definedName>
    <definedName name="AVISO" localSheetId="27">#REF!</definedName>
    <definedName name="AVISO" localSheetId="29">#REF!</definedName>
    <definedName name="AVISO">#REF!</definedName>
    <definedName name="AZUA1.1.00___Administración_General" localSheetId="55">#REF!</definedName>
    <definedName name="AZUA1.1.00___Administración_General">#REF!</definedName>
    <definedName name="AZUA2.1.00___Asuntos_económicos__comerciales_y_laborales" localSheetId="55">#REF!</definedName>
    <definedName name="AZUA2.1.00___Asuntos_económicos__comerciales_y_laborales">#REF!</definedName>
    <definedName name="B" localSheetId="20">#REF!</definedName>
    <definedName name="B" localSheetId="37">#REF!</definedName>
    <definedName name="B" localSheetId="4">#REF!</definedName>
    <definedName name="B" localSheetId="3">#REF!</definedName>
    <definedName name="B" localSheetId="31">#REF!</definedName>
    <definedName name="B" localSheetId="55">#REF!</definedName>
    <definedName name="B" localSheetId="56">#REF!</definedName>
    <definedName name="B" localSheetId="19">#REF!</definedName>
    <definedName name="B" localSheetId="25">#REF!</definedName>
    <definedName name="B" localSheetId="26">#REF!</definedName>
    <definedName name="B">#REF!</definedName>
    <definedName name="b1std" localSheetId="55">#REF!</definedName>
    <definedName name="b1std">#REF!</definedName>
    <definedName name="b2std" localSheetId="55">#REF!</definedName>
    <definedName name="b2std">#REF!</definedName>
    <definedName name="ba">#N/A</definedName>
    <definedName name="Badea">[59]CIRRs!$C$67</definedName>
    <definedName name="BAL" localSheetId="20">#REF!</definedName>
    <definedName name="BAL" localSheetId="21">#REF!</definedName>
    <definedName name="BAL" localSheetId="23">#REF!</definedName>
    <definedName name="BAL" localSheetId="37">#REF!</definedName>
    <definedName name="BAL" localSheetId="4">#REF!</definedName>
    <definedName name="BAL" localSheetId="3">#REF!</definedName>
    <definedName name="BAL" localSheetId="31">#REF!</definedName>
    <definedName name="BAL" localSheetId="55">#REF!</definedName>
    <definedName name="BAL" localSheetId="56">#REF!</definedName>
    <definedName name="BAL" localSheetId="19">#REF!</definedName>
    <definedName name="BAL" localSheetId="25">#REF!</definedName>
    <definedName name="BAL" localSheetId="26">#REF!</definedName>
    <definedName name="BAL">#REF!</definedName>
    <definedName name="bALANCE" localSheetId="20" hidden="1">{"Minpmon",#N/A,FALSE,"Monthinput"}</definedName>
    <definedName name="bALANCE" localSheetId="21" hidden="1">{"Minpmon",#N/A,FALSE,"Monthinput"}</definedName>
    <definedName name="bALANCE" localSheetId="22" hidden="1">{"Minpmon",#N/A,FALSE,"Monthinput"}</definedName>
    <definedName name="bALANCE" localSheetId="23" hidden="1">{"Minpmon",#N/A,FALSE,"Monthinput"}</definedName>
    <definedName name="bALANCE" localSheetId="28" hidden="1">{"Minpmon",#N/A,FALSE,"Monthinput"}</definedName>
    <definedName name="bALANCE" localSheetId="32" hidden="1">{"Minpmon",#N/A,FALSE,"Monthinput"}</definedName>
    <definedName name="bALANCE" localSheetId="37" hidden="1">{"Minpmon",#N/A,FALSE,"Monthinput"}</definedName>
    <definedName name="bALANCE" localSheetId="39" hidden="1">{"Minpmon",#N/A,FALSE,"Monthinput"}</definedName>
    <definedName name="bALANCE" localSheetId="41" hidden="1">{"Minpmon",#N/A,FALSE,"Monthinput"}</definedName>
    <definedName name="bALANCE" localSheetId="4" hidden="1">{"Minpmon",#N/A,FALSE,"Monthinput"}</definedName>
    <definedName name="bALANCE" localSheetId="3" hidden="1">{"Minpmon",#N/A,FALSE,"Monthinput"}</definedName>
    <definedName name="bALANCE" localSheetId="30" hidden="1">{"Minpmon",#N/A,FALSE,"Monthinput"}</definedName>
    <definedName name="bALANCE" localSheetId="31" hidden="1">{"Minpmon",#N/A,FALSE,"Monthinput"}</definedName>
    <definedName name="bALANCE" localSheetId="33" hidden="1">{"Minpmon",#N/A,FALSE,"Monthinput"}</definedName>
    <definedName name="bALANCE" localSheetId="34" hidden="1">{"Minpmon",#N/A,FALSE,"Monthinput"}</definedName>
    <definedName name="bALANCE" localSheetId="35" hidden="1">{"Minpmon",#N/A,FALSE,"Monthinput"}</definedName>
    <definedName name="bALANCE" localSheetId="36" hidden="1">{"Minpmon",#N/A,FALSE,"Monthinput"}</definedName>
    <definedName name="bALANCE" localSheetId="38" hidden="1">{"Minpmon",#N/A,FALSE,"Monthinput"}</definedName>
    <definedName name="bALANCE" localSheetId="42" hidden="1">{"Minpmon",#N/A,FALSE,"Monthinput"}</definedName>
    <definedName name="bALANCE" localSheetId="43" hidden="1">{"Minpmon",#N/A,FALSE,"Monthinput"}</definedName>
    <definedName name="bALANCE" localSheetId="17" hidden="1">{"Minpmon",#N/A,FALSE,"Monthinput"}</definedName>
    <definedName name="bALANCE" localSheetId="50" hidden="1">{"Minpmon",#N/A,FALSE,"Monthinput"}</definedName>
    <definedName name="bALANCE" localSheetId="51" hidden="1">{"Minpmon",#N/A,FALSE,"Monthinput"}</definedName>
    <definedName name="bALANCE" localSheetId="52" hidden="1">{"Minpmon",#N/A,FALSE,"Monthinput"}</definedName>
    <definedName name="bALANCE" localSheetId="53" hidden="1">{"Minpmon",#N/A,FALSE,"Monthinput"}</definedName>
    <definedName name="bALANCE" localSheetId="54" hidden="1">{"Minpmon",#N/A,FALSE,"Monthinput"}</definedName>
    <definedName name="bALANCE" localSheetId="55" hidden="1">{"Minpmon",#N/A,FALSE,"Monthinput"}</definedName>
    <definedName name="bALANCE" localSheetId="56" hidden="1">{"Minpmon",#N/A,FALSE,"Monthinput"}</definedName>
    <definedName name="bALANCE" localSheetId="18" hidden="1">{"Minpmon",#N/A,FALSE,"Monthinput"}</definedName>
    <definedName name="bALANCE" localSheetId="19" hidden="1">{"Minpmon",#N/A,FALSE,"Monthinput"}</definedName>
    <definedName name="bALANCE" localSheetId="24" hidden="1">{"Minpmon",#N/A,FALSE,"Monthinput"}</definedName>
    <definedName name="bALANCE" localSheetId="25" hidden="1">{"Minpmon",#N/A,FALSE,"Monthinput"}</definedName>
    <definedName name="bALANCE" localSheetId="26" hidden="1">{"Minpmon",#N/A,FALSE,"Monthinput"}</definedName>
    <definedName name="bALANCE" localSheetId="27" hidden="1">{"Minpmon",#N/A,FALSE,"Monthinput"}</definedName>
    <definedName name="bALANCE" localSheetId="29" hidden="1">{"Minpmon",#N/A,FALSE,"Monthinput"}</definedName>
    <definedName name="bALANCE" hidden="1">{"Minpmon",#N/A,FALSE,"Monthinput"}</definedName>
    <definedName name="BANCOS" localSheetId="20">#REF!</definedName>
    <definedName name="BANCOS" localSheetId="21">#REF!</definedName>
    <definedName name="BANCOS" localSheetId="37">#REF!</definedName>
    <definedName name="BANCOS" localSheetId="4">#REF!</definedName>
    <definedName name="BANCOS" localSheetId="3">#REF!</definedName>
    <definedName name="BANCOS" localSheetId="30">#REF!</definedName>
    <definedName name="BANCOS" localSheetId="31">#REF!</definedName>
    <definedName name="BANCOS" localSheetId="38">#REF!</definedName>
    <definedName name="BANCOS" localSheetId="55">#REF!</definedName>
    <definedName name="BANCOS" localSheetId="56">#REF!</definedName>
    <definedName name="BANCOS" localSheetId="18">#REF!</definedName>
    <definedName name="BANCOS" localSheetId="19">#REF!</definedName>
    <definedName name="BANCOS" localSheetId="24">#REF!</definedName>
    <definedName name="BANCOS" localSheetId="25">#REF!</definedName>
    <definedName name="BANCOS" localSheetId="26">#REF!</definedName>
    <definedName name="BANCOS" localSheetId="27">#REF!</definedName>
    <definedName name="BANCOS" localSheetId="29">#REF!</definedName>
    <definedName name="BANCOS">#REF!</definedName>
    <definedName name="banks1" localSheetId="55">#REF!</definedName>
    <definedName name="banks1" localSheetId="19">#REF!</definedName>
    <definedName name="banks1" localSheetId="25">#REF!</definedName>
    <definedName name="banks1" localSheetId="26">#REF!</definedName>
    <definedName name="banks1">#REF!</definedName>
    <definedName name="banks2" localSheetId="55">#REF!</definedName>
    <definedName name="banks2">#REF!</definedName>
    <definedName name="baron" localSheetId="55" hidden="1">#REF!</definedName>
    <definedName name="baron" hidden="1">#REF!</definedName>
    <definedName name="BASDAT">'[45]Annual Tables'!#REF!</definedName>
    <definedName name="base">'[79]K. IMF Base'!$A$170:$CI$255</definedName>
    <definedName name="baseflow" localSheetId="20">'[79]K. IMF Base'!#REF!</definedName>
    <definedName name="baseflow" localSheetId="21">'[79]K. IMF Base'!#REF!</definedName>
    <definedName name="baseflow" localSheetId="23">'[79]K. IMF Base'!#REF!</definedName>
    <definedName name="baseflow" localSheetId="19">'[79]K. IMF Base'!#REF!</definedName>
    <definedName name="baseflow" localSheetId="25">'[79]K. IMF Base'!#REF!</definedName>
    <definedName name="baseflow" localSheetId="26">'[79]K. IMF Base'!#REF!</definedName>
    <definedName name="baseflow">'[79]K. IMF Base'!#REF!</definedName>
    <definedName name="BaseYear" localSheetId="20">#REF!</definedName>
    <definedName name="BaseYear" localSheetId="21">#REF!</definedName>
    <definedName name="BaseYear" localSheetId="22">#REF!</definedName>
    <definedName name="BaseYear" localSheetId="23">#REF!</definedName>
    <definedName name="BaseYear" localSheetId="17">#REF!</definedName>
    <definedName name="BaseYear" localSheetId="55">#REF!</definedName>
    <definedName name="BaseYear" localSheetId="19">#REF!</definedName>
    <definedName name="BaseYear" localSheetId="25">#REF!</definedName>
    <definedName name="BaseYear" localSheetId="26">#REF!</definedName>
    <definedName name="BaseYear">#REF!</definedName>
    <definedName name="Basic_Data" localSheetId="20">#REF!</definedName>
    <definedName name="Basic_Data" localSheetId="21">#REF!</definedName>
    <definedName name="Basic_Data" localSheetId="23">#REF!</definedName>
    <definedName name="Basic_Data" localSheetId="55">#REF!</definedName>
    <definedName name="Basic_Data" localSheetId="19">#REF!</definedName>
    <definedName name="Basic_Data" localSheetId="25">#REF!</definedName>
    <definedName name="Basic_Data" localSheetId="26">#REF!</definedName>
    <definedName name="Basic_Data">#REF!</definedName>
    <definedName name="BASOMA" localSheetId="20">#REF!</definedName>
    <definedName name="BASOMA" localSheetId="21">#REF!</definedName>
    <definedName name="BASOMA" localSheetId="23">#REF!</definedName>
    <definedName name="BASOMA" localSheetId="55">#REF!</definedName>
    <definedName name="BASOMA" localSheetId="19">#REF!</definedName>
    <definedName name="BASOMA" localSheetId="25">#REF!</definedName>
    <definedName name="BASOMA" localSheetId="26">#REF!</definedName>
    <definedName name="BASOMA">#REF!</definedName>
    <definedName name="Batumi_debt" localSheetId="20">#REF!</definedName>
    <definedName name="Batumi_debt" localSheetId="37">#REF!</definedName>
    <definedName name="Batumi_debt" localSheetId="4">#REF!</definedName>
    <definedName name="Batumi_debt" localSheetId="3">#REF!</definedName>
    <definedName name="Batumi_debt" localSheetId="31">#REF!</definedName>
    <definedName name="Batumi_debt" localSheetId="55">#REF!</definedName>
    <definedName name="Batumi_debt" localSheetId="56">#REF!</definedName>
    <definedName name="Batumi_debt">#REF!</definedName>
    <definedName name="Bave" localSheetId="55">#REF!</definedName>
    <definedName name="Bave">#REF!</definedName>
    <definedName name="bb" localSheetId="20" hidden="1">{"Riqfin97",#N/A,FALSE,"Tran";"Riqfinpro",#N/A,FALSE,"Tran"}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localSheetId="23" hidden="1">{"Riqfin97",#N/A,FALSE,"Tran";"Riqfinpro",#N/A,FALSE,"Tran"}</definedName>
    <definedName name="bb" localSheetId="28" hidden="1">{"Riqfin97",#N/A,FALSE,"Tran";"Riqfinpro",#N/A,FALSE,"Tran"}</definedName>
    <definedName name="bb" localSheetId="32" hidden="1">{"Riqfin97",#N/A,FALSE,"Tran";"Riqfinpro",#N/A,FALSE,"Tran"}</definedName>
    <definedName name="bb" localSheetId="37" hidden="1">{"Riqfin97",#N/A,FALSE,"Tran";"Riqfinpro",#N/A,FALSE,"Tran"}</definedName>
    <definedName name="bb" localSheetId="39" hidden="1">{"Riqfin97",#N/A,FALSE,"Tran";"Riqfinpro",#N/A,FALSE,"Tran"}</definedName>
    <definedName name="bb" localSheetId="41" hidden="1">{"Riqfin97",#N/A,FALSE,"Tran";"Riqfinpro",#N/A,FALSE,"Tran"}</definedName>
    <definedName name="bb" localSheetId="4" hidden="1">{"Riqfin97",#N/A,FALSE,"Tran";"Riqfinpro",#N/A,FALSE,"Tran"}</definedName>
    <definedName name="bb" localSheetId="3" hidden="1">{"Riqfin97",#N/A,FALSE,"Tran";"Riqfinpro",#N/A,FALSE,"Tran"}</definedName>
    <definedName name="bb" localSheetId="30" hidden="1">{"Riqfin97",#N/A,FALSE,"Tran";"Riqfinpro",#N/A,FALSE,"Tran"}</definedName>
    <definedName name="bb" localSheetId="31" hidden="1">{"Riqfin97",#N/A,FALSE,"Tran";"Riqfinpro",#N/A,FALSE,"Tran"}</definedName>
    <definedName name="bb" localSheetId="33" hidden="1">{"Riqfin97",#N/A,FALSE,"Tran";"Riqfinpro",#N/A,FALSE,"Tran"}</definedName>
    <definedName name="bb" localSheetId="34" hidden="1">{"Riqfin97",#N/A,FALSE,"Tran";"Riqfinpro",#N/A,FALSE,"Tran"}</definedName>
    <definedName name="bb" localSheetId="35" hidden="1">{"Riqfin97",#N/A,FALSE,"Tran";"Riqfinpro",#N/A,FALSE,"Tran"}</definedName>
    <definedName name="bb" localSheetId="36" hidden="1">{"Riqfin97",#N/A,FALSE,"Tran";"Riqfinpro",#N/A,FALSE,"Tran"}</definedName>
    <definedName name="bb" localSheetId="38" hidden="1">{"Riqfin97",#N/A,FALSE,"Tran";"Riqfinpro",#N/A,FALSE,"Tran"}</definedName>
    <definedName name="bb" localSheetId="42" hidden="1">{"Riqfin97",#N/A,FALSE,"Tran";"Riqfinpro",#N/A,FALSE,"Tran"}</definedName>
    <definedName name="bb" localSheetId="43" hidden="1">{"Riqfin97",#N/A,FALSE,"Tran";"Riqfinpro",#N/A,FALSE,"Tran"}</definedName>
    <definedName name="bb" localSheetId="17" hidden="1">{"Riqfin97",#N/A,FALSE,"Tran";"Riqfinpro",#N/A,FALSE,"Tran"}</definedName>
    <definedName name="bb" localSheetId="50" hidden="1">{"Riqfin97",#N/A,FALSE,"Tran";"Riqfinpro",#N/A,FALSE,"Tran"}</definedName>
    <definedName name="bb" localSheetId="51" hidden="1">{"Riqfin97",#N/A,FALSE,"Tran";"Riqfinpro",#N/A,FALSE,"Tran"}</definedName>
    <definedName name="bb" localSheetId="52" hidden="1">{"Riqfin97",#N/A,FALSE,"Tran";"Riqfinpro",#N/A,FALSE,"Tran"}</definedName>
    <definedName name="bb" localSheetId="53" hidden="1">{"Riqfin97",#N/A,FALSE,"Tran";"Riqfinpro",#N/A,FALSE,"Tran"}</definedName>
    <definedName name="bb" localSheetId="54" hidden="1">{"Riqfin97",#N/A,FALSE,"Tran";"Riqfinpro",#N/A,FALSE,"Tran"}</definedName>
    <definedName name="bb" localSheetId="55" hidden="1">{"Riqfin97",#N/A,FALSE,"Tran";"Riqfinpro",#N/A,FALSE,"Tran"}</definedName>
    <definedName name="bb" localSheetId="56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24" hidden="1">{"Riqfin97",#N/A,FALSE,"Tran";"Riqfinpro",#N/A,FALSE,"Tran"}</definedName>
    <definedName name="bb" localSheetId="25" hidden="1">{"Riqfin97",#N/A,FALSE,"Tran";"Riqfinpro",#N/A,FALSE,"Tran"}</definedName>
    <definedName name="bb" localSheetId="26" hidden="1">{"Riqfin97",#N/A,FALSE,"Tran";"Riqfinpro",#N/A,FALSE,"Tran"}</definedName>
    <definedName name="bb" localSheetId="27" hidden="1">{"Riqfin97",#N/A,FALSE,"Tran";"Riqfinpro",#N/A,FALSE,"Tran"}</definedName>
    <definedName name="bb" localSheetId="29" hidden="1">{"Riqfin97",#N/A,FALSE,"Tran";"Riqfinpro",#N/A,FALSE,"Tran"}</definedName>
    <definedName name="bb" hidden="1">{"Riqfin97",#N/A,FALSE,"Tran";"Riqfinpro",#N/A,FALSE,"Tran"}</definedName>
    <definedName name="BBB" localSheetId="20">#REF!</definedName>
    <definedName name="BBB" localSheetId="21">#REF!</definedName>
    <definedName name="BBB" localSheetId="37">#REF!</definedName>
    <definedName name="BBB" localSheetId="4">#REF!</definedName>
    <definedName name="BBB" localSheetId="3">#REF!</definedName>
    <definedName name="BBB" localSheetId="30">#REF!</definedName>
    <definedName name="BBB" localSheetId="31">#REF!</definedName>
    <definedName name="BBB" localSheetId="38">#REF!</definedName>
    <definedName name="BBB" localSheetId="55">#REF!</definedName>
    <definedName name="BBB" localSheetId="56">#REF!</definedName>
    <definedName name="BBB" localSheetId="18">#REF!</definedName>
    <definedName name="BBB" localSheetId="19">#REF!</definedName>
    <definedName name="BBB" localSheetId="24">#REF!</definedName>
    <definedName name="BBB" localSheetId="25">#REF!</definedName>
    <definedName name="BBB" localSheetId="26">#REF!</definedName>
    <definedName name="BBB" localSheetId="27">#REF!</definedName>
    <definedName name="BBB" localSheetId="29">#REF!</definedName>
    <definedName name="BBB">#REF!</definedName>
    <definedName name="bbbb" localSheetId="20" hidden="1">{"Minpmon",#N/A,FALSE,"Monthinput"}</definedName>
    <definedName name="bbbb" localSheetId="21" hidden="1">{"Minpmon",#N/A,FALSE,"Monthinput"}</definedName>
    <definedName name="bbbb" localSheetId="22" hidden="1">{"Minpmon",#N/A,FALSE,"Monthinput"}</definedName>
    <definedName name="bbbb" localSheetId="23" hidden="1">{"Minpmon",#N/A,FALSE,"Monthinput"}</definedName>
    <definedName name="bbbb" localSheetId="28" hidden="1">{"Minpmon",#N/A,FALSE,"Monthinput"}</definedName>
    <definedName name="bbbb" localSheetId="32" hidden="1">{"Minpmon",#N/A,FALSE,"Monthinput"}</definedName>
    <definedName name="bbbb" localSheetId="37" hidden="1">{"Minpmon",#N/A,FALSE,"Monthinput"}</definedName>
    <definedName name="bbbb" localSheetId="39" hidden="1">{"Minpmon",#N/A,FALSE,"Monthinput"}</definedName>
    <definedName name="bbbb" localSheetId="41" hidden="1">{"Minpmon",#N/A,FALSE,"Monthinput"}</definedName>
    <definedName name="bbbb" localSheetId="4" hidden="1">{"Minpmon",#N/A,FALSE,"Monthinput"}</definedName>
    <definedName name="bbbb" localSheetId="3" hidden="1">{"Minpmon",#N/A,FALSE,"Monthinput"}</definedName>
    <definedName name="bbbb" localSheetId="30" hidden="1">{"Minpmon",#N/A,FALSE,"Monthinput"}</definedName>
    <definedName name="bbbb" localSheetId="31" hidden="1">{"Minpmon",#N/A,FALSE,"Monthinput"}</definedName>
    <definedName name="bbbb" localSheetId="33" hidden="1">{"Minpmon",#N/A,FALSE,"Monthinput"}</definedName>
    <definedName name="bbbb" localSheetId="34" hidden="1">{"Minpmon",#N/A,FALSE,"Monthinput"}</definedName>
    <definedName name="bbbb" localSheetId="35" hidden="1">{"Minpmon",#N/A,FALSE,"Monthinput"}</definedName>
    <definedName name="bbbb" localSheetId="36" hidden="1">{"Minpmon",#N/A,FALSE,"Monthinput"}</definedName>
    <definedName name="bbbb" localSheetId="38" hidden="1">{"Minpmon",#N/A,FALSE,"Monthinput"}</definedName>
    <definedName name="bbbb" localSheetId="42" hidden="1">{"Minpmon",#N/A,FALSE,"Monthinput"}</definedName>
    <definedName name="bbbb" localSheetId="43" hidden="1">{"Minpmon",#N/A,FALSE,"Monthinput"}</definedName>
    <definedName name="bbbb" localSheetId="17" hidden="1">{"Minpmon",#N/A,FALSE,"Monthinput"}</definedName>
    <definedName name="bbbb" localSheetId="50" hidden="1">{"Minpmon",#N/A,FALSE,"Monthinput"}</definedName>
    <definedName name="bbbb" localSheetId="51" hidden="1">{"Minpmon",#N/A,FALSE,"Monthinput"}</definedName>
    <definedName name="bbbb" localSheetId="52" hidden="1">{"Minpmon",#N/A,FALSE,"Monthinput"}</definedName>
    <definedName name="bbbb" localSheetId="53" hidden="1">{"Minpmon",#N/A,FALSE,"Monthinput"}</definedName>
    <definedName name="bbbb" localSheetId="54" hidden="1">{"Minpmon",#N/A,FALSE,"Monthinput"}</definedName>
    <definedName name="bbbb" localSheetId="55" hidden="1">{"Minpmon",#N/A,FALSE,"Monthinput"}</definedName>
    <definedName name="bbbb" localSheetId="56" hidden="1">{"Minpmon",#N/A,FALSE,"Monthinput"}</definedName>
    <definedName name="bbbb" localSheetId="18" hidden="1">{"Minpmon",#N/A,FALSE,"Monthinput"}</definedName>
    <definedName name="bbbb" localSheetId="19" hidden="1">{"Minpmon",#N/A,FALSE,"Monthinput"}</definedName>
    <definedName name="bbbb" localSheetId="24" hidden="1">{"Minpmon",#N/A,FALSE,"Monthinput"}</definedName>
    <definedName name="bbbb" localSheetId="25" hidden="1">{"Minpmon",#N/A,FALSE,"Monthinput"}</definedName>
    <definedName name="bbbb" localSheetId="26" hidden="1">{"Minpmon",#N/A,FALSE,"Monthinput"}</definedName>
    <definedName name="bbbb" localSheetId="27" hidden="1">{"Minpmon",#N/A,FALSE,"Monthinput"}</definedName>
    <definedName name="bbbb" localSheetId="29" hidden="1">{"Minpmon",#N/A,FALSE,"Monthinput"}</definedName>
    <definedName name="bbbb" hidden="1">{"Minpmon",#N/A,FALSE,"Monthinput"}</definedName>
    <definedName name="bbbbbbbbbbbbb" localSheetId="20" hidden="1">{"Tab1",#N/A,FALSE,"P";"Tab2",#N/A,FALSE,"P"}</definedName>
    <definedName name="bbbbbbbbbbbbb" localSheetId="21" hidden="1">{"Tab1",#N/A,FALSE,"P";"Tab2",#N/A,FALSE,"P"}</definedName>
    <definedName name="bbbbbbbbbbbbb" localSheetId="22" hidden="1">{"Tab1",#N/A,FALSE,"P";"Tab2",#N/A,FALSE,"P"}</definedName>
    <definedName name="bbbbbbbbbbbbb" localSheetId="23" hidden="1">{"Tab1",#N/A,FALSE,"P";"Tab2",#N/A,FALSE,"P"}</definedName>
    <definedName name="bbbbbbbbbbbbb" localSheetId="28" hidden="1">{"Tab1",#N/A,FALSE,"P";"Tab2",#N/A,FALSE,"P"}</definedName>
    <definedName name="bbbbbbbbbbbbb" localSheetId="32" hidden="1">{"Tab1",#N/A,FALSE,"P";"Tab2",#N/A,FALSE,"P"}</definedName>
    <definedName name="bbbbbbbbbbbbb" localSheetId="37" hidden="1">{"Tab1",#N/A,FALSE,"P";"Tab2",#N/A,FALSE,"P"}</definedName>
    <definedName name="bbbbbbbbbbbbb" localSheetId="39" hidden="1">{"Tab1",#N/A,FALSE,"P";"Tab2",#N/A,FALSE,"P"}</definedName>
    <definedName name="bbbbbbbbbbbbb" localSheetId="41" hidden="1">{"Tab1",#N/A,FALSE,"P";"Tab2",#N/A,FALSE,"P"}</definedName>
    <definedName name="bbbbbbbbbbbbb" localSheetId="4" hidden="1">{"Tab1",#N/A,FALSE,"P";"Tab2",#N/A,FALSE,"P"}</definedName>
    <definedName name="bbbbbbbbbbbbb" localSheetId="3" hidden="1">{"Tab1",#N/A,FALSE,"P";"Tab2",#N/A,FALSE,"P"}</definedName>
    <definedName name="bbbbbbbbbbbbb" localSheetId="30" hidden="1">{"Tab1",#N/A,FALSE,"P";"Tab2",#N/A,FALSE,"P"}</definedName>
    <definedName name="bbbbbbbbbbbbb" localSheetId="31" hidden="1">{"Tab1",#N/A,FALSE,"P";"Tab2",#N/A,FALSE,"P"}</definedName>
    <definedName name="bbbbbbbbbbbbb" localSheetId="33" hidden="1">{"Tab1",#N/A,FALSE,"P";"Tab2",#N/A,FALSE,"P"}</definedName>
    <definedName name="bbbbbbbbbbbbb" localSheetId="34" hidden="1">{"Tab1",#N/A,FALSE,"P";"Tab2",#N/A,FALSE,"P"}</definedName>
    <definedName name="bbbbbbbbbbbbb" localSheetId="35" hidden="1">{"Tab1",#N/A,FALSE,"P";"Tab2",#N/A,FALSE,"P"}</definedName>
    <definedName name="bbbbbbbbbbbbb" localSheetId="36" hidden="1">{"Tab1",#N/A,FALSE,"P";"Tab2",#N/A,FALSE,"P"}</definedName>
    <definedName name="bbbbbbbbbbbbb" localSheetId="38" hidden="1">{"Tab1",#N/A,FALSE,"P";"Tab2",#N/A,FALSE,"P"}</definedName>
    <definedName name="bbbbbbbbbbbbb" localSheetId="42" hidden="1">{"Tab1",#N/A,FALSE,"P";"Tab2",#N/A,FALSE,"P"}</definedName>
    <definedName name="bbbbbbbbbbbbb" localSheetId="43" hidden="1">{"Tab1",#N/A,FALSE,"P";"Tab2",#N/A,FALSE,"P"}</definedName>
    <definedName name="bbbbbbbbbbbbb" localSheetId="17" hidden="1">{"Tab1",#N/A,FALSE,"P";"Tab2",#N/A,FALSE,"P"}</definedName>
    <definedName name="bbbbbbbbbbbbb" localSheetId="50" hidden="1">{"Tab1",#N/A,FALSE,"P";"Tab2",#N/A,FALSE,"P"}</definedName>
    <definedName name="bbbbbbbbbbbbb" localSheetId="51" hidden="1">{"Tab1",#N/A,FALSE,"P";"Tab2",#N/A,FALSE,"P"}</definedName>
    <definedName name="bbbbbbbbbbbbb" localSheetId="52" hidden="1">{"Tab1",#N/A,FALSE,"P";"Tab2",#N/A,FALSE,"P"}</definedName>
    <definedName name="bbbbbbbbbbbbb" localSheetId="53" hidden="1">{"Tab1",#N/A,FALSE,"P";"Tab2",#N/A,FALSE,"P"}</definedName>
    <definedName name="bbbbbbbbbbbbb" localSheetId="54" hidden="1">{"Tab1",#N/A,FALSE,"P";"Tab2",#N/A,FALSE,"P"}</definedName>
    <definedName name="bbbbbbbbbbbbb" localSheetId="55" hidden="1">{"Tab1",#N/A,FALSE,"P";"Tab2",#N/A,FALSE,"P"}</definedName>
    <definedName name="bbbbbbbbbbbbb" localSheetId="56" hidden="1">{"Tab1",#N/A,FALSE,"P";"Tab2",#N/A,FALSE,"P"}</definedName>
    <definedName name="bbbbbbbbbbbbb" localSheetId="18" hidden="1">{"Tab1",#N/A,FALSE,"P";"Tab2",#N/A,FALSE,"P"}</definedName>
    <definedName name="bbbbbbbbbbbbb" localSheetId="19" hidden="1">{"Tab1",#N/A,FALSE,"P";"Tab2",#N/A,FALSE,"P"}</definedName>
    <definedName name="bbbbbbbbbbbbb" localSheetId="24" hidden="1">{"Tab1",#N/A,FALSE,"P";"Tab2",#N/A,FALSE,"P"}</definedName>
    <definedName name="bbbbbbbbbbbbb" localSheetId="25" hidden="1">{"Tab1",#N/A,FALSE,"P";"Tab2",#N/A,FALSE,"P"}</definedName>
    <definedName name="bbbbbbbbbbbbb" localSheetId="26" hidden="1">{"Tab1",#N/A,FALSE,"P";"Tab2",#N/A,FALSE,"P"}</definedName>
    <definedName name="bbbbbbbbbbbbb" localSheetId="27" hidden="1">{"Tab1",#N/A,FALSE,"P";"Tab2",#N/A,FALSE,"P"}</definedName>
    <definedName name="bbbbbbbbbbbbb" localSheetId="29" hidden="1">{"Tab1",#N/A,FALSE,"P";"Tab2",#N/A,FALSE,"P"}</definedName>
    <definedName name="bbbbbbbbbbbbb" hidden="1">{"Tab1",#N/A,FALSE,"P";"Tab2",#N/A,FALSE,"P"}</definedName>
    <definedName name="BC" localSheetId="20">#REF!</definedName>
    <definedName name="BC" localSheetId="21">#REF!</definedName>
    <definedName name="BC" localSheetId="37">#REF!</definedName>
    <definedName name="BC" localSheetId="4">#REF!</definedName>
    <definedName name="BC" localSheetId="3">#REF!</definedName>
    <definedName name="BC" localSheetId="30">#REF!</definedName>
    <definedName name="BC" localSheetId="31">#REF!</definedName>
    <definedName name="BC" localSheetId="38">#REF!</definedName>
    <definedName name="BC" localSheetId="55">#REF!</definedName>
    <definedName name="BC" localSheetId="56">#REF!</definedName>
    <definedName name="BC" localSheetId="18">#REF!</definedName>
    <definedName name="BC" localSheetId="19">#REF!</definedName>
    <definedName name="BC" localSheetId="24">#REF!</definedName>
    <definedName name="BC" localSheetId="25">#REF!</definedName>
    <definedName name="BC" localSheetId="26">#REF!</definedName>
    <definedName name="BC" localSheetId="27">#REF!</definedName>
    <definedName name="BC" localSheetId="29">#REF!</definedName>
    <definedName name="BC">#REF!</definedName>
    <definedName name="BCA">#N/A</definedName>
    <definedName name="BCA_GDP">#N/A</definedName>
    <definedName name="BCA_NGDP" localSheetId="20">#REF!</definedName>
    <definedName name="BCA_NGDP" localSheetId="21">#REF!</definedName>
    <definedName name="BCA_NGDP" localSheetId="37">#REF!</definedName>
    <definedName name="BCA_NGDP" localSheetId="4">#REF!</definedName>
    <definedName name="BCA_NGDP" localSheetId="3">#REF!</definedName>
    <definedName name="BCA_NGDP" localSheetId="30">#REF!</definedName>
    <definedName name="BCA_NGDP" localSheetId="31">#REF!</definedName>
    <definedName name="BCA_NGDP" localSheetId="38">#REF!</definedName>
    <definedName name="BCA_NGDP" localSheetId="55">#REF!</definedName>
    <definedName name="BCA_NGDP" localSheetId="56">#REF!</definedName>
    <definedName name="BCA_NGDP" localSheetId="18">#REF!</definedName>
    <definedName name="BCA_NGDP" localSheetId="19">#REF!</definedName>
    <definedName name="BCA_NGDP" localSheetId="24">#REF!</definedName>
    <definedName name="BCA_NGDP" localSheetId="25">#REF!</definedName>
    <definedName name="BCA_NGDP" localSheetId="26">#REF!</definedName>
    <definedName name="BCA_NGDP" localSheetId="27">#REF!</definedName>
    <definedName name="BCA_NGDP" localSheetId="29">#REF!</definedName>
    <definedName name="BCA_NGDP">#REF!</definedName>
    <definedName name="BCEProg" localSheetId="55">#REF!</definedName>
    <definedName name="BCEProg" localSheetId="19">#REF!</definedName>
    <definedName name="BCEProg" localSheetId="25">#REF!</definedName>
    <definedName name="BCEProg" localSheetId="26">#REF!</definedName>
    <definedName name="BCEProg">#REF!</definedName>
    <definedName name="BCH" localSheetId="20">#REF!</definedName>
    <definedName name="BCH" localSheetId="37">#REF!</definedName>
    <definedName name="BCH" localSheetId="4">#REF!</definedName>
    <definedName name="BCH" localSheetId="3">#REF!</definedName>
    <definedName name="BCH" localSheetId="31">#REF!</definedName>
    <definedName name="BCH" localSheetId="55">#REF!</definedName>
    <definedName name="BCH" localSheetId="56">#REF!</definedName>
    <definedName name="BCH">#REF!</definedName>
    <definedName name="BCH_10G" localSheetId="20">#REF!</definedName>
    <definedName name="BCH_10G" localSheetId="37">#REF!</definedName>
    <definedName name="BCH_10G" localSheetId="4">#REF!</definedName>
    <definedName name="BCH_10G" localSheetId="3">#REF!</definedName>
    <definedName name="BCH_10G" localSheetId="31">#REF!</definedName>
    <definedName name="BCH_10G" localSheetId="55">#REF!</definedName>
    <definedName name="BCH_10G" localSheetId="56">#REF!</definedName>
    <definedName name="BCH_10G">#REF!</definedName>
    <definedName name="BCH_10R" localSheetId="20">#REF!</definedName>
    <definedName name="BCH_10R" localSheetId="37">#REF!</definedName>
    <definedName name="BCH_10R" localSheetId="4">#REF!</definedName>
    <definedName name="BCH_10R" localSheetId="3">#REF!</definedName>
    <definedName name="BCH_10R" localSheetId="31">#REF!</definedName>
    <definedName name="BCH_10R" localSheetId="55">#REF!</definedName>
    <definedName name="BCH_10R">#REF!</definedName>
    <definedName name="Bcos_Com_20G" localSheetId="20">#REF!</definedName>
    <definedName name="Bcos_Com_20G" localSheetId="37">#REF!</definedName>
    <definedName name="Bcos_Com_20G" localSheetId="4">#REF!</definedName>
    <definedName name="Bcos_Com_20G" localSheetId="3">#REF!</definedName>
    <definedName name="Bcos_Com_20G" localSheetId="31">#REF!</definedName>
    <definedName name="Bcos_Com_20G" localSheetId="55">#REF!</definedName>
    <definedName name="Bcos_Com_20G">#REF!</definedName>
    <definedName name="Bcos_Com20R" localSheetId="20">#REF!</definedName>
    <definedName name="Bcos_Com20R" localSheetId="37">#REF!</definedName>
    <definedName name="Bcos_Com20R" localSheetId="4">#REF!</definedName>
    <definedName name="Bcos_Com20R" localSheetId="3">#REF!</definedName>
    <definedName name="Bcos_Com20R" localSheetId="31">#REF!</definedName>
    <definedName name="Bcos_Com20R" localSheetId="55">#REF!</definedName>
    <definedName name="Bcos_Com20R">#REF!</definedName>
    <definedName name="BCRD15" hidden="1">'[80]Crédito SPNF (fiscal)'!#REF!</definedName>
    <definedName name="BDEAC">[59]CIRRs!$C$70</definedName>
    <definedName name="BE">#N/A</definedName>
    <definedName name="BEA" localSheetId="20">#REF!</definedName>
    <definedName name="BEA" localSheetId="21">#REF!</definedName>
    <definedName name="BEA" localSheetId="37">#REF!</definedName>
    <definedName name="BEA" localSheetId="4">#REF!</definedName>
    <definedName name="BEA" localSheetId="3">#REF!</definedName>
    <definedName name="BEA" localSheetId="30">#REF!</definedName>
    <definedName name="BEA" localSheetId="31">#REF!</definedName>
    <definedName name="BEA" localSheetId="38">#REF!</definedName>
    <definedName name="BEA" localSheetId="55">#REF!</definedName>
    <definedName name="BEA" localSheetId="56">#REF!</definedName>
    <definedName name="BEA" localSheetId="18">#REF!</definedName>
    <definedName name="BEA" localSheetId="19">#REF!</definedName>
    <definedName name="BEA" localSheetId="24">#REF!</definedName>
    <definedName name="BEA" localSheetId="25">#REF!</definedName>
    <definedName name="BEA" localSheetId="26">#REF!</definedName>
    <definedName name="BEA" localSheetId="27">#REF!</definedName>
    <definedName name="BEA" localSheetId="29">#REF!</definedName>
    <definedName name="BEA">#REF!</definedName>
    <definedName name="BEABA" localSheetId="55">#REF!</definedName>
    <definedName name="BEABA" localSheetId="19">#REF!</definedName>
    <definedName name="BEABA" localSheetId="25">#REF!</definedName>
    <definedName name="BEABA" localSheetId="26">#REF!</definedName>
    <definedName name="BEABA">#REF!</definedName>
    <definedName name="BEABI" localSheetId="55">#REF!</definedName>
    <definedName name="BEABI">#REF!</definedName>
    <definedName name="BEAI">#N/A</definedName>
    <definedName name="BEAIB">#N/A</definedName>
    <definedName name="BEAIG">#N/A</definedName>
    <definedName name="BEAMU" localSheetId="20">#REF!</definedName>
    <definedName name="BEAMU" localSheetId="21">#REF!</definedName>
    <definedName name="BEAMU" localSheetId="22">#REF!</definedName>
    <definedName name="BEAMU" localSheetId="23">#REF!</definedName>
    <definedName name="BEAMU" localSheetId="17">#REF!</definedName>
    <definedName name="BEAMU" localSheetId="55">#REF!</definedName>
    <definedName name="BEAMU" localSheetId="19">#REF!</definedName>
    <definedName name="BEAMU">#REF!</definedName>
    <definedName name="BEAP">#N/A</definedName>
    <definedName name="BEAPB">#N/A</definedName>
    <definedName name="BEAPG">#N/A</definedName>
    <definedName name="BEC" localSheetId="20">#REF!</definedName>
    <definedName name="BEC" localSheetId="21">#REF!</definedName>
    <definedName name="BEC" localSheetId="22">#REF!</definedName>
    <definedName name="BEC" localSheetId="23">#REF!</definedName>
    <definedName name="BEC" localSheetId="17">#REF!</definedName>
    <definedName name="BEC" localSheetId="55">#REF!</definedName>
    <definedName name="BEC" localSheetId="19">#REF!</definedName>
    <definedName name="BEC">#REF!</definedName>
    <definedName name="BED" localSheetId="20">#REF!</definedName>
    <definedName name="BED" localSheetId="21">#REF!</definedName>
    <definedName name="BED" localSheetId="37">#REF!</definedName>
    <definedName name="BED" localSheetId="4">#REF!</definedName>
    <definedName name="BED" localSheetId="3">#REF!</definedName>
    <definedName name="BED" localSheetId="30">#REF!</definedName>
    <definedName name="BED" localSheetId="31">#REF!</definedName>
    <definedName name="BED" localSheetId="38">#REF!</definedName>
    <definedName name="BED" localSheetId="55">#REF!</definedName>
    <definedName name="BED" localSheetId="56">#REF!</definedName>
    <definedName name="BED" localSheetId="18">#REF!</definedName>
    <definedName name="BED" localSheetId="19">#REF!</definedName>
    <definedName name="BED" localSheetId="24">#REF!</definedName>
    <definedName name="BED" localSheetId="25">#REF!</definedName>
    <definedName name="BED" localSheetId="26">#REF!</definedName>
    <definedName name="BED" localSheetId="27">#REF!</definedName>
    <definedName name="BED" localSheetId="29">#REF!</definedName>
    <definedName name="BED">#REF!</definedName>
    <definedName name="BED_6" localSheetId="20">#REF!</definedName>
    <definedName name="BED_6" localSheetId="37">#REF!</definedName>
    <definedName name="BED_6" localSheetId="4">#REF!</definedName>
    <definedName name="BED_6" localSheetId="3">#REF!</definedName>
    <definedName name="BED_6" localSheetId="31">#REF!</definedName>
    <definedName name="BED_6" localSheetId="55">#REF!</definedName>
    <definedName name="BED_6" localSheetId="56">#REF!</definedName>
    <definedName name="BED_6">#REF!</definedName>
    <definedName name="BEDE" localSheetId="55">#REF!</definedName>
    <definedName name="BEDE">#REF!</definedName>
    <definedName name="BEF">[59]CIRRs!$C$79</definedName>
    <definedName name="Bei" localSheetId="20">[81]terms!#REF!</definedName>
    <definedName name="Bei" localSheetId="21">[81]terms!#REF!</definedName>
    <definedName name="Bei" localSheetId="22">[81]terms!#REF!</definedName>
    <definedName name="Bei" localSheetId="23">[81]terms!#REF!</definedName>
    <definedName name="Bei" localSheetId="17">[81]terms!#REF!</definedName>
    <definedName name="Bei" localSheetId="19">[81]terms!#REF!</definedName>
    <definedName name="Bei">[81]terms!#REF!</definedName>
    <definedName name="Belgium_wt">'[77]OECD wgt'!$B$15</definedName>
    <definedName name="BENEF98" localSheetId="20">#REF!</definedName>
    <definedName name="BENEF98" localSheetId="21">#REF!</definedName>
    <definedName name="BENEF98" localSheetId="22">#REF!</definedName>
    <definedName name="BENEF98" localSheetId="23">#REF!</definedName>
    <definedName name="BENEF98" localSheetId="17">#REF!</definedName>
    <definedName name="BENEF98" localSheetId="55">#REF!</definedName>
    <definedName name="BENEF98" localSheetId="19">#REF!</definedName>
    <definedName name="BENEF98" localSheetId="25">#REF!</definedName>
    <definedName name="BENEF98" localSheetId="26">#REF!</definedName>
    <definedName name="BENEF98">#REF!</definedName>
    <definedName name="BENEF99" localSheetId="20">#REF!</definedName>
    <definedName name="BENEF99" localSheetId="21">#REF!</definedName>
    <definedName name="BENEF99" localSheetId="23">#REF!</definedName>
    <definedName name="BENEF99" localSheetId="55">#REF!</definedName>
    <definedName name="BENEF99" localSheetId="19">#REF!</definedName>
    <definedName name="BENEF99" localSheetId="25">#REF!</definedName>
    <definedName name="BENEF99" localSheetId="26">#REF!</definedName>
    <definedName name="BENEF99">#REF!</definedName>
    <definedName name="BeneficioNetoY3">'[82]Vaciado 1'!$F$153</definedName>
    <definedName name="BEO" localSheetId="20">#REF!</definedName>
    <definedName name="BEO" localSheetId="21">#REF!</definedName>
    <definedName name="BEO" localSheetId="23">#REF!</definedName>
    <definedName name="BEO" localSheetId="37">#REF!</definedName>
    <definedName name="BEO" localSheetId="4">#REF!</definedName>
    <definedName name="BEO" localSheetId="3">#REF!</definedName>
    <definedName name="BEO" localSheetId="31">#REF!</definedName>
    <definedName name="BEO" localSheetId="55">#REF!</definedName>
    <definedName name="BEO" localSheetId="56">#REF!</definedName>
    <definedName name="BEO" localSheetId="19">#REF!</definedName>
    <definedName name="BEO" localSheetId="25">#REF!</definedName>
    <definedName name="BEO" localSheetId="26">#REF!</definedName>
    <definedName name="BEO">#REF!</definedName>
    <definedName name="BER" localSheetId="20">#REF!</definedName>
    <definedName name="BER" localSheetId="37">#REF!</definedName>
    <definedName name="BER" localSheetId="4">#REF!</definedName>
    <definedName name="BER" localSheetId="3">#REF!</definedName>
    <definedName name="BER" localSheetId="31">#REF!</definedName>
    <definedName name="BER" localSheetId="55">#REF!</definedName>
    <definedName name="BER" localSheetId="19">#REF!</definedName>
    <definedName name="BER" localSheetId="25">#REF!</definedName>
    <definedName name="BER" localSheetId="26">#REF!</definedName>
    <definedName name="BER">#REF!</definedName>
    <definedName name="BERBA" localSheetId="55">#REF!</definedName>
    <definedName name="BERBA" localSheetId="19">#REF!</definedName>
    <definedName name="BERBA" localSheetId="25">#REF!</definedName>
    <definedName name="BERBA" localSheetId="26">#REF!</definedName>
    <definedName name="BERBA">#REF!</definedName>
    <definedName name="BERBI" localSheetId="55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20">#REF!</definedName>
    <definedName name="BFD" localSheetId="21">#REF!</definedName>
    <definedName name="BFD" localSheetId="37">#REF!</definedName>
    <definedName name="BFD" localSheetId="4">#REF!</definedName>
    <definedName name="BFD" localSheetId="3">#REF!</definedName>
    <definedName name="BFD" localSheetId="30">#REF!</definedName>
    <definedName name="BFD" localSheetId="31">#REF!</definedName>
    <definedName name="BFD" localSheetId="38">#REF!</definedName>
    <definedName name="BFD" localSheetId="55">#REF!</definedName>
    <definedName name="BFD" localSheetId="56">#REF!</definedName>
    <definedName name="BFD" localSheetId="18">#REF!</definedName>
    <definedName name="BFD" localSheetId="19">#REF!</definedName>
    <definedName name="BFD" localSheetId="24">#REF!</definedName>
    <definedName name="BFD" localSheetId="25">#REF!</definedName>
    <definedName name="BFD" localSheetId="26">#REF!</definedName>
    <definedName name="BFD" localSheetId="27">#REF!</definedName>
    <definedName name="BFD" localSheetId="29">#REF!</definedName>
    <definedName name="BFD">#REF!</definedName>
    <definedName name="BFDA" localSheetId="20">#REF!</definedName>
    <definedName name="BFDA" localSheetId="37">#REF!</definedName>
    <definedName name="BFDA" localSheetId="4">#REF!</definedName>
    <definedName name="BFDA" localSheetId="3">#REF!</definedName>
    <definedName name="BFDA" localSheetId="31">#REF!</definedName>
    <definedName name="BFDA" localSheetId="55">#REF!</definedName>
    <definedName name="BFDA" localSheetId="56">#REF!</definedName>
    <definedName name="BFDA" localSheetId="19">#REF!</definedName>
    <definedName name="BFDA" localSheetId="25">#REF!</definedName>
    <definedName name="BFDA" localSheetId="26">#REF!</definedName>
    <definedName name="BFDA">#REF!</definedName>
    <definedName name="BFDI" localSheetId="20">#REF!</definedName>
    <definedName name="BFDI" localSheetId="37">#REF!</definedName>
    <definedName name="BFDI" localSheetId="4">#REF!</definedName>
    <definedName name="BFDI" localSheetId="3">#REF!</definedName>
    <definedName name="BFDI" localSheetId="31">#REF!</definedName>
    <definedName name="BFDI" localSheetId="55">#REF!</definedName>
    <definedName name="BFDI" localSheetId="56">#REF!</definedName>
    <definedName name="BFDI">#REF!</definedName>
    <definedName name="BFDIL" localSheetId="20">#REF!</definedName>
    <definedName name="BFDIL" localSheetId="37">#REF!</definedName>
    <definedName name="BFDIL" localSheetId="4">#REF!</definedName>
    <definedName name="BFDIL" localSheetId="3">#REF!</definedName>
    <definedName name="BFDIL" localSheetId="31">#REF!</definedName>
    <definedName name="BFDIL" localSheetId="55">#REF!</definedName>
    <definedName name="BFDIL">#REF!</definedName>
    <definedName name="BFL">#N/A</definedName>
    <definedName name="BFL_C_G" localSheetId="20">#REF!</definedName>
    <definedName name="BFL_C_G" localSheetId="21">#REF!</definedName>
    <definedName name="BFL_C_G" localSheetId="22">#REF!</definedName>
    <definedName name="BFL_C_G" localSheetId="23">#REF!</definedName>
    <definedName name="BFL_C_G" localSheetId="17">#REF!</definedName>
    <definedName name="BFL_C_G" localSheetId="55">#REF!</definedName>
    <definedName name="BFL_C_G" localSheetId="19">#REF!</definedName>
    <definedName name="BFL_C_G">#REF!</definedName>
    <definedName name="BFL_C_P" localSheetId="20">#REF!</definedName>
    <definedName name="BFL_C_P" localSheetId="21">#REF!</definedName>
    <definedName name="BFL_C_P" localSheetId="22">#REF!</definedName>
    <definedName name="BFL_C_P" localSheetId="23">#REF!</definedName>
    <definedName name="BFL_C_P" localSheetId="17">#REF!</definedName>
    <definedName name="BFL_C_P" localSheetId="55">#REF!</definedName>
    <definedName name="BFL_C_P" localSheetId="19">#REF!</definedName>
    <definedName name="BFL_C_P">#REF!</definedName>
    <definedName name="BFL_CBA" localSheetId="20">#REF!</definedName>
    <definedName name="BFL_CBA" localSheetId="21">#REF!</definedName>
    <definedName name="BFL_CBA" localSheetId="22">#REF!</definedName>
    <definedName name="BFL_CBA" localSheetId="23">#REF!</definedName>
    <definedName name="BFL_CBA" localSheetId="17">#REF!</definedName>
    <definedName name="BFL_CBA" localSheetId="55">#REF!</definedName>
    <definedName name="BFL_CBA" localSheetId="19">#REF!</definedName>
    <definedName name="BFL_CBA">#REF!</definedName>
    <definedName name="BFL_CBI" localSheetId="55">#REF!</definedName>
    <definedName name="BFL_CBI">#REF!</definedName>
    <definedName name="BFL_CMU" localSheetId="55">#REF!</definedName>
    <definedName name="BFL_CMU">#REF!</definedName>
    <definedName name="BFL_D">#N/A</definedName>
    <definedName name="BFL_D_G" localSheetId="20">#REF!</definedName>
    <definedName name="BFL_D_G" localSheetId="21">#REF!</definedName>
    <definedName name="BFL_D_G" localSheetId="22">#REF!</definedName>
    <definedName name="BFL_D_G" localSheetId="23">#REF!</definedName>
    <definedName name="BFL_D_G" localSheetId="17">#REF!</definedName>
    <definedName name="BFL_D_G" localSheetId="55">#REF!</definedName>
    <definedName name="BFL_D_G" localSheetId="19">#REF!</definedName>
    <definedName name="BFL_D_G">#REF!</definedName>
    <definedName name="BFL_D_P" localSheetId="20">#REF!</definedName>
    <definedName name="BFL_D_P" localSheetId="21">#REF!</definedName>
    <definedName name="BFL_D_P" localSheetId="22">#REF!</definedName>
    <definedName name="BFL_D_P" localSheetId="23">#REF!</definedName>
    <definedName name="BFL_D_P" localSheetId="17">#REF!</definedName>
    <definedName name="BFL_D_P" localSheetId="55">#REF!</definedName>
    <definedName name="BFL_D_P" localSheetId="19">#REF!</definedName>
    <definedName name="BFL_D_P">#REF!</definedName>
    <definedName name="BFL_DBA" localSheetId="20">#REF!</definedName>
    <definedName name="BFL_DBA" localSheetId="21">#REF!</definedName>
    <definedName name="BFL_DBA" localSheetId="22">#REF!</definedName>
    <definedName name="BFL_DBA" localSheetId="23">#REF!</definedName>
    <definedName name="BFL_DBA" localSheetId="17">#REF!</definedName>
    <definedName name="BFL_DBA" localSheetId="55">#REF!</definedName>
    <definedName name="BFL_DBA" localSheetId="19">#REF!</definedName>
    <definedName name="BFL_DBA">#REF!</definedName>
    <definedName name="BFL_DBI" localSheetId="55">#REF!</definedName>
    <definedName name="BFL_DBI">#REF!</definedName>
    <definedName name="BFL_DF">#N/A</definedName>
    <definedName name="BFL_DMU" localSheetId="20">#REF!</definedName>
    <definedName name="BFL_DMU" localSheetId="21">#REF!</definedName>
    <definedName name="BFL_DMU" localSheetId="22">#REF!</definedName>
    <definedName name="BFL_DMU" localSheetId="23">#REF!</definedName>
    <definedName name="BFL_DMU" localSheetId="17">#REF!</definedName>
    <definedName name="BFL_DMU" localSheetId="55">#REF!</definedName>
    <definedName name="BFL_DMU" localSheetId="19">#REF!</definedName>
    <definedName name="BFL_DMU">#REF!</definedName>
    <definedName name="BFLB">#N/A</definedName>
    <definedName name="BFLB_D">#N/A</definedName>
    <definedName name="BFLB_DF">#N/A</definedName>
    <definedName name="BFLD_DF" localSheetId="22">[83]!BFLD_DF</definedName>
    <definedName name="BFLD_DF" localSheetId="41">[83]!BFLD_DF</definedName>
    <definedName name="BFLD_DF" localSheetId="3">[83]!BFLD_DF</definedName>
    <definedName name="BFLD_DF" localSheetId="38">[83]!BFLD_DF</definedName>
    <definedName name="BFLD_DF" localSheetId="42">[83]!BFLD_DF</definedName>
    <definedName name="BFLD_DF" localSheetId="53">[83]!BFLD_DF</definedName>
    <definedName name="BFLD_DF" localSheetId="54">[83]!BFLD_DF</definedName>
    <definedName name="BFLD_DF" localSheetId="57">[83]!BFLD_DF</definedName>
    <definedName name="BFLD_DF" localSheetId="58">[83]!BFLD_DF</definedName>
    <definedName name="BFLD_DF" localSheetId="25">[83]!BFLD_DF</definedName>
    <definedName name="BFLD_DF">[83]!BFLD_DF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 localSheetId="20">#REF!</definedName>
    <definedName name="BFLRES" localSheetId="21">#REF!</definedName>
    <definedName name="BFLRES" localSheetId="22">#REF!</definedName>
    <definedName name="BFLRES" localSheetId="23">#REF!</definedName>
    <definedName name="BFLRES" localSheetId="17">#REF!</definedName>
    <definedName name="BFLRES" localSheetId="55">#REF!</definedName>
    <definedName name="BFLRES" localSheetId="19">#REF!</definedName>
    <definedName name="BFLRES">#REF!</definedName>
    <definedName name="BFO" localSheetId="20">#REF!</definedName>
    <definedName name="BFO" localSheetId="21">#REF!</definedName>
    <definedName name="BFO" localSheetId="37">#REF!</definedName>
    <definedName name="BFO" localSheetId="4">#REF!</definedName>
    <definedName name="BFO" localSheetId="3">#REF!</definedName>
    <definedName name="BFO" localSheetId="30">#REF!</definedName>
    <definedName name="BFO" localSheetId="31">#REF!</definedName>
    <definedName name="BFO" localSheetId="38">#REF!</definedName>
    <definedName name="BFO" localSheetId="55">#REF!</definedName>
    <definedName name="BFO" localSheetId="56">#REF!</definedName>
    <definedName name="BFO" localSheetId="18">#REF!</definedName>
    <definedName name="BFO" localSheetId="19">#REF!</definedName>
    <definedName name="BFO" localSheetId="24">#REF!</definedName>
    <definedName name="BFO" localSheetId="25">#REF!</definedName>
    <definedName name="BFO" localSheetId="26">#REF!</definedName>
    <definedName name="BFO" localSheetId="27">#REF!</definedName>
    <definedName name="BFO" localSheetId="29">#REF!</definedName>
    <definedName name="BFO">#REF!</definedName>
    <definedName name="BFO_S" localSheetId="55">#REF!</definedName>
    <definedName name="BFO_S">#REF!</definedName>
    <definedName name="BFOA" localSheetId="20">#REF!</definedName>
    <definedName name="BFOA" localSheetId="37">#REF!</definedName>
    <definedName name="BFOA" localSheetId="4">#REF!</definedName>
    <definedName name="BFOA" localSheetId="3">#REF!</definedName>
    <definedName name="BFOA" localSheetId="31">#REF!</definedName>
    <definedName name="BFOA" localSheetId="55">#REF!</definedName>
    <definedName name="BFOA" localSheetId="56">#REF!</definedName>
    <definedName name="BFOA">#REF!</definedName>
    <definedName name="BFOAG" localSheetId="20">#REF!</definedName>
    <definedName name="BFOAG" localSheetId="37">#REF!</definedName>
    <definedName name="BFOAG" localSheetId="4">#REF!</definedName>
    <definedName name="BFOAG" localSheetId="3">#REF!</definedName>
    <definedName name="BFOAG" localSheetId="31">#REF!</definedName>
    <definedName name="BFOAG" localSheetId="55">#REF!</definedName>
    <definedName name="BFOAG" localSheetId="56">#REF!</definedName>
    <definedName name="BFOAG">#REF!</definedName>
    <definedName name="BFOL" localSheetId="20">#REF!</definedName>
    <definedName name="BFOL" localSheetId="37">#REF!</definedName>
    <definedName name="BFOL" localSheetId="4">#REF!</definedName>
    <definedName name="BFOL" localSheetId="3">#REF!</definedName>
    <definedName name="BFOL" localSheetId="31">#REF!</definedName>
    <definedName name="BFOL" localSheetId="55">#REF!</definedName>
    <definedName name="BFOL">#REF!</definedName>
    <definedName name="BFOL_B" localSheetId="20">#REF!</definedName>
    <definedName name="BFOL_B" localSheetId="37">#REF!</definedName>
    <definedName name="BFOL_B" localSheetId="4">#REF!</definedName>
    <definedName name="BFOL_B" localSheetId="3">#REF!</definedName>
    <definedName name="BFOL_B" localSheetId="31">#REF!</definedName>
    <definedName name="BFOL_B" localSheetId="55">#REF!</definedName>
    <definedName name="BFOL_B">#REF!</definedName>
    <definedName name="BFOL_G" localSheetId="20">#REF!</definedName>
    <definedName name="BFOL_G" localSheetId="37">#REF!</definedName>
    <definedName name="BFOL_G" localSheetId="4">#REF!</definedName>
    <definedName name="BFOL_G" localSheetId="3">#REF!</definedName>
    <definedName name="BFOL_G" localSheetId="31">#REF!</definedName>
    <definedName name="BFOL_G" localSheetId="55">#REF!</definedName>
    <definedName name="BFOL_G">#REF!</definedName>
    <definedName name="BFOL_L" localSheetId="20">#REF!</definedName>
    <definedName name="BFOL_L" localSheetId="37">#REF!</definedName>
    <definedName name="BFOL_L" localSheetId="4">#REF!</definedName>
    <definedName name="BFOL_L" localSheetId="3">#REF!</definedName>
    <definedName name="BFOL_L" localSheetId="31">#REF!</definedName>
    <definedName name="BFOL_L" localSheetId="55">#REF!</definedName>
    <definedName name="BFOL_L">#REF!</definedName>
    <definedName name="BFOL_O" localSheetId="20">#REF!</definedName>
    <definedName name="BFOL_O" localSheetId="37">#REF!</definedName>
    <definedName name="BFOL_O" localSheetId="4">#REF!</definedName>
    <definedName name="BFOL_O" localSheetId="3">#REF!</definedName>
    <definedName name="BFOL_O" localSheetId="31">#REF!</definedName>
    <definedName name="BFOL_O" localSheetId="55">#REF!</definedName>
    <definedName name="BFOL_O">#REF!</definedName>
    <definedName name="BFOL_S" localSheetId="20">#REF!</definedName>
    <definedName name="BFOL_S" localSheetId="37">#REF!</definedName>
    <definedName name="BFOL_S" localSheetId="4">#REF!</definedName>
    <definedName name="BFOL_S" localSheetId="3">#REF!</definedName>
    <definedName name="BFOL_S" localSheetId="31">#REF!</definedName>
    <definedName name="BFOL_S" localSheetId="55">#REF!</definedName>
    <definedName name="BFOL_S">#REF!</definedName>
    <definedName name="BFOLB" localSheetId="20">#REF!</definedName>
    <definedName name="BFOLB" localSheetId="37">#REF!</definedName>
    <definedName name="BFOLB" localSheetId="4">#REF!</definedName>
    <definedName name="BFOLB" localSheetId="3">#REF!</definedName>
    <definedName name="BFOLB" localSheetId="31">#REF!</definedName>
    <definedName name="BFOLB" localSheetId="55">#REF!</definedName>
    <definedName name="BFOLB">#REF!</definedName>
    <definedName name="BFOLG_L" localSheetId="20">#REF!</definedName>
    <definedName name="BFOLG_L" localSheetId="37">#REF!</definedName>
    <definedName name="BFOLG_L" localSheetId="4">#REF!</definedName>
    <definedName name="BFOLG_L" localSheetId="3">#REF!</definedName>
    <definedName name="BFOLG_L" localSheetId="31">#REF!</definedName>
    <definedName name="BFOLG_L" localSheetId="55">#REF!</definedName>
    <definedName name="BFOLG_L">#REF!</definedName>
    <definedName name="BFOTH" localSheetId="55">#REF!</definedName>
    <definedName name="BFOTH">#REF!</definedName>
    <definedName name="BFP" localSheetId="20">#REF!</definedName>
    <definedName name="BFP" localSheetId="37">#REF!</definedName>
    <definedName name="BFP" localSheetId="4">#REF!</definedName>
    <definedName name="BFP" localSheetId="3">#REF!</definedName>
    <definedName name="BFP" localSheetId="31">#REF!</definedName>
    <definedName name="BFP" localSheetId="55">#REF!</definedName>
    <definedName name="BFP">#REF!</definedName>
    <definedName name="BFPA" localSheetId="20">#REF!</definedName>
    <definedName name="BFPA" localSheetId="37">#REF!</definedName>
    <definedName name="BFPA" localSheetId="4">#REF!</definedName>
    <definedName name="BFPA" localSheetId="3">#REF!</definedName>
    <definedName name="BFPA" localSheetId="31">#REF!</definedName>
    <definedName name="BFPA" localSheetId="55">#REF!</definedName>
    <definedName name="BFPA">#REF!</definedName>
    <definedName name="BFPAG" localSheetId="20">#REF!</definedName>
    <definedName name="BFPAG" localSheetId="37">#REF!</definedName>
    <definedName name="BFPAG" localSheetId="4">#REF!</definedName>
    <definedName name="BFPAG" localSheetId="3">#REF!</definedName>
    <definedName name="BFPAG" localSheetId="31">#REF!</definedName>
    <definedName name="BFPAG" localSheetId="55">#REF!</definedName>
    <definedName name="BFPAG">#REF!</definedName>
    <definedName name="BFPL" localSheetId="20">#REF!</definedName>
    <definedName name="BFPL" localSheetId="37">#REF!</definedName>
    <definedName name="BFPL" localSheetId="4">#REF!</definedName>
    <definedName name="BFPL" localSheetId="3">#REF!</definedName>
    <definedName name="BFPL" localSheetId="31">#REF!</definedName>
    <definedName name="BFPL" localSheetId="55">#REF!</definedName>
    <definedName name="BFPL">#REF!</definedName>
    <definedName name="BFPLBN" localSheetId="20">#REF!</definedName>
    <definedName name="BFPLBN" localSheetId="37">#REF!</definedName>
    <definedName name="BFPLBN" localSheetId="4">#REF!</definedName>
    <definedName name="BFPLBN" localSheetId="3">#REF!</definedName>
    <definedName name="BFPLBN" localSheetId="31">#REF!</definedName>
    <definedName name="BFPLBN" localSheetId="55">#REF!</definedName>
    <definedName name="BFPLBN">#REF!</definedName>
    <definedName name="BFPLD" localSheetId="20">#REF!</definedName>
    <definedName name="BFPLD" localSheetId="37">#REF!</definedName>
    <definedName name="BFPLD" localSheetId="4">#REF!</definedName>
    <definedName name="BFPLD" localSheetId="3">#REF!</definedName>
    <definedName name="BFPLD" localSheetId="31">#REF!</definedName>
    <definedName name="BFPLD" localSheetId="55">#REF!</definedName>
    <definedName name="BFPLD">#REF!</definedName>
    <definedName name="BFPLD_G" localSheetId="20">#REF!</definedName>
    <definedName name="BFPLD_G" localSheetId="37">#REF!</definedName>
    <definedName name="BFPLD_G" localSheetId="4">#REF!</definedName>
    <definedName name="BFPLD_G" localSheetId="3">#REF!</definedName>
    <definedName name="BFPLD_G" localSheetId="31">#REF!</definedName>
    <definedName name="BFPLD_G" localSheetId="55">#REF!</definedName>
    <definedName name="BFPLD_G">#REF!</definedName>
    <definedName name="BFPLE" localSheetId="20">#REF!</definedName>
    <definedName name="BFPLE" localSheetId="37">#REF!</definedName>
    <definedName name="BFPLE" localSheetId="4">#REF!</definedName>
    <definedName name="BFPLE" localSheetId="3">#REF!</definedName>
    <definedName name="BFPLE" localSheetId="31">#REF!</definedName>
    <definedName name="BFPLE" localSheetId="55">#REF!</definedName>
    <definedName name="BFPLE">#REF!</definedName>
    <definedName name="BFPLE_G" localSheetId="20">#REF!</definedName>
    <definedName name="BFPLE_G" localSheetId="37">#REF!</definedName>
    <definedName name="BFPLE_G" localSheetId="4">#REF!</definedName>
    <definedName name="BFPLE_G" localSheetId="3">#REF!</definedName>
    <definedName name="BFPLE_G" localSheetId="31">#REF!</definedName>
    <definedName name="BFPLE_G" localSheetId="55">#REF!</definedName>
    <definedName name="BFPLE_G">#REF!</definedName>
    <definedName name="BFPLMM" localSheetId="20">#REF!</definedName>
    <definedName name="BFPLMM" localSheetId="37">#REF!</definedName>
    <definedName name="BFPLMM" localSheetId="4">#REF!</definedName>
    <definedName name="BFPLMM" localSheetId="3">#REF!</definedName>
    <definedName name="BFPLMM" localSheetId="31">#REF!</definedName>
    <definedName name="BFPLMM" localSheetId="55">#REF!</definedName>
    <definedName name="BFPLMM">#REF!</definedName>
    <definedName name="BFRA">#N/A</definedName>
    <definedName name="BFUND" localSheetId="20">#REF!</definedName>
    <definedName name="BFUND" localSheetId="21">#REF!</definedName>
    <definedName name="BFUND" localSheetId="37">#REF!</definedName>
    <definedName name="BFUND" localSheetId="4">#REF!</definedName>
    <definedName name="BFUND" localSheetId="3">#REF!</definedName>
    <definedName name="BFUND" localSheetId="30">#REF!</definedName>
    <definedName name="BFUND" localSheetId="31">#REF!</definedName>
    <definedName name="BFUND" localSheetId="38">#REF!</definedName>
    <definedName name="BFUND" localSheetId="55">#REF!</definedName>
    <definedName name="BFUND" localSheetId="56">#REF!</definedName>
    <definedName name="BFUND" localSheetId="18">#REF!</definedName>
    <definedName name="BFUND" localSheetId="19">#REF!</definedName>
    <definedName name="BFUND" localSheetId="24">#REF!</definedName>
    <definedName name="BFUND" localSheetId="25">#REF!</definedName>
    <definedName name="BFUND" localSheetId="26">#REF!</definedName>
    <definedName name="BFUND" localSheetId="27">#REF!</definedName>
    <definedName name="BFUND" localSheetId="29">#REF!</definedName>
    <definedName name="BFUND">#REF!</definedName>
    <definedName name="BGS" localSheetId="20">#REF!</definedName>
    <definedName name="BGS" localSheetId="37">#REF!</definedName>
    <definedName name="BGS" localSheetId="4">#REF!</definedName>
    <definedName name="BGS" localSheetId="3">#REF!</definedName>
    <definedName name="BGS" localSheetId="31">#REF!</definedName>
    <definedName name="BGS" localSheetId="55">#REF!</definedName>
    <definedName name="BGS" localSheetId="56">#REF!</definedName>
    <definedName name="BGS" localSheetId="19">#REF!</definedName>
    <definedName name="BGS" localSheetId="25">#REF!</definedName>
    <definedName name="BGS" localSheetId="26">#REF!</definedName>
    <definedName name="BGS">#REF!</definedName>
    <definedName name="BI">#N/A</definedName>
    <definedName name="BIO" localSheetId="19">[46]raw!#REF!</definedName>
    <definedName name="BIO" localSheetId="25">[46]raw!#REF!</definedName>
    <definedName name="BIO" localSheetId="26">[46]raw!#REF!</definedName>
    <definedName name="BIO">[46]raw!#REF!</definedName>
    <definedName name="BIP" localSheetId="20">#REF!</definedName>
    <definedName name="BIP" localSheetId="21">#REF!</definedName>
    <definedName name="BIP" localSheetId="37">#REF!</definedName>
    <definedName name="BIP" localSheetId="4">#REF!</definedName>
    <definedName name="BIP" localSheetId="3">#REF!</definedName>
    <definedName name="BIP" localSheetId="30">#REF!</definedName>
    <definedName name="BIP" localSheetId="31">#REF!</definedName>
    <definedName name="BIP" localSheetId="38">#REF!</definedName>
    <definedName name="BIP" localSheetId="55">#REF!</definedName>
    <definedName name="BIP" localSheetId="56">#REF!</definedName>
    <definedName name="BIP" localSheetId="18">#REF!</definedName>
    <definedName name="BIP" localSheetId="19">#REF!</definedName>
    <definedName name="BIP" localSheetId="24">#REF!</definedName>
    <definedName name="BIP" localSheetId="25">#REF!</definedName>
    <definedName name="BIP" localSheetId="26">#REF!</definedName>
    <definedName name="BIP" localSheetId="27">#REF!</definedName>
    <definedName name="BIP" localSheetId="29">#REF!</definedName>
    <definedName name="BIP">#REF!</definedName>
    <definedName name="BK">#N/A</definedName>
    <definedName name="BKF">#N/A</definedName>
    <definedName name="BKFA" localSheetId="20">#REF!</definedName>
    <definedName name="BKFA" localSheetId="21">#REF!</definedName>
    <definedName name="BKFA" localSheetId="37">#REF!</definedName>
    <definedName name="BKFA" localSheetId="4">#REF!</definedName>
    <definedName name="BKFA" localSheetId="3">#REF!</definedName>
    <definedName name="BKFA" localSheetId="30">#REF!</definedName>
    <definedName name="BKFA" localSheetId="31">#REF!</definedName>
    <definedName name="BKFA" localSheetId="38">#REF!</definedName>
    <definedName name="BKFA" localSheetId="55">#REF!</definedName>
    <definedName name="BKFA" localSheetId="56">#REF!</definedName>
    <definedName name="BKFA" localSheetId="18">#REF!</definedName>
    <definedName name="BKFA" localSheetId="19">#REF!</definedName>
    <definedName name="BKFA" localSheetId="24">#REF!</definedName>
    <definedName name="BKFA" localSheetId="25">#REF!</definedName>
    <definedName name="BKFA" localSheetId="26">#REF!</definedName>
    <definedName name="BKFA" localSheetId="27">#REF!</definedName>
    <definedName name="BKFA" localSheetId="29">#REF!</definedName>
    <definedName name="BKFA">#REF!</definedName>
    <definedName name="BKFBA" localSheetId="55">#REF!</definedName>
    <definedName name="BKFBA" localSheetId="19">#REF!</definedName>
    <definedName name="BKFBA" localSheetId="25">#REF!</definedName>
    <definedName name="BKFBA" localSheetId="26">#REF!</definedName>
    <definedName name="BKFBA">#REF!</definedName>
    <definedName name="BKFBI" localSheetId="55">#REF!</definedName>
    <definedName name="BKFBI">#REF!</definedName>
    <definedName name="BKFMU" localSheetId="55">#REF!</definedName>
    <definedName name="BKFMU">#REF!</definedName>
    <definedName name="BKO" localSheetId="20">#REF!</definedName>
    <definedName name="BKO" localSheetId="37">#REF!</definedName>
    <definedName name="BKO" localSheetId="4">#REF!</definedName>
    <definedName name="BKO" localSheetId="3">#REF!</definedName>
    <definedName name="BKO" localSheetId="31">#REF!</definedName>
    <definedName name="BKO" localSheetId="55">#REF!</definedName>
    <definedName name="BKO" localSheetId="56">#REF!</definedName>
    <definedName name="BKO">#REF!</definedName>
    <definedName name="bla" localSheetId="20" hidden="1">#REF!</definedName>
    <definedName name="bla" localSheetId="37" hidden="1">#REF!</definedName>
    <definedName name="bla" localSheetId="4" hidden="1">#REF!</definedName>
    <definedName name="bla" localSheetId="3" hidden="1">#REF!</definedName>
    <definedName name="bla" localSheetId="31" hidden="1">#REF!</definedName>
    <definedName name="bla" localSheetId="55" hidden="1">#REF!</definedName>
    <definedName name="bla" localSheetId="56" hidden="1">#REF!</definedName>
    <definedName name="bla" hidden="1">#REF!</definedName>
    <definedName name="bloco1" localSheetId="55">#REF!</definedName>
    <definedName name="bloco1">#REF!</definedName>
    <definedName name="BLOQUE1">[84]RECIMP99!$A$1:$Q$74</definedName>
    <definedName name="BLOQUE2">[84]RECIMP2000!$A$1:$Q$74</definedName>
    <definedName name="BLOQUE3">[84]RECIMP99!$A$274:$Q$274</definedName>
    <definedName name="BLOQUE4">[84]RECIMP2000real!$A$1:$Q$74</definedName>
    <definedName name="BLOQUE5">[84]RECIMP99!$V$1:$AK$74</definedName>
    <definedName name="BLOQUE6">[84]RECIMP2000!$W$1:$AJ$75</definedName>
    <definedName name="BLOQUE7">[84]RECIMP99!$V$274:$AK$274</definedName>
    <definedName name="BLOQUE8">[84]RECIMP2000real!$V$1:$AK$74</definedName>
    <definedName name="BLPH1" hidden="1">'[85]Ex rate bloom'!$A$4</definedName>
    <definedName name="BLPH2" hidden="1">'[85]Ex rate bloom'!$D$4</definedName>
    <definedName name="BLPH3" hidden="1">'[85]Ex rate bloom'!$G$4</definedName>
    <definedName name="BLPH4" hidden="1">'[85]Ex rate bloom'!$J$4</definedName>
    <definedName name="BLPH5" hidden="1">'[85]Ex rate bloom'!$M$4</definedName>
    <definedName name="BLPH6" hidden="1">'[85]Ex rate bloom'!$P$4</definedName>
    <definedName name="BLPH7" hidden="1">'[85]Ex rate bloom'!$S$4</definedName>
    <definedName name="BLPH8" hidden="1">'[85]Ex rate bloom'!$V$4</definedName>
    <definedName name="BM" localSheetId="20">#REF!</definedName>
    <definedName name="BM" localSheetId="21">#REF!</definedName>
    <definedName name="BM" localSheetId="37">#REF!</definedName>
    <definedName name="BM" localSheetId="4">#REF!</definedName>
    <definedName name="BM" localSheetId="3">#REF!</definedName>
    <definedName name="BM" localSheetId="30">#REF!</definedName>
    <definedName name="BM" localSheetId="31">#REF!</definedName>
    <definedName name="BM" localSheetId="38">#REF!</definedName>
    <definedName name="BM" localSheetId="55">#REF!</definedName>
    <definedName name="BM" localSheetId="56">#REF!</definedName>
    <definedName name="BM" localSheetId="18">#REF!</definedName>
    <definedName name="BM" localSheetId="19">#REF!</definedName>
    <definedName name="BM" localSheetId="24">#REF!</definedName>
    <definedName name="BM" localSheetId="25">#REF!</definedName>
    <definedName name="BM" localSheetId="26">#REF!</definedName>
    <definedName name="BM" localSheetId="27">#REF!</definedName>
    <definedName name="BM" localSheetId="29">#REF!</definedName>
    <definedName name="BM">#REF!</definedName>
    <definedName name="BMG">[86]Q6!$E$28:$AH$28</definedName>
    <definedName name="BMI" localSheetId="20">#REF!</definedName>
    <definedName name="BMI" localSheetId="21">#REF!</definedName>
    <definedName name="BMI" localSheetId="22">#REF!</definedName>
    <definedName name="BMI" localSheetId="23">#REF!</definedName>
    <definedName name="BMI" localSheetId="17">#REF!</definedName>
    <definedName name="BMI" localSheetId="55">#REF!</definedName>
    <definedName name="BMI" localSheetId="19">#REF!</definedName>
    <definedName name="BMI" localSheetId="25">#REF!</definedName>
    <definedName name="BMI" localSheetId="26">#REF!</definedName>
    <definedName name="BMI">#REF!</definedName>
    <definedName name="BMII">#N/A</definedName>
    <definedName name="BMII_7" localSheetId="20">#REF!</definedName>
    <definedName name="BMII_7" localSheetId="21">#REF!</definedName>
    <definedName name="BMII_7" localSheetId="37">#REF!</definedName>
    <definedName name="BMII_7" localSheetId="4">#REF!</definedName>
    <definedName name="BMII_7" localSheetId="3">#REF!</definedName>
    <definedName name="BMII_7" localSheetId="30">#REF!</definedName>
    <definedName name="BMII_7" localSheetId="31">#REF!</definedName>
    <definedName name="BMII_7" localSheetId="38">#REF!</definedName>
    <definedName name="BMII_7" localSheetId="55">#REF!</definedName>
    <definedName name="BMII_7" localSheetId="56">#REF!</definedName>
    <definedName name="BMII_7" localSheetId="18">#REF!</definedName>
    <definedName name="BMII_7" localSheetId="19">#REF!</definedName>
    <definedName name="BMII_7" localSheetId="24">#REF!</definedName>
    <definedName name="BMII_7" localSheetId="25">#REF!</definedName>
    <definedName name="BMII_7" localSheetId="26">#REF!</definedName>
    <definedName name="BMII_7" localSheetId="27">#REF!</definedName>
    <definedName name="BMII_7" localSheetId="29">#REF!</definedName>
    <definedName name="BMII_7">#REF!</definedName>
    <definedName name="BMII_G" localSheetId="55">#REF!</definedName>
    <definedName name="BMII_G" localSheetId="19">#REF!</definedName>
    <definedName name="BMII_G" localSheetId="25">#REF!</definedName>
    <definedName name="BMII_G" localSheetId="26">#REF!</definedName>
    <definedName name="BMII_G">#REF!</definedName>
    <definedName name="BMII_P" localSheetId="55">#REF!</definedName>
    <definedName name="BMII_P">#REF!</definedName>
    <definedName name="BMIIB">#N/A</definedName>
    <definedName name="BMIIBA" localSheetId="20">#REF!</definedName>
    <definedName name="BMIIBA" localSheetId="21">#REF!</definedName>
    <definedName name="BMIIBA" localSheetId="22">#REF!</definedName>
    <definedName name="BMIIBA" localSheetId="23">#REF!</definedName>
    <definedName name="BMIIBA" localSheetId="17">#REF!</definedName>
    <definedName name="BMIIBA" localSheetId="55">#REF!</definedName>
    <definedName name="BMIIBA" localSheetId="19">#REF!</definedName>
    <definedName name="BMIIBA">#REF!</definedName>
    <definedName name="BMIIBI" localSheetId="20">#REF!</definedName>
    <definedName name="BMIIBI" localSheetId="21">#REF!</definedName>
    <definedName name="BMIIBI" localSheetId="22">#REF!</definedName>
    <definedName name="BMIIBI" localSheetId="23">#REF!</definedName>
    <definedName name="BMIIBI" localSheetId="17">#REF!</definedName>
    <definedName name="BMIIBI" localSheetId="55">#REF!</definedName>
    <definedName name="BMIIBI" localSheetId="19">#REF!</definedName>
    <definedName name="BMIIBI">#REF!</definedName>
    <definedName name="BMIIG">#N/A</definedName>
    <definedName name="BMIIMU" localSheetId="20">#REF!</definedName>
    <definedName name="BMIIMU" localSheetId="21">#REF!</definedName>
    <definedName name="BMIIMU" localSheetId="22">#REF!</definedName>
    <definedName name="BMIIMU" localSheetId="23">#REF!</definedName>
    <definedName name="BMIIMU" localSheetId="17">#REF!</definedName>
    <definedName name="BMIIMU" localSheetId="55">#REF!</definedName>
    <definedName name="BMIIMU" localSheetId="19">#REF!</definedName>
    <definedName name="BMIIMU">#REF!</definedName>
    <definedName name="BMS" localSheetId="20">#REF!</definedName>
    <definedName name="BMS" localSheetId="21">#REF!</definedName>
    <definedName name="BMS" localSheetId="37">#REF!</definedName>
    <definedName name="BMS" localSheetId="4">#REF!</definedName>
    <definedName name="BMS" localSheetId="3">#REF!</definedName>
    <definedName name="BMS" localSheetId="30">#REF!</definedName>
    <definedName name="BMS" localSheetId="31">#REF!</definedName>
    <definedName name="BMS" localSheetId="38">#REF!</definedName>
    <definedName name="BMS" localSheetId="55">#REF!</definedName>
    <definedName name="BMS" localSheetId="56">#REF!</definedName>
    <definedName name="BMS" localSheetId="18">#REF!</definedName>
    <definedName name="BMS" localSheetId="19">#REF!</definedName>
    <definedName name="BMS" localSheetId="24">#REF!</definedName>
    <definedName name="BMS" localSheetId="25">#REF!</definedName>
    <definedName name="BMS" localSheetId="26">#REF!</definedName>
    <definedName name="BMS" localSheetId="27">#REF!</definedName>
    <definedName name="BMS" localSheetId="29">#REF!</definedName>
    <definedName name="BMS">#REF!</definedName>
    <definedName name="BNEO" localSheetId="55">#REF!</definedName>
    <definedName name="BNEO">#REF!</definedName>
    <definedName name="BNF">"CA"</definedName>
    <definedName name="BO" localSheetId="55">#REF!</definedName>
    <definedName name="BO">#REF!</definedName>
    <definedName name="BOG" localSheetId="20">#REF!</definedName>
    <definedName name="BOG" localSheetId="37">#REF!</definedName>
    <definedName name="BOG" localSheetId="4">#REF!</definedName>
    <definedName name="BOG" localSheetId="3">#REF!</definedName>
    <definedName name="BOG" localSheetId="31">#REF!</definedName>
    <definedName name="BOG" localSheetId="55">#REF!</definedName>
    <definedName name="BOG" localSheetId="56">#REF!</definedName>
    <definedName name="BOG" localSheetId="19">#REF!</definedName>
    <definedName name="BOG" localSheetId="25">#REF!</definedName>
    <definedName name="BOG" localSheetId="26">#REF!</definedName>
    <definedName name="BOG">#REF!</definedName>
    <definedName name="BOLETIN" localSheetId="20">[69]BCP!#REF!</definedName>
    <definedName name="BOLETIN" localSheetId="31">[69]BCP!#REF!</definedName>
    <definedName name="BOLETIN" localSheetId="56">[69]BCP!#REF!</definedName>
    <definedName name="BOLETIN" localSheetId="19">[69]BCP!#REF!</definedName>
    <definedName name="BOLETIN" localSheetId="25">[69]BCP!#REF!</definedName>
    <definedName name="BOLETIN" localSheetId="26">[69]BCP!#REF!</definedName>
    <definedName name="BOLETIN">[69]BCP!#REF!</definedName>
    <definedName name="Bolivia" localSheetId="20">#REF!</definedName>
    <definedName name="Bolivia" localSheetId="21">#REF!</definedName>
    <definedName name="Bolivia" localSheetId="22">#REF!</definedName>
    <definedName name="Bolivia" localSheetId="23">#REF!</definedName>
    <definedName name="Bolivia" localSheetId="17">#REF!</definedName>
    <definedName name="Bolivia" localSheetId="55">#REF!</definedName>
    <definedName name="Bolivia" localSheetId="19">#REF!</definedName>
    <definedName name="Bolivia" localSheetId="25">#REF!</definedName>
    <definedName name="Bolivia" localSheetId="26">#REF!</definedName>
    <definedName name="Bolivia">#REF!</definedName>
    <definedName name="BOP">#N/A</definedName>
    <definedName name="BOPF" localSheetId="20">#REF!</definedName>
    <definedName name="BOPF" localSheetId="21">#REF!</definedName>
    <definedName name="BOPF" localSheetId="22">#REF!</definedName>
    <definedName name="BOPF" localSheetId="23">#REF!</definedName>
    <definedName name="BOPF" localSheetId="17">#REF!</definedName>
    <definedName name="BOPF" localSheetId="55">#REF!</definedName>
    <definedName name="BOPF" localSheetId="19">#REF!</definedName>
    <definedName name="BOPF" localSheetId="25">#REF!</definedName>
    <definedName name="BOPF" localSheetId="26">#REF!</definedName>
    <definedName name="BOPF">#REF!</definedName>
    <definedName name="BOPUSD" localSheetId="20">#REF!</definedName>
    <definedName name="BOPUSD" localSheetId="21">#REF!</definedName>
    <definedName name="BOPUSD" localSheetId="37">#REF!</definedName>
    <definedName name="BOPUSD" localSheetId="4">#REF!</definedName>
    <definedName name="BOPUSD" localSheetId="3">#REF!</definedName>
    <definedName name="BOPUSD" localSheetId="30">#REF!</definedName>
    <definedName name="BOPUSD" localSheetId="31">#REF!</definedName>
    <definedName name="BOPUSD" localSheetId="38">#REF!</definedName>
    <definedName name="BOPUSD" localSheetId="55">#REF!</definedName>
    <definedName name="BOPUSD" localSheetId="56">#REF!</definedName>
    <definedName name="BOPUSD" localSheetId="18">#REF!</definedName>
    <definedName name="BOPUSD" localSheetId="19">#REF!</definedName>
    <definedName name="BOPUSD" localSheetId="24">#REF!</definedName>
    <definedName name="BOPUSD" localSheetId="25">#REF!</definedName>
    <definedName name="BOPUSD" localSheetId="26">#REF!</definedName>
    <definedName name="BOPUSD" localSheetId="27">#REF!</definedName>
    <definedName name="BOPUSD" localSheetId="29">#REF!</definedName>
    <definedName name="BOPUSD">#REF!</definedName>
    <definedName name="BORRA_CUADROS" localSheetId="22">[87]!BORRA_CUADROS</definedName>
    <definedName name="BORRA_CUADROS" localSheetId="41">[87]!BORRA_CUADROS</definedName>
    <definedName name="BORRA_CUADROS" localSheetId="42">[87]!BORRA_CUADROS</definedName>
    <definedName name="BORRA_CUADROS" localSheetId="53">[87]!BORRA_CUADROS</definedName>
    <definedName name="BORRA_CUADROS" localSheetId="57">[87]!BORRA_CUADROS</definedName>
    <definedName name="BORRA_CUADROS" localSheetId="58">[87]!BORRA_CUADROS</definedName>
    <definedName name="BORRA_CUADROS">[87]!BORRA_CUADROS</definedName>
    <definedName name="BPBNF" localSheetId="20">#REF!</definedName>
    <definedName name="BPBNF" localSheetId="21">#REF!</definedName>
    <definedName name="BPBNF" localSheetId="22">#REF!</definedName>
    <definedName name="BPBNF" localSheetId="23">#REF!</definedName>
    <definedName name="BPBNF" localSheetId="17">#REF!</definedName>
    <definedName name="BPBNF" localSheetId="55">#REF!</definedName>
    <definedName name="BPBNF" localSheetId="19">#REF!</definedName>
    <definedName name="BPBNF" localSheetId="25">#REF!</definedName>
    <definedName name="BPBNF" localSheetId="26">#REF!</definedName>
    <definedName name="BPBNF">#REF!</definedName>
    <definedName name="BRASS" localSheetId="20">#REF!</definedName>
    <definedName name="BRASS" localSheetId="37">#REF!</definedName>
    <definedName name="BRASS" localSheetId="4">#REF!</definedName>
    <definedName name="BRASS" localSheetId="3">#REF!</definedName>
    <definedName name="BRASS" localSheetId="31">#REF!</definedName>
    <definedName name="BRASS" localSheetId="55">#REF!</definedName>
    <definedName name="BRASS" localSheetId="56">#REF!</definedName>
    <definedName name="BRASS" localSheetId="19">#REF!</definedName>
    <definedName name="BRASS" localSheetId="25">#REF!</definedName>
    <definedName name="BRASS" localSheetId="26">#REF!</definedName>
    <definedName name="BRASS">#REF!</definedName>
    <definedName name="BRASS_1" localSheetId="20">#REF!</definedName>
    <definedName name="BRASS_1" localSheetId="37">#REF!</definedName>
    <definedName name="BRASS_1" localSheetId="4">#REF!</definedName>
    <definedName name="BRASS_1" localSheetId="3">#REF!</definedName>
    <definedName name="BRASS_1" localSheetId="31">#REF!</definedName>
    <definedName name="BRASS_1" localSheetId="55">#REF!</definedName>
    <definedName name="BRASS_1" localSheetId="56">#REF!</definedName>
    <definedName name="BRASS_1" localSheetId="19">#REF!</definedName>
    <definedName name="BRASS_1" localSheetId="25">#REF!</definedName>
    <definedName name="BRASS_1" localSheetId="26">#REF!</definedName>
    <definedName name="BRASS_1">#REF!</definedName>
    <definedName name="BRASS_6" localSheetId="20">#REF!</definedName>
    <definedName name="BRASS_6" localSheetId="37">#REF!</definedName>
    <definedName name="BRASS_6" localSheetId="4">#REF!</definedName>
    <definedName name="BRASS_6" localSheetId="3">#REF!</definedName>
    <definedName name="BRASS_6" localSheetId="31">#REF!</definedName>
    <definedName name="BRASS_6" localSheetId="55">#REF!</definedName>
    <definedName name="BRASS_6">#REF!</definedName>
    <definedName name="Brazil" localSheetId="55">#REF!</definedName>
    <definedName name="Brazil">#REF!</definedName>
    <definedName name="BRECHA">[73]BRECHA!$E$3</definedName>
    <definedName name="BS" localSheetId="20">#REF!</definedName>
    <definedName name="BS" localSheetId="21">#REF!</definedName>
    <definedName name="BS" localSheetId="23">#REF!</definedName>
    <definedName name="BS" localSheetId="37">#REF!</definedName>
    <definedName name="BS" localSheetId="4">#REF!</definedName>
    <definedName name="BS" localSheetId="3">#REF!</definedName>
    <definedName name="BS" localSheetId="31">#REF!</definedName>
    <definedName name="BS" localSheetId="55">#REF!</definedName>
    <definedName name="BS" localSheetId="19">#REF!</definedName>
    <definedName name="BS" localSheetId="25">#REF!</definedName>
    <definedName name="BS" localSheetId="26">#REF!</definedName>
    <definedName name="BS">#REF!</definedName>
    <definedName name="BS1A" localSheetId="20">#REF!</definedName>
    <definedName name="BS1A" localSheetId="37">#REF!</definedName>
    <definedName name="BS1A" localSheetId="4">#REF!</definedName>
    <definedName name="BS1A" localSheetId="3">#REF!</definedName>
    <definedName name="BS1A" localSheetId="31">#REF!</definedName>
    <definedName name="BS1A" localSheetId="55">#REF!</definedName>
    <definedName name="BS1A" localSheetId="19">#REF!</definedName>
    <definedName name="BS1A" localSheetId="25">#REF!</definedName>
    <definedName name="BS1A" localSheetId="26">#REF!</definedName>
    <definedName name="BS1A">#REF!</definedName>
    <definedName name="Bstd" localSheetId="55">#REF!</definedName>
    <definedName name="Bstd" localSheetId="19">#REF!</definedName>
    <definedName name="Bstd" localSheetId="25">#REF!</definedName>
    <definedName name="Bstd" localSheetId="26">#REF!</definedName>
    <definedName name="Bstd">#REF!</definedName>
    <definedName name="BTO" localSheetId="55">#REF!</definedName>
    <definedName name="BTO">#REF!</definedName>
    <definedName name="BTR" localSheetId="20">#REF!</definedName>
    <definedName name="BTR" localSheetId="37">#REF!</definedName>
    <definedName name="BTR" localSheetId="4">#REF!</definedName>
    <definedName name="BTR" localSheetId="3">#REF!</definedName>
    <definedName name="BTR" localSheetId="31">#REF!</definedName>
    <definedName name="BTR" localSheetId="55">#REF!</definedName>
    <definedName name="BTR">#REF!</definedName>
    <definedName name="BTRG" localSheetId="20">#REF!</definedName>
    <definedName name="BTRG" localSheetId="37">#REF!</definedName>
    <definedName name="BTRG" localSheetId="4">#REF!</definedName>
    <definedName name="BTRG" localSheetId="3">#REF!</definedName>
    <definedName name="BTRG" localSheetId="31">#REF!</definedName>
    <definedName name="BTRG" localSheetId="55">#REF!</definedName>
    <definedName name="BTRG">#REF!</definedName>
    <definedName name="BTRP" localSheetId="55">#REF!</definedName>
    <definedName name="BTRP">#REF!</definedName>
    <definedName name="Budget" localSheetId="20">#REF!</definedName>
    <definedName name="Budget" localSheetId="37">#REF!</definedName>
    <definedName name="Budget" localSheetId="4">#REF!</definedName>
    <definedName name="Budget" localSheetId="3">#REF!</definedName>
    <definedName name="Budget" localSheetId="31">#REF!</definedName>
    <definedName name="Budget" localSheetId="55">#REF!</definedName>
    <definedName name="Budget">#REF!</definedName>
    <definedName name="Budget_expenditure" localSheetId="55">#REF!</definedName>
    <definedName name="Budget_expenditure">#REF!</definedName>
    <definedName name="Budget_revenue" localSheetId="55">#REF!</definedName>
    <definedName name="Budget_revenue">#REF!</definedName>
    <definedName name="BURACO" localSheetId="55">#REF!</definedName>
    <definedName name="BURACO">#REF!</definedName>
    <definedName name="Button_13">"CLAGA2000_Consolidado_2001_List"</definedName>
    <definedName name="BX" localSheetId="20">#REF!</definedName>
    <definedName name="BX" localSheetId="21">#REF!</definedName>
    <definedName name="BX" localSheetId="37">#REF!</definedName>
    <definedName name="BX" localSheetId="4">#REF!</definedName>
    <definedName name="BX" localSheetId="3">#REF!</definedName>
    <definedName name="BX" localSheetId="30">#REF!</definedName>
    <definedName name="BX" localSheetId="31">#REF!</definedName>
    <definedName name="BX" localSheetId="38">#REF!</definedName>
    <definedName name="BX" localSheetId="55">#REF!</definedName>
    <definedName name="BX" localSheetId="56">#REF!</definedName>
    <definedName name="BX" localSheetId="18">#REF!</definedName>
    <definedName name="BX" localSheetId="19">#REF!</definedName>
    <definedName name="BX" localSheetId="24">#REF!</definedName>
    <definedName name="BX" localSheetId="25">#REF!</definedName>
    <definedName name="BX" localSheetId="26">#REF!</definedName>
    <definedName name="BX" localSheetId="27">#REF!</definedName>
    <definedName name="BX" localSheetId="29">#REF!</definedName>
    <definedName name="BX">#REF!</definedName>
    <definedName name="BXG">[86]Q6!$E$26:$AH$26</definedName>
    <definedName name="BXI" localSheetId="20">#REF!</definedName>
    <definedName name="BXI" localSheetId="21">#REF!</definedName>
    <definedName name="BXI" localSheetId="22">#REF!</definedName>
    <definedName name="BXI" localSheetId="23">#REF!</definedName>
    <definedName name="BXI" localSheetId="17">#REF!</definedName>
    <definedName name="BXI" localSheetId="55">#REF!</definedName>
    <definedName name="BXI" localSheetId="19">#REF!</definedName>
    <definedName name="BXI" localSheetId="25">#REF!</definedName>
    <definedName name="BXI" localSheetId="26">#REF!</definedName>
    <definedName name="BXI">#REF!</definedName>
    <definedName name="BXS" localSheetId="20">#REF!</definedName>
    <definedName name="BXS" localSheetId="21">#REF!</definedName>
    <definedName name="BXS" localSheetId="37">#REF!</definedName>
    <definedName name="BXS" localSheetId="4">#REF!</definedName>
    <definedName name="BXS" localSheetId="3">#REF!</definedName>
    <definedName name="BXS" localSheetId="30">#REF!</definedName>
    <definedName name="BXS" localSheetId="31">#REF!</definedName>
    <definedName name="BXS" localSheetId="38">#REF!</definedName>
    <definedName name="BXS" localSheetId="55">#REF!</definedName>
    <definedName name="BXS" localSheetId="56">#REF!</definedName>
    <definedName name="BXS" localSheetId="18">#REF!</definedName>
    <definedName name="BXS" localSheetId="19">#REF!</definedName>
    <definedName name="BXS" localSheetId="24">#REF!</definedName>
    <definedName name="BXS" localSheetId="25">#REF!</definedName>
    <definedName name="BXS" localSheetId="26">#REF!</definedName>
    <definedName name="BXS" localSheetId="27">#REF!</definedName>
    <definedName name="BXS" localSheetId="29">#REF!</definedName>
    <definedName name="BXS">#REF!</definedName>
    <definedName name="C.2" localSheetId="20">#REF!</definedName>
    <definedName name="C.2" localSheetId="37">#REF!</definedName>
    <definedName name="C.2" localSheetId="4">#REF!</definedName>
    <definedName name="C.2" localSheetId="3">#REF!</definedName>
    <definedName name="C.2" localSheetId="31">#REF!</definedName>
    <definedName name="C.2" localSheetId="55">#REF!</definedName>
    <definedName name="C.2" localSheetId="56">#REF!</definedName>
    <definedName name="C.2">#REF!</definedName>
    <definedName name="C_" localSheetId="20">#REF!</definedName>
    <definedName name="C_" localSheetId="37">#REF!</definedName>
    <definedName name="C_" localSheetId="4">#REF!</definedName>
    <definedName name="C_" localSheetId="3">#REF!</definedName>
    <definedName name="C_" localSheetId="31">#REF!</definedName>
    <definedName name="C_" localSheetId="55">#REF!</definedName>
    <definedName name="C_" localSheetId="56">#REF!</definedName>
    <definedName name="C_">#REF!</definedName>
    <definedName name="C_1" localSheetId="20">OFFSET(#REF!,0,0,COUNT(#REF!),1)</definedName>
    <definedName name="C_1" localSheetId="37">OFFSET(#REF!,0,0,COUNT(#REF!),1)</definedName>
    <definedName name="C_1" localSheetId="4">OFFSET(#REF!,0,0,COUNT(#REF!),1)</definedName>
    <definedName name="C_1" localSheetId="3">OFFSET(#REF!,0,0,COUNT(#REF!),1)</definedName>
    <definedName name="C_1" localSheetId="31">OFFSET(#REF!,0,0,COUNT(#REF!),1)</definedName>
    <definedName name="C_1" localSheetId="55">OFFSET(#REF!,0,0,COUNT(#REF!),1)</definedName>
    <definedName name="C_1" localSheetId="56">OFFSET(#REF!,0,0,COUNT(#REF!),1)</definedName>
    <definedName name="C_1" localSheetId="19">OFFSET(#REF!,0,0,COUNT(#REF!),1)</definedName>
    <definedName name="C_1" localSheetId="25">OFFSET(#REF!,0,0,COUNT(#REF!),1)</definedName>
    <definedName name="C_1" localSheetId="26">OFFSET(#REF!,0,0,COUNT(#REF!),1)</definedName>
    <definedName name="C_1">OFFSET(#REF!,0,0,COUNT(#REF!),1)</definedName>
    <definedName name="C_2" localSheetId="20">OFFSET(#REF!,0,0,COUNT(#REF!),1)</definedName>
    <definedName name="C_2" localSheetId="37">OFFSET(#REF!,0,0,COUNT(#REF!),1)</definedName>
    <definedName name="C_2" localSheetId="4">OFFSET(#REF!,0,0,COUNT(#REF!),1)</definedName>
    <definedName name="C_2" localSheetId="3">OFFSET(#REF!,0,0,COUNT(#REF!),1)</definedName>
    <definedName name="C_2" localSheetId="31">OFFSET(#REF!,0,0,COUNT(#REF!),1)</definedName>
    <definedName name="C_2" localSheetId="55">OFFSET(#REF!,0,0,COUNT(#REF!),1)</definedName>
    <definedName name="C_2">OFFSET(#REF!,0,0,COUNT(#REF!),1)</definedName>
    <definedName name="CA" localSheetId="20">#REF!</definedName>
    <definedName name="CA" localSheetId="21">#REF!</definedName>
    <definedName name="CA" localSheetId="22">#REF!</definedName>
    <definedName name="CA" localSheetId="23">#REF!</definedName>
    <definedName name="CA" localSheetId="17">#REF!</definedName>
    <definedName name="CA" localSheetId="55">#REF!</definedName>
    <definedName name="CA" localSheetId="19">#REF!</definedName>
    <definedName name="CA">#REF!</definedName>
    <definedName name="CAD" localSheetId="20">#REF!</definedName>
    <definedName name="CAD" localSheetId="21">#REF!</definedName>
    <definedName name="CAD" localSheetId="37">#REF!</definedName>
    <definedName name="CAD" localSheetId="4">#REF!</definedName>
    <definedName name="CAD" localSheetId="3">#REF!</definedName>
    <definedName name="CAD" localSheetId="30">#REF!</definedName>
    <definedName name="CAD" localSheetId="31">#REF!</definedName>
    <definedName name="CAD" localSheetId="38">#REF!</definedName>
    <definedName name="CAD" localSheetId="55">#REF!</definedName>
    <definedName name="CAD" localSheetId="56">#REF!</definedName>
    <definedName name="CAD" localSheetId="18">#REF!</definedName>
    <definedName name="CAD" localSheetId="19">#REF!</definedName>
    <definedName name="CAD" localSheetId="24">#REF!</definedName>
    <definedName name="CAD" localSheetId="25">#REF!</definedName>
    <definedName name="CAD" localSheetId="26">#REF!</definedName>
    <definedName name="CAD" localSheetId="27">#REF!</definedName>
    <definedName name="CAD" localSheetId="29">#REF!</definedName>
    <definedName name="CAD">#REF!</definedName>
    <definedName name="CAe" localSheetId="55">#REF!</definedName>
    <definedName name="CAe">#REF!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localSheetId="55" hidden="1">#REF!</definedName>
    <definedName name="calculo" hidden="1">#REF!</definedName>
    <definedName name="CalificaciónFinal">'[57]base de datos MODULO I'!$B$4:$E$49</definedName>
    <definedName name="CalificIndica">'[57]base de datos MODULO I'!$F$5:$AM$50</definedName>
    <definedName name="CAMARON" localSheetId="20">#REF!</definedName>
    <definedName name="CAMARON" localSheetId="21">#REF!</definedName>
    <definedName name="CAMARON" localSheetId="37">#REF!</definedName>
    <definedName name="CAMARON" localSheetId="4">#REF!</definedName>
    <definedName name="CAMARON" localSheetId="3">#REF!</definedName>
    <definedName name="CAMARON" localSheetId="30">#REF!</definedName>
    <definedName name="CAMARON" localSheetId="31">#REF!</definedName>
    <definedName name="CAMARON" localSheetId="38">#REF!</definedName>
    <definedName name="CAMARON" localSheetId="55">#REF!</definedName>
    <definedName name="CAMARON" localSheetId="56">#REF!</definedName>
    <definedName name="CAMARON" localSheetId="18">#REF!</definedName>
    <definedName name="CAMARON" localSheetId="19">#REF!</definedName>
    <definedName name="CAMARON" localSheetId="24">#REF!</definedName>
    <definedName name="CAMARON" localSheetId="25">#REF!</definedName>
    <definedName name="CAMARON" localSheetId="26">#REF!</definedName>
    <definedName name="CAMARON" localSheetId="27">#REF!</definedName>
    <definedName name="CAMARON" localSheetId="29">#REF!</definedName>
    <definedName name="CAMARON">#REF!</definedName>
    <definedName name="Canada_wt">'[77]OECD wgt'!$B$10</definedName>
    <definedName name="CAPA" localSheetId="20">#REF!</definedName>
    <definedName name="CAPA" localSheetId="21">#REF!</definedName>
    <definedName name="CAPA" localSheetId="22">#REF!</definedName>
    <definedName name="CAPA" localSheetId="23">#REF!</definedName>
    <definedName name="CAPA" localSheetId="17">#REF!</definedName>
    <definedName name="CAPA" localSheetId="55">#REF!</definedName>
    <definedName name="CAPA" localSheetId="19">#REF!</definedName>
    <definedName name="CAPA" localSheetId="25">#REF!</definedName>
    <definedName name="CAPA" localSheetId="26">#REF!</definedName>
    <definedName name="CAPA">#REF!</definedName>
    <definedName name="CAperc" localSheetId="20">#REF!</definedName>
    <definedName name="CAperc" localSheetId="21">#REF!</definedName>
    <definedName name="CAperc" localSheetId="23">#REF!</definedName>
    <definedName name="CAperc" localSheetId="55">#REF!</definedName>
    <definedName name="CAperc" localSheetId="19">#REF!</definedName>
    <definedName name="CAperc" localSheetId="25">#REF!</definedName>
    <definedName name="CAperc" localSheetId="26">#REF!</definedName>
    <definedName name="CAperc">#REF!</definedName>
    <definedName name="Capit.Neto">'[57]Ranking Bancario'!$J$4:$N$54</definedName>
    <definedName name="Capitalizacion">'[57]Calidad del Activo'!$A$5:$K$24</definedName>
    <definedName name="CAr" localSheetId="20">#REF!</definedName>
    <definedName name="CAr" localSheetId="21">#REF!</definedName>
    <definedName name="CAr" localSheetId="22">#REF!</definedName>
    <definedName name="CAr" localSheetId="23">#REF!</definedName>
    <definedName name="CAr" localSheetId="17">#REF!</definedName>
    <definedName name="CAr" localSheetId="55">#REF!</definedName>
    <definedName name="CAr" localSheetId="19">#REF!</definedName>
    <definedName name="CAr" localSheetId="25">#REF!</definedName>
    <definedName name="CAr" localSheetId="26">#REF!</definedName>
    <definedName name="CAr">#REF!</definedName>
    <definedName name="CAS">[73]CASCADA!$C$4</definedName>
    <definedName name="Cascada">[88]Hoja3!$B$1:$L$98</definedName>
    <definedName name="Cavg" localSheetId="20">OFFSET(#REF!,0,0,COUNT(#REF!),1)</definedName>
    <definedName name="Cavg" localSheetId="37">OFFSET(#REF!,0,0,COUNT(#REF!),1)</definedName>
    <definedName name="Cavg" localSheetId="4">OFFSET(#REF!,0,0,COUNT(#REF!),1)</definedName>
    <definedName name="Cavg" localSheetId="3">OFFSET(#REF!,0,0,COUNT(#REF!),1)</definedName>
    <definedName name="Cavg" localSheetId="31">OFFSET(#REF!,0,0,COUNT(#REF!),1)</definedName>
    <definedName name="Cavg" localSheetId="55">OFFSET(#REF!,0,0,COUNT(#REF!),1)</definedName>
    <definedName name="Cavg" localSheetId="56">OFFSET(#REF!,0,0,COUNT(#REF!),1)</definedName>
    <definedName name="Cavg" localSheetId="19">OFFSET(#REF!,0,0,COUNT(#REF!),1)</definedName>
    <definedName name="Cavg" localSheetId="25">OFFSET(#REF!,0,0,COUNT(#REF!),1)</definedName>
    <definedName name="Cavg" localSheetId="26">OFFSET(#REF!,0,0,COUNT(#REF!),1)</definedName>
    <definedName name="Cavg">OFFSET(#REF!,0,0,COUNT(#REF!),1)</definedName>
    <definedName name="cc" localSheetId="20" hidden="1">{"Riqfin97",#N/A,FALSE,"Tran";"Riqfinpro",#N/A,FALSE,"Tran"}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localSheetId="23" hidden="1">{"Riqfin97",#N/A,FALSE,"Tran";"Riqfinpro",#N/A,FALSE,"Tran"}</definedName>
    <definedName name="cc" localSheetId="28" hidden="1">{"Riqfin97",#N/A,FALSE,"Tran";"Riqfinpro",#N/A,FALSE,"Tran"}</definedName>
    <definedName name="cc" localSheetId="32" hidden="1">{"Riqfin97",#N/A,FALSE,"Tran";"Riqfinpro",#N/A,FALSE,"Tran"}</definedName>
    <definedName name="cc" localSheetId="37" hidden="1">{"Riqfin97",#N/A,FALSE,"Tran";"Riqfinpro",#N/A,FALSE,"Tran"}</definedName>
    <definedName name="cc" localSheetId="39" hidden="1">{"Riqfin97",#N/A,FALSE,"Tran";"Riqfinpro",#N/A,FALSE,"Tran"}</definedName>
    <definedName name="cc" localSheetId="41" hidden="1">{"Riqfin97",#N/A,FALSE,"Tran";"Riqfinpro",#N/A,FALSE,"Tran"}</definedName>
    <definedName name="cc" localSheetId="4" hidden="1">{"Riqfin97",#N/A,FALSE,"Tran";"Riqfinpro",#N/A,FALSE,"Tran"}</definedName>
    <definedName name="cc" localSheetId="3" hidden="1">{"Riqfin97",#N/A,FALSE,"Tran";"Riqfinpro",#N/A,FALSE,"Tran"}</definedName>
    <definedName name="cc" localSheetId="30" hidden="1">{"Riqfin97",#N/A,FALSE,"Tran";"Riqfinpro",#N/A,FALSE,"Tran"}</definedName>
    <definedName name="cc" localSheetId="31" hidden="1">{"Riqfin97",#N/A,FALSE,"Tran";"Riqfinpro",#N/A,FALSE,"Tran"}</definedName>
    <definedName name="cc" localSheetId="33" hidden="1">{"Riqfin97",#N/A,FALSE,"Tran";"Riqfinpro",#N/A,FALSE,"Tran"}</definedName>
    <definedName name="cc" localSheetId="34" hidden="1">{"Riqfin97",#N/A,FALSE,"Tran";"Riqfinpro",#N/A,FALSE,"Tran"}</definedName>
    <definedName name="cc" localSheetId="35" hidden="1">{"Riqfin97",#N/A,FALSE,"Tran";"Riqfinpro",#N/A,FALSE,"Tran"}</definedName>
    <definedName name="cc" localSheetId="36" hidden="1">{"Riqfin97",#N/A,FALSE,"Tran";"Riqfinpro",#N/A,FALSE,"Tran"}</definedName>
    <definedName name="cc" localSheetId="38" hidden="1">{"Riqfin97",#N/A,FALSE,"Tran";"Riqfinpro",#N/A,FALSE,"Tran"}</definedName>
    <definedName name="cc" localSheetId="42" hidden="1">{"Riqfin97",#N/A,FALSE,"Tran";"Riqfinpro",#N/A,FALSE,"Tran"}</definedName>
    <definedName name="cc" localSheetId="43" hidden="1">{"Riqfin97",#N/A,FALSE,"Tran";"Riqfinpro",#N/A,FALSE,"Tran"}</definedName>
    <definedName name="cc" localSheetId="17" hidden="1">{"Riqfin97",#N/A,FALSE,"Tran";"Riqfinpro",#N/A,FALSE,"Tran"}</definedName>
    <definedName name="cc" localSheetId="50" hidden="1">{"Riqfin97",#N/A,FALSE,"Tran";"Riqfinpro",#N/A,FALSE,"Tran"}</definedName>
    <definedName name="cc" localSheetId="51" hidden="1">{"Riqfin97",#N/A,FALSE,"Tran";"Riqfinpro",#N/A,FALSE,"Tran"}</definedName>
    <definedName name="cc" localSheetId="52" hidden="1">{"Riqfin97",#N/A,FALSE,"Tran";"Riqfinpro",#N/A,FALSE,"Tran"}</definedName>
    <definedName name="cc" localSheetId="53" hidden="1">{"Riqfin97",#N/A,FALSE,"Tran";"Riqfinpro",#N/A,FALSE,"Tran"}</definedName>
    <definedName name="cc" localSheetId="54" hidden="1">{"Riqfin97",#N/A,FALSE,"Tran";"Riqfinpro",#N/A,FALSE,"Tran"}</definedName>
    <definedName name="cc" localSheetId="55" hidden="1">{"Riqfin97",#N/A,FALSE,"Tran";"Riqfinpro",#N/A,FALSE,"Tran"}</definedName>
    <definedName name="cc" localSheetId="56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24" hidden="1">{"Riqfin97",#N/A,FALSE,"Tran";"Riqfinpro",#N/A,FALSE,"Tran"}</definedName>
    <definedName name="cc" localSheetId="25" hidden="1">{"Riqfin97",#N/A,FALSE,"Tran";"Riqfinpro",#N/A,FALSE,"Tran"}</definedName>
    <definedName name="cc" localSheetId="26" hidden="1">{"Riqfin97",#N/A,FALSE,"Tran";"Riqfinpro",#N/A,FALSE,"Tran"}</definedName>
    <definedName name="cc" localSheetId="27" hidden="1">{"Riqfin97",#N/A,FALSE,"Tran";"Riqfinpro",#N/A,FALSE,"Tran"}</definedName>
    <definedName name="cc" localSheetId="29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20" hidden="1">{"Minpmon",#N/A,FALSE,"Monthinput"}</definedName>
    <definedName name="ccccc" localSheetId="21" hidden="1">{"Minpmon",#N/A,FALSE,"Monthinput"}</definedName>
    <definedName name="ccccc" localSheetId="22" hidden="1">{"Minpmon",#N/A,FALSE,"Monthinput"}</definedName>
    <definedName name="ccccc" localSheetId="23" hidden="1">{"Minpmon",#N/A,FALSE,"Monthinput"}</definedName>
    <definedName name="ccccc" localSheetId="28" hidden="1">{"Minpmon",#N/A,FALSE,"Monthinput"}</definedName>
    <definedName name="ccccc" localSheetId="32" hidden="1">{"Minpmon",#N/A,FALSE,"Monthinput"}</definedName>
    <definedName name="ccccc" localSheetId="37" hidden="1">{"Minpmon",#N/A,FALSE,"Monthinput"}</definedName>
    <definedName name="ccccc" localSheetId="39" hidden="1">{"Minpmon",#N/A,FALSE,"Monthinput"}</definedName>
    <definedName name="ccccc" localSheetId="41" hidden="1">{"Minpmon",#N/A,FALSE,"Monthinput"}</definedName>
    <definedName name="ccccc" localSheetId="4" hidden="1">{"Minpmon",#N/A,FALSE,"Monthinput"}</definedName>
    <definedName name="ccccc" localSheetId="3" hidden="1">{"Minpmon",#N/A,FALSE,"Monthinput"}</definedName>
    <definedName name="ccccc" localSheetId="30" hidden="1">{"Minpmon",#N/A,FALSE,"Monthinput"}</definedName>
    <definedName name="ccccc" localSheetId="31" hidden="1">{"Minpmon",#N/A,FALSE,"Monthinput"}</definedName>
    <definedName name="ccccc" localSheetId="33" hidden="1">{"Minpmon",#N/A,FALSE,"Monthinput"}</definedName>
    <definedName name="ccccc" localSheetId="34" hidden="1">{"Minpmon",#N/A,FALSE,"Monthinput"}</definedName>
    <definedName name="ccccc" localSheetId="35" hidden="1">{"Minpmon",#N/A,FALSE,"Monthinput"}</definedName>
    <definedName name="ccccc" localSheetId="36" hidden="1">{"Minpmon",#N/A,FALSE,"Monthinput"}</definedName>
    <definedName name="ccccc" localSheetId="38" hidden="1">{"Minpmon",#N/A,FALSE,"Monthinput"}</definedName>
    <definedName name="ccccc" localSheetId="42" hidden="1">{"Minpmon",#N/A,FALSE,"Monthinput"}</definedName>
    <definedName name="ccccc" localSheetId="43" hidden="1">{"Minpmon",#N/A,FALSE,"Monthinput"}</definedName>
    <definedName name="ccccc" localSheetId="17" hidden="1">{"Minpmon",#N/A,FALSE,"Monthinput"}</definedName>
    <definedName name="ccccc" localSheetId="50" hidden="1">{"Minpmon",#N/A,FALSE,"Monthinput"}</definedName>
    <definedName name="ccccc" localSheetId="51" hidden="1">{"Minpmon",#N/A,FALSE,"Monthinput"}</definedName>
    <definedName name="ccccc" localSheetId="52" hidden="1">{"Minpmon",#N/A,FALSE,"Monthinput"}</definedName>
    <definedName name="ccccc" localSheetId="53" hidden="1">{"Minpmon",#N/A,FALSE,"Monthinput"}</definedName>
    <definedName name="ccccc" localSheetId="54" hidden="1">{"Minpmon",#N/A,FALSE,"Monthinput"}</definedName>
    <definedName name="ccccc" localSheetId="55" hidden="1">{"Minpmon",#N/A,FALSE,"Monthinput"}</definedName>
    <definedName name="ccccc" localSheetId="56" hidden="1">{"Minpmon",#N/A,FALSE,"Monthinput"}</definedName>
    <definedName name="ccccc" localSheetId="18" hidden="1">{"Minpmon",#N/A,FALSE,"Monthinput"}</definedName>
    <definedName name="ccccc" localSheetId="19" hidden="1">{"Minpmon",#N/A,FALSE,"Monthinput"}</definedName>
    <definedName name="ccccc" localSheetId="24" hidden="1">{"Minpmon",#N/A,FALSE,"Monthinput"}</definedName>
    <definedName name="ccccc" localSheetId="25" hidden="1">{"Minpmon",#N/A,FALSE,"Monthinput"}</definedName>
    <definedName name="ccccc" localSheetId="26" hidden="1">{"Minpmon",#N/A,FALSE,"Monthinput"}</definedName>
    <definedName name="ccccc" localSheetId="27" hidden="1">{"Minpmon",#N/A,FALSE,"Monthinput"}</definedName>
    <definedName name="ccccc" localSheetId="29" hidden="1">{"Minpmon",#N/A,FALSE,"Monthinput"}</definedName>
    <definedName name="ccccc" hidden="1">{"Minpmon",#N/A,FALSE,"Monthinput"}</definedName>
    <definedName name="cccccccccccccc" localSheetId="20" hidden="1">{"Tab1",#N/A,FALSE,"P";"Tab2",#N/A,FALSE,"P"}</definedName>
    <definedName name="cccccccccccccc" localSheetId="21" hidden="1">{"Tab1",#N/A,FALSE,"P";"Tab2",#N/A,FALSE,"P"}</definedName>
    <definedName name="cccccccccccccc" localSheetId="22" hidden="1">{"Tab1",#N/A,FALSE,"P";"Tab2",#N/A,FALSE,"P"}</definedName>
    <definedName name="cccccccccccccc" localSheetId="23" hidden="1">{"Tab1",#N/A,FALSE,"P";"Tab2",#N/A,FALSE,"P"}</definedName>
    <definedName name="cccccccccccccc" localSheetId="28" hidden="1">{"Tab1",#N/A,FALSE,"P";"Tab2",#N/A,FALSE,"P"}</definedName>
    <definedName name="cccccccccccccc" localSheetId="32" hidden="1">{"Tab1",#N/A,FALSE,"P";"Tab2",#N/A,FALSE,"P"}</definedName>
    <definedName name="cccccccccccccc" localSheetId="37" hidden="1">{"Tab1",#N/A,FALSE,"P";"Tab2",#N/A,FALSE,"P"}</definedName>
    <definedName name="cccccccccccccc" localSheetId="39" hidden="1">{"Tab1",#N/A,FALSE,"P";"Tab2",#N/A,FALSE,"P"}</definedName>
    <definedName name="cccccccccccccc" localSheetId="41" hidden="1">{"Tab1",#N/A,FALSE,"P";"Tab2",#N/A,FALSE,"P"}</definedName>
    <definedName name="cccccccccccccc" localSheetId="4" hidden="1">{"Tab1",#N/A,FALSE,"P";"Tab2",#N/A,FALSE,"P"}</definedName>
    <definedName name="cccccccccccccc" localSheetId="3" hidden="1">{"Tab1",#N/A,FALSE,"P";"Tab2",#N/A,FALSE,"P"}</definedName>
    <definedName name="cccccccccccccc" localSheetId="30" hidden="1">{"Tab1",#N/A,FALSE,"P";"Tab2",#N/A,FALSE,"P"}</definedName>
    <definedName name="cccccccccccccc" localSheetId="31" hidden="1">{"Tab1",#N/A,FALSE,"P";"Tab2",#N/A,FALSE,"P"}</definedName>
    <definedName name="cccccccccccccc" localSheetId="33" hidden="1">{"Tab1",#N/A,FALSE,"P";"Tab2",#N/A,FALSE,"P"}</definedName>
    <definedName name="cccccccccccccc" localSheetId="34" hidden="1">{"Tab1",#N/A,FALSE,"P";"Tab2",#N/A,FALSE,"P"}</definedName>
    <definedName name="cccccccccccccc" localSheetId="35" hidden="1">{"Tab1",#N/A,FALSE,"P";"Tab2",#N/A,FALSE,"P"}</definedName>
    <definedName name="cccccccccccccc" localSheetId="36" hidden="1">{"Tab1",#N/A,FALSE,"P";"Tab2",#N/A,FALSE,"P"}</definedName>
    <definedName name="cccccccccccccc" localSheetId="38" hidden="1">{"Tab1",#N/A,FALSE,"P";"Tab2",#N/A,FALSE,"P"}</definedName>
    <definedName name="cccccccccccccc" localSheetId="42" hidden="1">{"Tab1",#N/A,FALSE,"P";"Tab2",#N/A,FALSE,"P"}</definedName>
    <definedName name="cccccccccccccc" localSheetId="43" hidden="1">{"Tab1",#N/A,FALSE,"P";"Tab2",#N/A,FALSE,"P"}</definedName>
    <definedName name="cccccccccccccc" localSheetId="17" hidden="1">{"Tab1",#N/A,FALSE,"P";"Tab2",#N/A,FALSE,"P"}</definedName>
    <definedName name="cccccccccccccc" localSheetId="50" hidden="1">{"Tab1",#N/A,FALSE,"P";"Tab2",#N/A,FALSE,"P"}</definedName>
    <definedName name="cccccccccccccc" localSheetId="51" hidden="1">{"Tab1",#N/A,FALSE,"P";"Tab2",#N/A,FALSE,"P"}</definedName>
    <definedName name="cccccccccccccc" localSheetId="52" hidden="1">{"Tab1",#N/A,FALSE,"P";"Tab2",#N/A,FALSE,"P"}</definedName>
    <definedName name="cccccccccccccc" localSheetId="53" hidden="1">{"Tab1",#N/A,FALSE,"P";"Tab2",#N/A,FALSE,"P"}</definedName>
    <definedName name="cccccccccccccc" localSheetId="54" hidden="1">{"Tab1",#N/A,FALSE,"P";"Tab2",#N/A,FALSE,"P"}</definedName>
    <definedName name="cccccccccccccc" localSheetId="55" hidden="1">{"Tab1",#N/A,FALSE,"P";"Tab2",#N/A,FALSE,"P"}</definedName>
    <definedName name="cccccccccccccc" localSheetId="56" hidden="1">{"Tab1",#N/A,FALSE,"P";"Tab2",#N/A,FALSE,"P"}</definedName>
    <definedName name="cccccccccccccc" localSheetId="18" hidden="1">{"Tab1",#N/A,FALSE,"P";"Tab2",#N/A,FALSE,"P"}</definedName>
    <definedName name="cccccccccccccc" localSheetId="19" hidden="1">{"Tab1",#N/A,FALSE,"P";"Tab2",#N/A,FALSE,"P"}</definedName>
    <definedName name="cccccccccccccc" localSheetId="24" hidden="1">{"Tab1",#N/A,FALSE,"P";"Tab2",#N/A,FALSE,"P"}</definedName>
    <definedName name="cccccccccccccc" localSheetId="25" hidden="1">{"Tab1",#N/A,FALSE,"P";"Tab2",#N/A,FALSE,"P"}</definedName>
    <definedName name="cccccccccccccc" localSheetId="26" hidden="1">{"Tab1",#N/A,FALSE,"P";"Tab2",#N/A,FALSE,"P"}</definedName>
    <definedName name="cccccccccccccc" localSheetId="27" hidden="1">{"Tab1",#N/A,FALSE,"P";"Tab2",#N/A,FALSE,"P"}</definedName>
    <definedName name="cccccccccccccc" localSheetId="29" hidden="1">{"Tab1",#N/A,FALSE,"P";"Tab2",#N/A,FALSE,"P"}</definedName>
    <definedName name="cccccccccccccc" hidden="1">{"Tab1",#N/A,FALSE,"P";"Tab2",#N/A,FALSE,"P"}</definedName>
    <definedName name="cccm" localSheetId="20" hidden="1">{"Riqfin97",#N/A,FALSE,"Tran";"Riqfinpro",#N/A,FALSE,"Tran"}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localSheetId="23" hidden="1">{"Riqfin97",#N/A,FALSE,"Tran";"Riqfinpro",#N/A,FALSE,"Tran"}</definedName>
    <definedName name="cccm" localSheetId="28" hidden="1">{"Riqfin97",#N/A,FALSE,"Tran";"Riqfinpro",#N/A,FALSE,"Tran"}</definedName>
    <definedName name="cccm" localSheetId="32" hidden="1">{"Riqfin97",#N/A,FALSE,"Tran";"Riqfinpro",#N/A,FALSE,"Tran"}</definedName>
    <definedName name="cccm" localSheetId="37" hidden="1">{"Riqfin97",#N/A,FALSE,"Tran";"Riqfinpro",#N/A,FALSE,"Tran"}</definedName>
    <definedName name="cccm" localSheetId="39" hidden="1">{"Riqfin97",#N/A,FALSE,"Tran";"Riqfinpro",#N/A,FALSE,"Tran"}</definedName>
    <definedName name="cccm" localSheetId="41" hidden="1">{"Riqfin97",#N/A,FALSE,"Tran";"Riqfinpro",#N/A,FALSE,"Tran"}</definedName>
    <definedName name="cccm" localSheetId="4" hidden="1">{"Riqfin97",#N/A,FALSE,"Tran";"Riqfinpro",#N/A,FALSE,"Tran"}</definedName>
    <definedName name="cccm" localSheetId="3" hidden="1">{"Riqfin97",#N/A,FALSE,"Tran";"Riqfinpro",#N/A,FALSE,"Tran"}</definedName>
    <definedName name="cccm" localSheetId="30" hidden="1">{"Riqfin97",#N/A,FALSE,"Tran";"Riqfinpro",#N/A,FALSE,"Tran"}</definedName>
    <definedName name="cccm" localSheetId="31" hidden="1">{"Riqfin97",#N/A,FALSE,"Tran";"Riqfinpro",#N/A,FALSE,"Tran"}</definedName>
    <definedName name="cccm" localSheetId="33" hidden="1">{"Riqfin97",#N/A,FALSE,"Tran";"Riqfinpro",#N/A,FALSE,"Tran"}</definedName>
    <definedName name="cccm" localSheetId="34" hidden="1">{"Riqfin97",#N/A,FALSE,"Tran";"Riqfinpro",#N/A,FALSE,"Tran"}</definedName>
    <definedName name="cccm" localSheetId="35" hidden="1">{"Riqfin97",#N/A,FALSE,"Tran";"Riqfinpro",#N/A,FALSE,"Tran"}</definedName>
    <definedName name="cccm" localSheetId="36" hidden="1">{"Riqfin97",#N/A,FALSE,"Tran";"Riqfinpro",#N/A,FALSE,"Tran"}</definedName>
    <definedName name="cccm" localSheetId="38" hidden="1">{"Riqfin97",#N/A,FALSE,"Tran";"Riqfinpro",#N/A,FALSE,"Tran"}</definedName>
    <definedName name="cccm" localSheetId="42" hidden="1">{"Riqfin97",#N/A,FALSE,"Tran";"Riqfinpro",#N/A,FALSE,"Tran"}</definedName>
    <definedName name="cccm" localSheetId="43" hidden="1">{"Riqfin97",#N/A,FALSE,"Tran";"Riqfinpro",#N/A,FALSE,"Tran"}</definedName>
    <definedName name="cccm" localSheetId="17" hidden="1">{"Riqfin97",#N/A,FALSE,"Tran";"Riqfinpro",#N/A,FALSE,"Tran"}</definedName>
    <definedName name="cccm" localSheetId="50" hidden="1">{"Riqfin97",#N/A,FALSE,"Tran";"Riqfinpro",#N/A,FALSE,"Tran"}</definedName>
    <definedName name="cccm" localSheetId="51" hidden="1">{"Riqfin97",#N/A,FALSE,"Tran";"Riqfinpro",#N/A,FALSE,"Tran"}</definedName>
    <definedName name="cccm" localSheetId="52" hidden="1">{"Riqfin97",#N/A,FALSE,"Tran";"Riqfinpro",#N/A,FALSE,"Tran"}</definedName>
    <definedName name="cccm" localSheetId="53" hidden="1">{"Riqfin97",#N/A,FALSE,"Tran";"Riqfinpro",#N/A,FALSE,"Tran"}</definedName>
    <definedName name="cccm" localSheetId="54" hidden="1">{"Riqfin97",#N/A,FALSE,"Tran";"Riqfinpro",#N/A,FALSE,"Tran"}</definedName>
    <definedName name="cccm" localSheetId="55" hidden="1">{"Riqfin97",#N/A,FALSE,"Tran";"Riqfinpro",#N/A,FALSE,"Tran"}</definedName>
    <definedName name="cccm" localSheetId="56" hidden="1">{"Riqfin97",#N/A,FALSE,"Tran";"Riqfinpro",#N/A,FALSE,"Tran"}</definedName>
    <definedName name="cccm" localSheetId="18" hidden="1">{"Riqfin97",#N/A,FALSE,"Tran";"Riqfinpro",#N/A,FALSE,"Tran"}</definedName>
    <definedName name="cccm" localSheetId="19" hidden="1">{"Riqfin97",#N/A,FALSE,"Tran";"Riqfinpro",#N/A,FALSE,"Tran"}</definedName>
    <definedName name="cccm" localSheetId="24" hidden="1">{"Riqfin97",#N/A,FALSE,"Tran";"Riqfinpro",#N/A,FALSE,"Tran"}</definedName>
    <definedName name="cccm" localSheetId="25" hidden="1">{"Riqfin97",#N/A,FALSE,"Tran";"Riqfinpro",#N/A,FALSE,"Tran"}</definedName>
    <definedName name="cccm" localSheetId="26" hidden="1">{"Riqfin97",#N/A,FALSE,"Tran";"Riqfinpro",#N/A,FALSE,"Tran"}</definedName>
    <definedName name="cccm" localSheetId="27" hidden="1">{"Riqfin97",#N/A,FALSE,"Tran";"Riqfinpro",#N/A,FALSE,"Tran"}</definedName>
    <definedName name="cccm" localSheetId="29" hidden="1">{"Riqfin97",#N/A,FALSE,"Tran";"Riqfinpro",#N/A,FALSE,"Tran"}</definedName>
    <definedName name="cccm" hidden="1">{"Riqfin97",#N/A,FALSE,"Tran";"Riqfinpro",#N/A,FALSE,"Tran"}</definedName>
    <definedName name="ccme" localSheetId="55">#REF!</definedName>
    <definedName name="ccme">#REF!</definedName>
    <definedName name="ccme2000" localSheetId="20">#REF!</definedName>
    <definedName name="ccme2000" localSheetId="21">#REF!</definedName>
    <definedName name="ccme2000" localSheetId="22">#REF!</definedName>
    <definedName name="ccme2000" localSheetId="23">#REF!</definedName>
    <definedName name="ccme2000" localSheetId="17">#REF!</definedName>
    <definedName name="ccme2000" localSheetId="55">#REF!</definedName>
    <definedName name="ccme2000" localSheetId="19">#REF!</definedName>
    <definedName name="ccme2000">#REF!</definedName>
    <definedName name="ccme2001" localSheetId="20">#REF!</definedName>
    <definedName name="ccme2001" localSheetId="21">#REF!</definedName>
    <definedName name="ccme2001" localSheetId="22">#REF!</definedName>
    <definedName name="ccme2001" localSheetId="23">#REF!</definedName>
    <definedName name="ccme2001" localSheetId="17">#REF!</definedName>
    <definedName name="ccme2001" localSheetId="55">#REF!</definedName>
    <definedName name="ccme2001" localSheetId="19">#REF!</definedName>
    <definedName name="ccme2001">#REF!</definedName>
    <definedName name="ccme2002" localSheetId="55">#REF!</definedName>
    <definedName name="ccme2002">#REF!</definedName>
    <definedName name="ccme2003" localSheetId="55">#REF!</definedName>
    <definedName name="ccme2003">#REF!</definedName>
    <definedName name="ccme98" localSheetId="38">[24]Programa!#REF!</definedName>
    <definedName name="ccme98" localSheetId="55">[25]Programa!#REF!</definedName>
    <definedName name="ccme98" localSheetId="24">[25]Programa!#REF!</definedName>
    <definedName name="ccme98">[24]Programa!#REF!</definedName>
    <definedName name="ccme98j" localSheetId="38">[24]Programa!#REF!</definedName>
    <definedName name="ccme98j" localSheetId="55">[25]Programa!#REF!</definedName>
    <definedName name="ccme98j" localSheetId="24">[25]Programa!#REF!</definedName>
    <definedName name="ccme98j">[24]Programa!#REF!</definedName>
    <definedName name="ccme98s" localSheetId="20">#REF!</definedName>
    <definedName name="ccme98s" localSheetId="21">#REF!</definedName>
    <definedName name="ccme98s" localSheetId="22">#REF!</definedName>
    <definedName name="ccme98s" localSheetId="23">#REF!</definedName>
    <definedName name="ccme98s" localSheetId="17">#REF!</definedName>
    <definedName name="ccme98s" localSheetId="55">#REF!</definedName>
    <definedName name="ccme98s" localSheetId="19">#REF!</definedName>
    <definedName name="ccme98s" localSheetId="25">#REF!</definedName>
    <definedName name="ccme98s" localSheetId="26">#REF!</definedName>
    <definedName name="ccme98s">#REF!</definedName>
    <definedName name="ccme99" localSheetId="20">#REF!</definedName>
    <definedName name="ccme99" localSheetId="21">#REF!</definedName>
    <definedName name="ccme99" localSheetId="22">#REF!</definedName>
    <definedName name="ccme99" localSheetId="23">#REF!</definedName>
    <definedName name="ccme99" localSheetId="17">#REF!</definedName>
    <definedName name="ccme99" localSheetId="55">#REF!</definedName>
    <definedName name="ccme99" localSheetId="19">#REF!</definedName>
    <definedName name="ccme99" localSheetId="25">#REF!</definedName>
    <definedName name="ccme99" localSheetId="26">#REF!</definedName>
    <definedName name="ccme99">#REF!</definedName>
    <definedName name="ccode">273</definedName>
    <definedName name="CD" localSheetId="20">#REF!</definedName>
    <definedName name="CD" localSheetId="21">#REF!</definedName>
    <definedName name="CD" localSheetId="37">#REF!</definedName>
    <definedName name="CD" localSheetId="4">#REF!</definedName>
    <definedName name="CD" localSheetId="3">#REF!</definedName>
    <definedName name="CD" localSheetId="30">#REF!</definedName>
    <definedName name="CD" localSheetId="31">#REF!</definedName>
    <definedName name="CD" localSheetId="38">#REF!</definedName>
    <definedName name="CD" localSheetId="55">#REF!</definedName>
    <definedName name="CD" localSheetId="56">#REF!</definedName>
    <definedName name="CD" localSheetId="18">#REF!</definedName>
    <definedName name="CD" localSheetId="19">#REF!</definedName>
    <definedName name="CD" localSheetId="24">#REF!</definedName>
    <definedName name="CD" localSheetId="25">#REF!</definedName>
    <definedName name="CD" localSheetId="26">#REF!</definedName>
    <definedName name="CD" localSheetId="27">#REF!</definedName>
    <definedName name="CD" localSheetId="29">#REF!</definedName>
    <definedName name="CD">#REF!</definedName>
    <definedName name="CD1A" localSheetId="20">#REF!</definedName>
    <definedName name="CD1A" localSheetId="37">#REF!</definedName>
    <definedName name="CD1A" localSheetId="4">#REF!</definedName>
    <definedName name="CD1A" localSheetId="3">#REF!</definedName>
    <definedName name="CD1A" localSheetId="31">#REF!</definedName>
    <definedName name="CD1A" localSheetId="55">#REF!</definedName>
    <definedName name="CD1A" localSheetId="56">#REF!</definedName>
    <definedName name="CD1A" localSheetId="19">#REF!</definedName>
    <definedName name="CD1A" localSheetId="25">#REF!</definedName>
    <definedName name="CD1A" localSheetId="26">#REF!</definedName>
    <definedName name="CD1A">#REF!</definedName>
    <definedName name="cde" localSheetId="20" hidden="1">{"Riqfin97",#N/A,FALSE,"Tran";"Riqfinpro",#N/A,FALSE,"Tran"}</definedName>
    <definedName name="cde" localSheetId="21" hidden="1">{"Riqfin97",#N/A,FALSE,"Tran";"Riqfinpro",#N/A,FALSE,"Tran"}</definedName>
    <definedName name="cde" localSheetId="22" hidden="1">{"Riqfin97",#N/A,FALSE,"Tran";"Riqfinpro",#N/A,FALSE,"Tran"}</definedName>
    <definedName name="cde" localSheetId="23" hidden="1">{"Riqfin97",#N/A,FALSE,"Tran";"Riqfinpro",#N/A,FALSE,"Tran"}</definedName>
    <definedName name="cde" localSheetId="28" hidden="1">{"Riqfin97",#N/A,FALSE,"Tran";"Riqfinpro",#N/A,FALSE,"Tran"}</definedName>
    <definedName name="cde" localSheetId="32" hidden="1">{"Riqfin97",#N/A,FALSE,"Tran";"Riqfinpro",#N/A,FALSE,"Tran"}</definedName>
    <definedName name="cde" localSheetId="37" hidden="1">{"Riqfin97",#N/A,FALSE,"Tran";"Riqfinpro",#N/A,FALSE,"Tran"}</definedName>
    <definedName name="cde" localSheetId="39" hidden="1">{"Riqfin97",#N/A,FALSE,"Tran";"Riqfinpro",#N/A,FALSE,"Tran"}</definedName>
    <definedName name="cde" localSheetId="41" hidden="1">{"Riqfin97",#N/A,FALSE,"Tran";"Riqfinpro",#N/A,FALSE,"Tran"}</definedName>
    <definedName name="cde" localSheetId="30" hidden="1">{"Riqfin97",#N/A,FALSE,"Tran";"Riqfinpro",#N/A,FALSE,"Tran"}</definedName>
    <definedName name="cde" localSheetId="31" hidden="1">{"Riqfin97",#N/A,FALSE,"Tran";"Riqfinpro",#N/A,FALSE,"Tran"}</definedName>
    <definedName name="cde" localSheetId="33" hidden="1">{"Riqfin97",#N/A,FALSE,"Tran";"Riqfinpro",#N/A,FALSE,"Tran"}</definedName>
    <definedName name="cde" localSheetId="34" hidden="1">{"Riqfin97",#N/A,FALSE,"Tran";"Riqfinpro",#N/A,FALSE,"Tran"}</definedName>
    <definedName name="cde" localSheetId="35" hidden="1">{"Riqfin97",#N/A,FALSE,"Tran";"Riqfinpro",#N/A,FALSE,"Tran"}</definedName>
    <definedName name="cde" localSheetId="36" hidden="1">{"Riqfin97",#N/A,FALSE,"Tran";"Riqfinpro",#N/A,FALSE,"Tran"}</definedName>
    <definedName name="cde" localSheetId="38" hidden="1">{"Riqfin97",#N/A,FALSE,"Tran";"Riqfinpro",#N/A,FALSE,"Tran"}</definedName>
    <definedName name="cde" localSheetId="42" hidden="1">{"Riqfin97",#N/A,FALSE,"Tran";"Riqfinpro",#N/A,FALSE,"Tran"}</definedName>
    <definedName name="cde" localSheetId="43" hidden="1">{"Riqfin97",#N/A,FALSE,"Tran";"Riqfinpro",#N/A,FALSE,"Tran"}</definedName>
    <definedName name="cde" localSheetId="17" hidden="1">{"Riqfin97",#N/A,FALSE,"Tran";"Riqfinpro",#N/A,FALSE,"Tran"}</definedName>
    <definedName name="cde" localSheetId="50" hidden="1">{"Riqfin97",#N/A,FALSE,"Tran";"Riqfinpro",#N/A,FALSE,"Tran"}</definedName>
    <definedName name="cde" localSheetId="51" hidden="1">{"Riqfin97",#N/A,FALSE,"Tran";"Riqfinpro",#N/A,FALSE,"Tran"}</definedName>
    <definedName name="cde" localSheetId="52" hidden="1">{"Riqfin97",#N/A,FALSE,"Tran";"Riqfinpro",#N/A,FALSE,"Tran"}</definedName>
    <definedName name="cde" localSheetId="53" hidden="1">{"Riqfin97",#N/A,FALSE,"Tran";"Riqfinpro",#N/A,FALSE,"Tran"}</definedName>
    <definedName name="cde" localSheetId="54" hidden="1">{"Riqfin97",#N/A,FALSE,"Tran";"Riqfinpro",#N/A,FALSE,"Tran"}</definedName>
    <definedName name="cde" localSheetId="55" hidden="1">{"Riqfin97",#N/A,FALSE,"Tran";"Riqfinpro",#N/A,FALSE,"Tran"}</definedName>
    <definedName name="cde" localSheetId="56" hidden="1">{"Riqfin97",#N/A,FALSE,"Tran";"Riqfinpro",#N/A,FALSE,"Tran"}</definedName>
    <definedName name="cde" localSheetId="19" hidden="1">{"Riqfin97",#N/A,FALSE,"Tran";"Riqfinpro",#N/A,FALSE,"Tran"}</definedName>
    <definedName name="cde" localSheetId="24" hidden="1">{"Riqfin97",#N/A,FALSE,"Tran";"Riqfinpro",#N/A,FALSE,"Tran"}</definedName>
    <definedName name="cde" localSheetId="25" hidden="1">{"Riqfin97",#N/A,FALSE,"Tran";"Riqfinpro",#N/A,FALSE,"Tran"}</definedName>
    <definedName name="cde" localSheetId="26" hidden="1">{"Riqfin97",#N/A,FALSE,"Tran";"Riqfinpro",#N/A,FALSE,"Tran"}</definedName>
    <definedName name="cde" localSheetId="27" hidden="1">{"Riqfin97",#N/A,FALSE,"Tran";"Riqfinpro",#N/A,FALSE,"Tran"}</definedName>
    <definedName name="cde" hidden="1">{"Riqfin97",#N/A,FALSE,"Tran";"Riqfinpro",#N/A,FALSE,"Tran"}</definedName>
    <definedName name="CEMENTO" localSheetId="20">#REF!</definedName>
    <definedName name="CEMENTO" localSheetId="21">#REF!</definedName>
    <definedName name="CEMENTO" localSheetId="23">#REF!</definedName>
    <definedName name="CEMENTO" localSheetId="37">#REF!</definedName>
    <definedName name="CEMENTO" localSheetId="4">#REF!</definedName>
    <definedName name="CEMENTO" localSheetId="3">#REF!</definedName>
    <definedName name="CEMENTO" localSheetId="31">#REF!</definedName>
    <definedName name="CEMENTO" localSheetId="55">#REF!</definedName>
    <definedName name="CEMENTO" localSheetId="56">#REF!</definedName>
    <definedName name="CEMENTO" localSheetId="19">#REF!</definedName>
    <definedName name="CEMENTO" localSheetId="25">#REF!</definedName>
    <definedName name="CEMENTO" localSheetId="26">#REF!</definedName>
    <definedName name="CEMENTO">#REF!</definedName>
    <definedName name="CENGOVT" localSheetId="55">#REF!</definedName>
    <definedName name="CENGOVT" localSheetId="19">#REF!</definedName>
    <definedName name="CENGOVT" localSheetId="25">#REF!</definedName>
    <definedName name="CENGOVT" localSheetId="26">#REF!</definedName>
    <definedName name="CENGOVT">#REF!</definedName>
    <definedName name="CEPA96" localSheetId="55">#REF!</definedName>
    <definedName name="CEPA96" localSheetId="19">#REF!</definedName>
    <definedName name="CEPA96" localSheetId="25">#REF!</definedName>
    <definedName name="CEPA96" localSheetId="26">#REF!</definedName>
    <definedName name="CEPA96">#REF!</definedName>
    <definedName name="CFA">[59]CIRRs!$C$81</definedName>
    <definedName name="cfdfdf" localSheetId="20" hidden="1">#REF!</definedName>
    <definedName name="cfdfdf" localSheetId="21" hidden="1">#REF!</definedName>
    <definedName name="cfdfdf" localSheetId="23" hidden="1">#REF!</definedName>
    <definedName name="cfdfdf" localSheetId="37" hidden="1">#REF!</definedName>
    <definedName name="cfdfdf" localSheetId="4" hidden="1">#REF!</definedName>
    <definedName name="cfdfdf" localSheetId="3" hidden="1">#REF!</definedName>
    <definedName name="cfdfdf" localSheetId="31" hidden="1">#REF!</definedName>
    <definedName name="cfdfdf" localSheetId="55" hidden="1">#REF!</definedName>
    <definedName name="cfdfdf" localSheetId="19" hidden="1">#REF!</definedName>
    <definedName name="cfdfdf" localSheetId="25" hidden="1">#REF!</definedName>
    <definedName name="cfdfdf" localSheetId="26" hidden="1">#REF!</definedName>
    <definedName name="cfdfdf" hidden="1">#REF!</definedName>
    <definedName name="CG" localSheetId="55">#REF!</definedName>
    <definedName name="CG" localSheetId="19">#REF!</definedName>
    <definedName name="CG" localSheetId="25">#REF!</definedName>
    <definedName name="CG" localSheetId="26">#REF!</definedName>
    <definedName name="CG">#REF!</definedName>
    <definedName name="CGBUDG" localSheetId="55">#REF!</definedName>
    <definedName name="CGBUDG" localSheetId="19">#REF!</definedName>
    <definedName name="CGBUDG" localSheetId="25">#REF!</definedName>
    <definedName name="CGBUDG" localSheetId="26">#REF!</definedName>
    <definedName name="CGBUDG">#REF!</definedName>
    <definedName name="CGBUDG_" localSheetId="55">#REF!</definedName>
    <definedName name="CGBUDG_">#REF!</definedName>
    <definedName name="CGEXBUDG" localSheetId="55">#REF!</definedName>
    <definedName name="CGEXBUDG">#REF!</definedName>
    <definedName name="CGFIS" localSheetId="55">#REF!</definedName>
    <definedName name="CGFIS">#REF!</definedName>
    <definedName name="CGNRP" localSheetId="55">#REF!</definedName>
    <definedName name="CGNRP">#REF!</definedName>
    <definedName name="CGperc" localSheetId="55">#REF!</definedName>
    <definedName name="CGperc">#REF!</definedName>
    <definedName name="chart" localSheetId="20">#REF!</definedName>
    <definedName name="chart" localSheetId="37">#REF!</definedName>
    <definedName name="chart" localSheetId="4">#REF!</definedName>
    <definedName name="chart" localSheetId="3">#REF!</definedName>
    <definedName name="chart" localSheetId="31">#REF!</definedName>
    <definedName name="chart" localSheetId="55">#REF!</definedName>
    <definedName name="chart">#REF!</definedName>
    <definedName name="CHF" localSheetId="20">#REF!</definedName>
    <definedName name="CHF" localSheetId="37">#REF!</definedName>
    <definedName name="CHF" localSheetId="4">#REF!</definedName>
    <definedName name="CHF" localSheetId="3">#REF!</definedName>
    <definedName name="CHF" localSheetId="31">#REF!</definedName>
    <definedName name="CHF" localSheetId="55">#REF!</definedName>
    <definedName name="CHF">#REF!</definedName>
    <definedName name="CHILE" localSheetId="55">#REF!</definedName>
    <definedName name="CHILE">#REF!</definedName>
    <definedName name="CHK" localSheetId="55">#REF!</definedName>
    <definedName name="CHK">#REF!</definedName>
    <definedName name="CHK1.1" localSheetId="38">[66]Q1!#REF!</definedName>
    <definedName name="CHK1.1" localSheetId="55">[67]Q1!#REF!</definedName>
    <definedName name="CHK1.1" localSheetId="24">[67]Q1!#REF!</definedName>
    <definedName name="CHK1.1">[66]Q1!#REF!</definedName>
    <definedName name="CHK2.1" localSheetId="38">[66]Q2!#REF!</definedName>
    <definedName name="CHK2.1" localSheetId="55">[67]Q2!#REF!</definedName>
    <definedName name="CHK2.1" localSheetId="24">[67]Q2!#REF!</definedName>
    <definedName name="CHK2.1">[66]Q2!#REF!</definedName>
    <definedName name="CHK2.2" localSheetId="38">[66]Q2!#REF!</definedName>
    <definedName name="CHK2.2" localSheetId="55">[67]Q2!#REF!</definedName>
    <definedName name="CHK2.2" localSheetId="24">[67]Q2!#REF!</definedName>
    <definedName name="CHK2.2">[66]Q2!#REF!</definedName>
    <definedName name="CHK2.3" localSheetId="38">[66]Q2!#REF!</definedName>
    <definedName name="CHK2.3" localSheetId="55">[67]Q2!#REF!</definedName>
    <definedName name="CHK2.3" localSheetId="24">[67]Q2!#REF!</definedName>
    <definedName name="CHK2.3">[66]Q2!#REF!</definedName>
    <definedName name="CHK5.1" localSheetId="20">#REF!</definedName>
    <definedName name="CHK5.1" localSheetId="21">#REF!</definedName>
    <definedName name="CHK5.1" localSheetId="23">#REF!</definedName>
    <definedName name="CHK5.1" localSheetId="37">#REF!</definedName>
    <definedName name="CHK5.1" localSheetId="4">#REF!</definedName>
    <definedName name="CHK5.1" localSheetId="3">#REF!</definedName>
    <definedName name="CHK5.1" localSheetId="31">#REF!</definedName>
    <definedName name="CHK5.1" localSheetId="55">#REF!</definedName>
    <definedName name="CHK5.1" localSheetId="19">#REF!</definedName>
    <definedName name="CHK5.1" localSheetId="25">#REF!</definedName>
    <definedName name="CHK5.1" localSheetId="26">#REF!</definedName>
    <definedName name="CHK5.1">#REF!</definedName>
    <definedName name="cin" localSheetId="20">[24]Programa!#REF!</definedName>
    <definedName name="cin" localSheetId="21">[24]Programa!#REF!</definedName>
    <definedName name="cin" localSheetId="23">[24]Programa!#REF!</definedName>
    <definedName name="cin" localSheetId="38">[24]Programa!#REF!</definedName>
    <definedName name="cin" localSheetId="55">[25]Programa!#REF!</definedName>
    <definedName name="cin" localSheetId="24">[25]Programa!#REF!</definedName>
    <definedName name="cin">[24]Programa!#REF!</definedName>
    <definedName name="cirr" localSheetId="20">#REF!</definedName>
    <definedName name="cirr" localSheetId="21">#REF!</definedName>
    <definedName name="cirr" localSheetId="23">#REF!</definedName>
    <definedName name="cirr" localSheetId="37">#REF!</definedName>
    <definedName name="cirr" localSheetId="4">#REF!</definedName>
    <definedName name="cirr" localSheetId="3">#REF!</definedName>
    <definedName name="cirr" localSheetId="31">#REF!</definedName>
    <definedName name="cirr" localSheetId="55">#REF!</definedName>
    <definedName name="cirr" localSheetId="19">#REF!</definedName>
    <definedName name="cirr" localSheetId="25">#REF!</definedName>
    <definedName name="cirr" localSheetId="26">#REF!</definedName>
    <definedName name="cirr">#REF!</definedName>
    <definedName name="ClaveDeColor" localSheetId="20">#REF!</definedName>
    <definedName name="ClaveDeColor" localSheetId="37">#REF!</definedName>
    <definedName name="ClaveDeColor" localSheetId="31">#REF!</definedName>
    <definedName name="ClaveDeColor" localSheetId="55">#REF!</definedName>
    <definedName name="ClaveDeColor" localSheetId="19">#REF!</definedName>
    <definedName name="ClaveDeColor" localSheetId="25">#REF!</definedName>
    <definedName name="ClaveDeColor" localSheetId="26">#REF!</definedName>
    <definedName name="ClaveDeColor">#REF!</definedName>
    <definedName name="CLUB_PARIS_2004" localSheetId="55">#REF!</definedName>
    <definedName name="CLUB_PARIS_2004" localSheetId="19">#REF!</definedName>
    <definedName name="CLUB_PARIS_2004" localSheetId="25">#REF!</definedName>
    <definedName name="CLUB_PARIS_2004" localSheetId="26">#REF!</definedName>
    <definedName name="CLUB_PARIS_2004">#REF!</definedName>
    <definedName name="CLUB91" localSheetId="20">#REF!</definedName>
    <definedName name="CLUB91" localSheetId="37">#REF!</definedName>
    <definedName name="CLUB91" localSheetId="4">#REF!</definedName>
    <definedName name="CLUB91" localSheetId="3">#REF!</definedName>
    <definedName name="CLUB91" localSheetId="31">#REF!</definedName>
    <definedName name="CLUB91" localSheetId="55">#REF!</definedName>
    <definedName name="CLUB91">#REF!</definedName>
    <definedName name="cmbccr" localSheetId="55">#REF!</definedName>
    <definedName name="cmbccr">#REF!</definedName>
    <definedName name="cmbcom" localSheetId="55">#REF!</definedName>
    <definedName name="cmbcom">#REF!</definedName>
    <definedName name="CMD">[69]BCP!#REF!</definedName>
    <definedName name="cmethapp" localSheetId="20">#REF!,#REF!,#REF!</definedName>
    <definedName name="cmethapp" localSheetId="21">#REF!,#REF!,#REF!</definedName>
    <definedName name="cmethapp" localSheetId="37">#REF!,#REF!,#REF!</definedName>
    <definedName name="cmethapp" localSheetId="4">#REF!,#REF!,#REF!</definedName>
    <definedName name="cmethapp" localSheetId="3">#REF!,#REF!,#REF!</definedName>
    <definedName name="cmethapp" localSheetId="30">#REF!,#REF!,#REF!</definedName>
    <definedName name="cmethapp" localSheetId="31">#REF!,#REF!,#REF!</definedName>
    <definedName name="cmethapp" localSheetId="38">#REF!,#REF!,#REF!</definedName>
    <definedName name="cmethapp" localSheetId="55">#REF!,#REF!,#REF!</definedName>
    <definedName name="cmethapp" localSheetId="56">#REF!,#REF!,#REF!</definedName>
    <definedName name="cmethapp" localSheetId="18">#REF!,#REF!,#REF!</definedName>
    <definedName name="cmethapp" localSheetId="19">#REF!,#REF!,#REF!</definedName>
    <definedName name="cmethapp" localSheetId="24">#REF!,#REF!,#REF!</definedName>
    <definedName name="cmethapp" localSheetId="25">#REF!,#REF!,#REF!</definedName>
    <definedName name="cmethapp" localSheetId="26">#REF!,#REF!,#REF!</definedName>
    <definedName name="cmethapp" localSheetId="27">#REF!,#REF!,#REF!</definedName>
    <definedName name="cmethapp" localSheetId="29">#REF!,#REF!,#REF!</definedName>
    <definedName name="cmethapp">#REF!,#REF!,#REF!</definedName>
    <definedName name="cmethmain" localSheetId="20">#REF!</definedName>
    <definedName name="cmethmain" localSheetId="21">#REF!</definedName>
    <definedName name="cmethmain" localSheetId="37">#REF!</definedName>
    <definedName name="cmethmain" localSheetId="4">#REF!</definedName>
    <definedName name="cmethmain" localSheetId="3">#REF!</definedName>
    <definedName name="cmethmain" localSheetId="30">#REF!</definedName>
    <definedName name="cmethmain" localSheetId="31">#REF!</definedName>
    <definedName name="cmethmain" localSheetId="38">#REF!</definedName>
    <definedName name="cmethmain" localSheetId="55">#REF!</definedName>
    <definedName name="cmethmain" localSheetId="56">#REF!</definedName>
    <definedName name="cmethmain" localSheetId="18">#REF!</definedName>
    <definedName name="cmethmain" localSheetId="19">#REF!</definedName>
    <definedName name="cmethmain" localSheetId="24">#REF!</definedName>
    <definedName name="cmethmain" localSheetId="25">#REF!</definedName>
    <definedName name="cmethmain" localSheetId="26">#REF!</definedName>
    <definedName name="cmethmain" localSheetId="27">#REF!</definedName>
    <definedName name="cmethmain" localSheetId="29">#REF!</definedName>
    <definedName name="cmethmain">#REF!</definedName>
    <definedName name="Cmin" localSheetId="20">OFFSET(#REF!,0,0,COUNT(#REF!),1)</definedName>
    <definedName name="Cmin" localSheetId="37">OFFSET(#REF!,0,0,COUNT(#REF!),1)</definedName>
    <definedName name="Cmin" localSheetId="4">OFFSET(#REF!,0,0,COUNT(#REF!),1)</definedName>
    <definedName name="Cmin" localSheetId="3">OFFSET(#REF!,0,0,COUNT(#REF!),1)</definedName>
    <definedName name="Cmin" localSheetId="31">OFFSET(#REF!,0,0,COUNT(#REF!),1)</definedName>
    <definedName name="Cmin" localSheetId="55">OFFSET(#REF!,0,0,COUNT(#REF!),1)</definedName>
    <definedName name="Cmin" localSheetId="56">OFFSET(#REF!,0,0,COUNT(#REF!),1)</definedName>
    <definedName name="Cmin" localSheetId="19">OFFSET(#REF!,0,0,COUNT(#REF!),1)</definedName>
    <definedName name="Cmin" localSheetId="25">OFFSET(#REF!,0,0,COUNT(#REF!),1)</definedName>
    <definedName name="Cmin" localSheetId="26">OFFSET(#REF!,0,0,COUNT(#REF!),1)</definedName>
    <definedName name="Cmin">OFFSET(#REF!,0,0,COUNT(#REF!),1)</definedName>
    <definedName name="cmsbn" localSheetId="20">#REF!</definedName>
    <definedName name="cmsbn" localSheetId="21">#REF!</definedName>
    <definedName name="cmsbn" localSheetId="22">#REF!</definedName>
    <definedName name="cmsbn" localSheetId="23">#REF!</definedName>
    <definedName name="cmsbn" localSheetId="17">#REF!</definedName>
    <definedName name="cmsbn" localSheetId="55">#REF!</definedName>
    <definedName name="cmsbn" localSheetId="19">#REF!</definedName>
    <definedName name="cmsbn">#REF!</definedName>
    <definedName name="CN" localSheetId="20">#REF!</definedName>
    <definedName name="CN" localSheetId="21">#REF!</definedName>
    <definedName name="CN" localSheetId="37">#REF!</definedName>
    <definedName name="CN" localSheetId="4">#REF!</definedName>
    <definedName name="CN" localSheetId="3">#REF!</definedName>
    <definedName name="CN" localSheetId="30">#REF!</definedName>
    <definedName name="CN" localSheetId="31">#REF!</definedName>
    <definedName name="CN" localSheetId="38">#REF!</definedName>
    <definedName name="CN" localSheetId="55">#REF!</definedName>
    <definedName name="CN" localSheetId="56">#REF!</definedName>
    <definedName name="CN" localSheetId="18">#REF!</definedName>
    <definedName name="CN" localSheetId="19">#REF!</definedName>
    <definedName name="CN" localSheetId="24">#REF!</definedName>
    <definedName name="CN" localSheetId="25">#REF!</definedName>
    <definedName name="CN" localSheetId="26">#REF!</definedName>
    <definedName name="CN" localSheetId="27">#REF!</definedName>
    <definedName name="CN" localSheetId="29">#REF!</definedName>
    <definedName name="CN">#REF!</definedName>
    <definedName name="CN1A" localSheetId="20">#REF!</definedName>
    <definedName name="CN1A" localSheetId="37">#REF!</definedName>
    <definedName name="CN1A" localSheetId="4">#REF!</definedName>
    <definedName name="CN1A" localSheetId="3">#REF!</definedName>
    <definedName name="CN1A" localSheetId="31">#REF!</definedName>
    <definedName name="CN1A" localSheetId="55">#REF!</definedName>
    <definedName name="CN1A" localSheetId="56">#REF!</definedName>
    <definedName name="CN1A">#REF!</definedName>
    <definedName name="cnspnf" localSheetId="55">#REF!</definedName>
    <definedName name="cnspnf">#REF!</definedName>
    <definedName name="CNY" localSheetId="55">#REF!</definedName>
    <definedName name="CNY">#REF!</definedName>
    <definedName name="Cobertura">'[57]Ranking Bancario'!$Z$4:$AD$54</definedName>
    <definedName name="COLOMBIA" localSheetId="20">#REF!</definedName>
    <definedName name="COLOMBIA" localSheetId="21">#REF!</definedName>
    <definedName name="COLOMBIA" localSheetId="22">#REF!</definedName>
    <definedName name="COLOMBIA" localSheetId="23">#REF!</definedName>
    <definedName name="COLOMBIA" localSheetId="17">#REF!</definedName>
    <definedName name="COLOMBIA" localSheetId="55">#REF!</definedName>
    <definedName name="COLOMBIA" localSheetId="19">#REF!</definedName>
    <definedName name="COLOMBIA" localSheetId="25">#REF!</definedName>
    <definedName name="COLOMBIA" localSheetId="26">#REF!</definedName>
    <definedName name="COLOMBIA">#REF!</definedName>
    <definedName name="Colombia___Summary_Accounts_of_the_Financial_System" localSheetId="20">base-flow</definedName>
    <definedName name="Colombia___Summary_Accounts_of_the_Financial_System" localSheetId="21">base-flow</definedName>
    <definedName name="Colombia___Summary_Accounts_of_the_Financial_System" localSheetId="22">[0]!base-flow</definedName>
    <definedName name="Colombia___Summary_Accounts_of_the_Financial_System" localSheetId="23">base-flow</definedName>
    <definedName name="Colombia___Summary_Accounts_of_the_Financial_System" localSheetId="28">base-flow</definedName>
    <definedName name="Colombia___Summary_Accounts_of_the_Financial_System" localSheetId="32">base-flow</definedName>
    <definedName name="Colombia___Summary_Accounts_of_the_Financial_System" localSheetId="37">base-flow</definedName>
    <definedName name="Colombia___Summary_Accounts_of_the_Financial_System" localSheetId="39">base-flow</definedName>
    <definedName name="Colombia___Summary_Accounts_of_the_Financial_System" localSheetId="41">[0]!base-flow</definedName>
    <definedName name="Colombia___Summary_Accounts_of_the_Financial_System" localSheetId="30">base-flow</definedName>
    <definedName name="Colombia___Summary_Accounts_of_the_Financial_System" localSheetId="31">base-flow</definedName>
    <definedName name="Colombia___Summary_Accounts_of_the_Financial_System" localSheetId="33">base-flow</definedName>
    <definedName name="Colombia___Summary_Accounts_of_the_Financial_System" localSheetId="34">base-flow</definedName>
    <definedName name="Colombia___Summary_Accounts_of_the_Financial_System" localSheetId="35">base-flow</definedName>
    <definedName name="Colombia___Summary_Accounts_of_the_Financial_System" localSheetId="36">base-flow</definedName>
    <definedName name="Colombia___Summary_Accounts_of_the_Financial_System" localSheetId="38">base-flow</definedName>
    <definedName name="Colombia___Summary_Accounts_of_the_Financial_System" localSheetId="42">[0]!base-flow</definedName>
    <definedName name="Colombia___Summary_Accounts_of_the_Financial_System" localSheetId="43">base-flow</definedName>
    <definedName name="Colombia___Summary_Accounts_of_the_Financial_System" localSheetId="17">base-flow</definedName>
    <definedName name="Colombia___Summary_Accounts_of_the_Financial_System" localSheetId="50">base-flow</definedName>
    <definedName name="Colombia___Summary_Accounts_of_the_Financial_System" localSheetId="51">base-flow</definedName>
    <definedName name="Colombia___Summary_Accounts_of_the_Financial_System" localSheetId="52">base-flow</definedName>
    <definedName name="Colombia___Summary_Accounts_of_the_Financial_System" localSheetId="53">[0]!base-flow</definedName>
    <definedName name="Colombia___Summary_Accounts_of_the_Financial_System" localSheetId="54">base-flow</definedName>
    <definedName name="Colombia___Summary_Accounts_of_the_Financial_System" localSheetId="55">base-flow</definedName>
    <definedName name="Colombia___Summary_Accounts_of_the_Financial_System" localSheetId="56">base-flow</definedName>
    <definedName name="Colombia___Summary_Accounts_of_the_Financial_System" localSheetId="57">[0]!base-flow</definedName>
    <definedName name="Colombia___Summary_Accounts_of_the_Financial_System" localSheetId="58">[0]!base-flow</definedName>
    <definedName name="Colombia___Summary_Accounts_of_the_Financial_System" localSheetId="19">base-flow</definedName>
    <definedName name="Colombia___Summary_Accounts_of_the_Financial_System" localSheetId="24">base-flow</definedName>
    <definedName name="Colombia___Summary_Accounts_of_the_Financial_System" localSheetId="25">base-flow</definedName>
    <definedName name="Colombia___Summary_Accounts_of_the_Financial_System" localSheetId="26">base-flow</definedName>
    <definedName name="Colombia___Summary_Accounts_of_the_Financial_System" localSheetId="27">base-flow</definedName>
    <definedName name="Colombia___Summary_Accounts_of_the_Financial_System">base-flow</definedName>
    <definedName name="Color1" localSheetId="20">#REF!</definedName>
    <definedName name="Color1" localSheetId="21">#REF!</definedName>
    <definedName name="Color1" localSheetId="23">#REF!</definedName>
    <definedName name="Color1" localSheetId="37">#REF!</definedName>
    <definedName name="Color1" localSheetId="31">#REF!</definedName>
    <definedName name="Color1" localSheetId="55">#REF!</definedName>
    <definedName name="Color1" localSheetId="56">#REF!</definedName>
    <definedName name="Color1" localSheetId="19">#REF!</definedName>
    <definedName name="Color1" localSheetId="25">#REF!</definedName>
    <definedName name="Color1" localSheetId="26">#REF!</definedName>
    <definedName name="Color1">#REF!</definedName>
    <definedName name="Color2" localSheetId="20">#REF!</definedName>
    <definedName name="Color2" localSheetId="37">#REF!</definedName>
    <definedName name="Color2" localSheetId="31">#REF!</definedName>
    <definedName name="Color2" localSheetId="55">#REF!</definedName>
    <definedName name="Color2" localSheetId="19">#REF!</definedName>
    <definedName name="Color2" localSheetId="25">#REF!</definedName>
    <definedName name="Color2" localSheetId="26">#REF!</definedName>
    <definedName name="Color2">#REF!</definedName>
    <definedName name="Color3" localSheetId="20">#REF!</definedName>
    <definedName name="Color3" localSheetId="37">#REF!</definedName>
    <definedName name="Color3" localSheetId="31">#REF!</definedName>
    <definedName name="Color3" localSheetId="55">#REF!</definedName>
    <definedName name="Color3" localSheetId="19">#REF!</definedName>
    <definedName name="Color3" localSheetId="25">#REF!</definedName>
    <definedName name="Color3" localSheetId="26">#REF!</definedName>
    <definedName name="Color3">#REF!</definedName>
    <definedName name="Color4" localSheetId="20">#REF!</definedName>
    <definedName name="Color4" localSheetId="37">#REF!</definedName>
    <definedName name="Color4" localSheetId="31">#REF!</definedName>
    <definedName name="Color4" localSheetId="55">#REF!</definedName>
    <definedName name="Color4">#REF!</definedName>
    <definedName name="Color5" localSheetId="20">#REF!</definedName>
    <definedName name="Color5" localSheetId="37">#REF!</definedName>
    <definedName name="Color5" localSheetId="31">#REF!</definedName>
    <definedName name="Color5" localSheetId="55">#REF!</definedName>
    <definedName name="Color5">#REF!</definedName>
    <definedName name="Color6" localSheetId="20">#REF!</definedName>
    <definedName name="Color6" localSheetId="37">#REF!</definedName>
    <definedName name="Color6" localSheetId="31">#REF!</definedName>
    <definedName name="Color6" localSheetId="55">#REF!</definedName>
    <definedName name="Color6">#REF!</definedName>
    <definedName name="COM" localSheetId="20">#REF!</definedName>
    <definedName name="COM" localSheetId="37">#REF!</definedName>
    <definedName name="COM" localSheetId="4">#REF!</definedName>
    <definedName name="COM" localSheetId="3">#REF!</definedName>
    <definedName name="COM" localSheetId="31">#REF!</definedName>
    <definedName name="COM" localSheetId="55">#REF!</definedName>
    <definedName name="COM">#REF!</definedName>
    <definedName name="coma" localSheetId="38">[24]Programa!#REF!</definedName>
    <definedName name="coma" localSheetId="55">[25]Programa!#REF!</definedName>
    <definedName name="coma" localSheetId="24">[25]Programa!#REF!</definedName>
    <definedName name="coma">[24]Programa!#REF!</definedName>
    <definedName name="COMPAR" localSheetId="20">#REF!</definedName>
    <definedName name="COMPAR" localSheetId="21">#REF!</definedName>
    <definedName name="COMPAR" localSheetId="22">#REF!</definedName>
    <definedName name="COMPAR" localSheetId="23">#REF!</definedName>
    <definedName name="COMPAR" localSheetId="17">#REF!</definedName>
    <definedName name="COMPAR" localSheetId="55">#REF!</definedName>
    <definedName name="COMPAR" localSheetId="19">#REF!</definedName>
    <definedName name="COMPAR" localSheetId="25">#REF!</definedName>
    <definedName name="COMPAR" localSheetId="26">#REF!</definedName>
    <definedName name="COMPAR">#REF!</definedName>
    <definedName name="COMPIGP" localSheetId="20">#REF!</definedName>
    <definedName name="COMPIGP" localSheetId="21">#REF!</definedName>
    <definedName name="COMPIGP" localSheetId="22">#REF!</definedName>
    <definedName name="COMPIGP" localSheetId="23">#REF!</definedName>
    <definedName name="COMPIGP" localSheetId="17">#REF!</definedName>
    <definedName name="COMPIGP" localSheetId="55">#REF!</definedName>
    <definedName name="COMPIGP" localSheetId="19">#REF!</definedName>
    <definedName name="COMPIGP" localSheetId="25">#REF!</definedName>
    <definedName name="COMPIGP" localSheetId="26">#REF!</definedName>
    <definedName name="COMPIGP">#REF!</definedName>
    <definedName name="COMPROJ99" localSheetId="20">#REF!</definedName>
    <definedName name="COMPROJ99" localSheetId="21">#REF!</definedName>
    <definedName name="COMPROJ99" localSheetId="22">#REF!</definedName>
    <definedName name="COMPROJ99" localSheetId="23">#REF!</definedName>
    <definedName name="COMPROJ99" localSheetId="17">#REF!</definedName>
    <definedName name="COMPROJ99" localSheetId="55">#REF!</definedName>
    <definedName name="COMPROJ99" localSheetId="19">#REF!</definedName>
    <definedName name="COMPROJ99" localSheetId="25">#REF!</definedName>
    <definedName name="COMPROJ99" localSheetId="26">#REF!</definedName>
    <definedName name="COMPROJ99">#REF!</definedName>
    <definedName name="CONCK" localSheetId="55">#REF!</definedName>
    <definedName name="CONCK">#REF!</definedName>
    <definedName name="conor" localSheetId="55">#REF!</definedName>
    <definedName name="conor">#REF!</definedName>
    <definedName name="cons" localSheetId="55">#REF!</definedName>
    <definedName name="cons">#REF!</definedName>
    <definedName name="CONS1">[89]MONTHLY!$BP$4:$CA$4</definedName>
    <definedName name="cons12mon" localSheetId="20">'[90]GDP projections'!#REF!</definedName>
    <definedName name="cons12mon" localSheetId="21">'[90]GDP projections'!#REF!</definedName>
    <definedName name="cons12mon" localSheetId="22">'[90]GDP projections'!#REF!</definedName>
    <definedName name="cons12mon" localSheetId="23">'[90]GDP projections'!#REF!</definedName>
    <definedName name="cons12mon" localSheetId="17">'[90]GDP projections'!#REF!</definedName>
    <definedName name="cons12mon" localSheetId="19">'[90]GDP projections'!#REF!</definedName>
    <definedName name="cons12mon">'[90]GDP projections'!#REF!</definedName>
    <definedName name="CONS2">[89]MONTHLY!$CB$4:$CM$4</definedName>
    <definedName name="CONSOL" localSheetId="20">#REF!</definedName>
    <definedName name="CONSOL" localSheetId="21">#REF!</definedName>
    <definedName name="CONSOL" localSheetId="37">#REF!</definedName>
    <definedName name="CONSOL" localSheetId="4">#REF!</definedName>
    <definedName name="CONSOL" localSheetId="3">#REF!</definedName>
    <definedName name="CONSOL" localSheetId="30">#REF!</definedName>
    <definedName name="CONSOL" localSheetId="31">#REF!</definedName>
    <definedName name="CONSOL" localSheetId="38">#REF!</definedName>
    <definedName name="CONSOL" localSheetId="55">#REF!</definedName>
    <definedName name="CONSOL" localSheetId="56">#REF!</definedName>
    <definedName name="CONSOL" localSheetId="18">#REF!</definedName>
    <definedName name="CONSOL" localSheetId="19">#REF!</definedName>
    <definedName name="CONSOL" localSheetId="24">#REF!</definedName>
    <definedName name="CONSOL" localSheetId="25">#REF!</definedName>
    <definedName name="CONSOL" localSheetId="26">#REF!</definedName>
    <definedName name="CONSOL" localSheetId="27">#REF!</definedName>
    <definedName name="CONSOL" localSheetId="29">#REF!</definedName>
    <definedName name="CONSOL">#REF!</definedName>
    <definedName name="CONSOLC2" localSheetId="20">#REF!</definedName>
    <definedName name="CONSOLC2" localSheetId="37">#REF!</definedName>
    <definedName name="CONSOLC2" localSheetId="4">#REF!</definedName>
    <definedName name="CONSOLC2" localSheetId="3">#REF!</definedName>
    <definedName name="CONSOLC2" localSheetId="31">#REF!</definedName>
    <definedName name="CONSOLC2" localSheetId="55">#REF!</definedName>
    <definedName name="CONSOLC2" localSheetId="56">#REF!</definedName>
    <definedName name="CONSOLC2" localSheetId="19">#REF!</definedName>
    <definedName name="CONSOLC2" localSheetId="25">#REF!</definedName>
    <definedName name="CONSOLC2" localSheetId="26">#REF!</definedName>
    <definedName name="CONSOLC2">#REF!</definedName>
    <definedName name="consperc" localSheetId="19">'[90]GDP projections'!#REF!</definedName>
    <definedName name="consperc" localSheetId="25">'[90]GDP projections'!#REF!</definedName>
    <definedName name="consperc" localSheetId="26">'[90]GDP projections'!#REF!</definedName>
    <definedName name="consperc">'[90]GDP projections'!#REF!</definedName>
    <definedName name="consqtr" localSheetId="19">'[90]GDP projections'!#REF!</definedName>
    <definedName name="consqtr" localSheetId="25">'[90]GDP projections'!#REF!</definedName>
    <definedName name="consqtr" localSheetId="26">'[90]GDP projections'!#REF!</definedName>
    <definedName name="consqtr">'[90]GDP projections'!#REF!</definedName>
    <definedName name="CONTENTS" localSheetId="38">[91]Contents!$A$1:$F$36</definedName>
    <definedName name="CONTENTS" localSheetId="55">[92]Contents!$A$1:$F$36</definedName>
    <definedName name="CONTENTS" localSheetId="24">[92]Contents!$A$1:$F$36</definedName>
    <definedName name="CONTENTS">[91]Contents!$A$1:$F$36</definedName>
    <definedName name="cooperantes" localSheetId="20">#REF!</definedName>
    <definedName name="cooperantes" localSheetId="21">#REF!</definedName>
    <definedName name="cooperantes" localSheetId="22">#REF!</definedName>
    <definedName name="cooperantes" localSheetId="23">#REF!</definedName>
    <definedName name="cooperantes" localSheetId="31">#REF!</definedName>
    <definedName name="cooperantes" localSheetId="17">#REF!</definedName>
    <definedName name="cooperantes" localSheetId="55">#REF!</definedName>
    <definedName name="cooperantes" localSheetId="19">#REF!</definedName>
    <definedName name="cooperantes" localSheetId="25">#REF!</definedName>
    <definedName name="cooperantes" localSheetId="26">#REF!</definedName>
    <definedName name="cooperantes">#REF!</definedName>
    <definedName name="COPA">#N/A</definedName>
    <definedName name="COPARTICIPACION_FEDERAL__LEY_N__23548">[4]C!$B$13:$N$13</definedName>
    <definedName name="copystart" localSheetId="20">#REF!</definedName>
    <definedName name="copystart" localSheetId="21">#REF!</definedName>
    <definedName name="copystart" localSheetId="23">#REF!</definedName>
    <definedName name="copystart" localSheetId="37">#REF!</definedName>
    <definedName name="copystart" localSheetId="4">#REF!</definedName>
    <definedName name="copystart" localSheetId="3">#REF!</definedName>
    <definedName name="copystart" localSheetId="31">#REF!</definedName>
    <definedName name="copystart" localSheetId="55">#REF!</definedName>
    <definedName name="copystart" localSheetId="56">#REF!</definedName>
    <definedName name="copystart" localSheetId="19">#REF!</definedName>
    <definedName name="copystart" localSheetId="25">#REF!</definedName>
    <definedName name="copystart" localSheetId="26">#REF!</definedName>
    <definedName name="copystart">#REF!</definedName>
    <definedName name="Copytodebt" localSheetId="20">'[3]in-out'!#REF!</definedName>
    <definedName name="Copytodebt" localSheetId="21">'[3]in-out'!#REF!</definedName>
    <definedName name="Copytodebt" localSheetId="23">'[3]in-out'!#REF!</definedName>
    <definedName name="Copytodebt" localSheetId="31">'[3]in-out'!#REF!</definedName>
    <definedName name="Copytodebt" localSheetId="56">'[3]in-out'!#REF!</definedName>
    <definedName name="Copytodebt" localSheetId="19">'[3]in-out'!#REF!</definedName>
    <definedName name="Copytodebt" localSheetId="25">'[3]in-out'!#REF!</definedName>
    <definedName name="Copytodebt" localSheetId="26">'[3]in-out'!#REF!</definedName>
    <definedName name="Copytodebt">'[3]in-out'!#REF!</definedName>
    <definedName name="CostoVentasY1">'[82]Vaciado 1'!$D$126</definedName>
    <definedName name="CostoVentasY2">'[82]Vaciado 1'!$E$126</definedName>
    <definedName name="CostoVentasY3">'[82]Vaciado 1'!$F$126</definedName>
    <definedName name="COUNT" localSheetId="20">#REF!</definedName>
    <definedName name="COUNT" localSheetId="21">#REF!</definedName>
    <definedName name="COUNT" localSheetId="37">#REF!</definedName>
    <definedName name="COUNT" localSheetId="4">#REF!</definedName>
    <definedName name="COUNT" localSheetId="3">#REF!</definedName>
    <definedName name="COUNT" localSheetId="30">#REF!</definedName>
    <definedName name="COUNT" localSheetId="31">#REF!</definedName>
    <definedName name="COUNT" localSheetId="38">#REF!</definedName>
    <definedName name="COUNT" localSheetId="55">#REF!</definedName>
    <definedName name="COUNT" localSheetId="56">#REF!</definedName>
    <definedName name="COUNT" localSheetId="18">#REF!</definedName>
    <definedName name="COUNT" localSheetId="19">#REF!</definedName>
    <definedName name="COUNT" localSheetId="24">#REF!</definedName>
    <definedName name="COUNT" localSheetId="25">#REF!</definedName>
    <definedName name="COUNT" localSheetId="26">#REF!</definedName>
    <definedName name="COUNT" localSheetId="27">#REF!</definedName>
    <definedName name="COUNT" localSheetId="29">#REF!</definedName>
    <definedName name="COUNT">#REF!</definedName>
    <definedName name="COUNTER" localSheetId="20">#REF!</definedName>
    <definedName name="COUNTER" localSheetId="37">#REF!</definedName>
    <definedName name="COUNTER" localSheetId="4">#REF!</definedName>
    <definedName name="COUNTER" localSheetId="3">#REF!</definedName>
    <definedName name="COUNTER" localSheetId="31">#REF!</definedName>
    <definedName name="COUNTER" localSheetId="55">#REF!</definedName>
    <definedName name="COUNTER" localSheetId="56">#REF!</definedName>
    <definedName name="COUNTER" localSheetId="19">#REF!</definedName>
    <definedName name="COUNTER" localSheetId="25">#REF!</definedName>
    <definedName name="COUNTER" localSheetId="26">#REF!</definedName>
    <definedName name="COUNTER">#REF!</definedName>
    <definedName name="CountryName" localSheetId="38">'[93]Exchange Rate chart'!#REF!</definedName>
    <definedName name="CountryName" localSheetId="55">'[94]Exchange Rate chart'!#REF!</definedName>
    <definedName name="CountryName" localSheetId="19">'[93]Exchange Rate chart'!#REF!</definedName>
    <definedName name="CountryName" localSheetId="24">'[94]Exchange Rate chart'!#REF!</definedName>
    <definedName name="CountryName" localSheetId="25">'[94]Exchange Rate chart'!#REF!</definedName>
    <definedName name="CountryName" localSheetId="26">'[94]Exchange Rate chart'!#REF!</definedName>
    <definedName name="CountryName">'[93]Exchange Rate chart'!#REF!</definedName>
    <definedName name="cp" localSheetId="31" hidden="1">'[95]C Summary'!#REF!</definedName>
    <definedName name="cp" localSheetId="56" hidden="1">'[95]C Summary'!#REF!</definedName>
    <definedName name="cp" localSheetId="19" hidden="1">'[95]C Summary'!#REF!</definedName>
    <definedName name="cp" localSheetId="25" hidden="1">'[95]C Summary'!#REF!</definedName>
    <definedName name="cp" localSheetId="26" hidden="1">'[95]C Summary'!#REF!</definedName>
    <definedName name="cp" hidden="1">'[95]C Summary'!#REF!</definedName>
    <definedName name="CPF" localSheetId="20">#REF!</definedName>
    <definedName name="CPF" localSheetId="21">#REF!</definedName>
    <definedName name="CPF" localSheetId="37">#REF!</definedName>
    <definedName name="CPF" localSheetId="4">#REF!</definedName>
    <definedName name="CPF" localSheetId="3">#REF!</definedName>
    <definedName name="CPF" localSheetId="30">#REF!</definedName>
    <definedName name="CPF" localSheetId="31">#REF!</definedName>
    <definedName name="CPF" localSheetId="38">#REF!</definedName>
    <definedName name="CPF" localSheetId="55">#REF!</definedName>
    <definedName name="CPF" localSheetId="56">#REF!</definedName>
    <definedName name="CPF" localSheetId="18">#REF!</definedName>
    <definedName name="CPF" localSheetId="19">#REF!</definedName>
    <definedName name="CPF" localSheetId="24">#REF!</definedName>
    <definedName name="CPF" localSheetId="25">#REF!</definedName>
    <definedName name="CPF" localSheetId="26">#REF!</definedName>
    <definedName name="CPF" localSheetId="27">#REF!</definedName>
    <definedName name="CPF" localSheetId="29">#REF!</definedName>
    <definedName name="CPF">#REF!</definedName>
    <definedName name="CPI">[96]CPI!$A$4:$M$160</definedName>
    <definedName name="CPI_Core" localSheetId="20">#REF!</definedName>
    <definedName name="CPI_Core" localSheetId="21">#REF!</definedName>
    <definedName name="CPI_Core" localSheetId="23">#REF!</definedName>
    <definedName name="CPI_Core" localSheetId="37">#REF!</definedName>
    <definedName name="CPI_Core" localSheetId="4">#REF!</definedName>
    <definedName name="CPI_Core" localSheetId="3">#REF!</definedName>
    <definedName name="CPI_Core" localSheetId="31">#REF!</definedName>
    <definedName name="CPI_Core" localSheetId="55">#REF!</definedName>
    <definedName name="CPI_Core" localSheetId="56">#REF!</definedName>
    <definedName name="CPI_Core" localSheetId="19">#REF!</definedName>
    <definedName name="CPI_Core" localSheetId="25">#REF!</definedName>
    <definedName name="CPI_Core" localSheetId="26">#REF!</definedName>
    <definedName name="CPI_Core">#REF!</definedName>
    <definedName name="CPI_NAT_monthly" localSheetId="20">#REF!</definedName>
    <definedName name="CPI_NAT_monthly" localSheetId="37">#REF!</definedName>
    <definedName name="CPI_NAT_monthly" localSheetId="4">#REF!</definedName>
    <definedName name="CPI_NAT_monthly" localSheetId="3">#REF!</definedName>
    <definedName name="CPI_NAT_monthly" localSheetId="31">#REF!</definedName>
    <definedName name="CPI_NAT_monthly" localSheetId="55">#REF!</definedName>
    <definedName name="CPI_NAT_monthly" localSheetId="56">#REF!</definedName>
    <definedName name="CPI_NAT_monthly" localSheetId="19">#REF!</definedName>
    <definedName name="CPI_NAT_monthly" localSheetId="25">#REF!</definedName>
    <definedName name="CPI_NAT_monthly" localSheetId="26">#REF!</definedName>
    <definedName name="CPI_NAT_monthly">#REF!</definedName>
    <definedName name="CPICUM" localSheetId="55">#REF!</definedName>
    <definedName name="CPICUM" localSheetId="19">#REF!</definedName>
    <definedName name="CPICUM" localSheetId="25">#REF!</definedName>
    <definedName name="CPICUM" localSheetId="26">#REF!</definedName>
    <definedName name="CPICUM">#REF!</definedName>
    <definedName name="CRECWM">[97]SUPUESTOS!A$15</definedName>
    <definedName name="cred" localSheetId="20">#REF!</definedName>
    <definedName name="cred" localSheetId="21">#REF!</definedName>
    <definedName name="cred" localSheetId="22">#REF!</definedName>
    <definedName name="cred" localSheetId="23">#REF!</definedName>
    <definedName name="cred" localSheetId="17">#REF!</definedName>
    <definedName name="cred" localSheetId="55">#REF!</definedName>
    <definedName name="cred" localSheetId="19">#REF!</definedName>
    <definedName name="cred" localSheetId="25">#REF!</definedName>
    <definedName name="cred" localSheetId="26">#REF!</definedName>
    <definedName name="cred">#REF!</definedName>
    <definedName name="cred1" localSheetId="20">#REF!</definedName>
    <definedName name="cred1" localSheetId="21">#REF!</definedName>
    <definedName name="cred1" localSheetId="23">#REF!</definedName>
    <definedName name="cred1" localSheetId="55">#REF!</definedName>
    <definedName name="cred1" localSheetId="19">#REF!</definedName>
    <definedName name="cred1" localSheetId="25">#REF!</definedName>
    <definedName name="cred1" localSheetId="26">#REF!</definedName>
    <definedName name="cred1">#REF!</definedName>
    <definedName name="CRED2" localSheetId="20">#REF!</definedName>
    <definedName name="CRED2" localSheetId="21">#REF!</definedName>
    <definedName name="CRED2" localSheetId="23">#REF!</definedName>
    <definedName name="CRED2" localSheetId="55">#REF!</definedName>
    <definedName name="CRED2" localSheetId="19">#REF!</definedName>
    <definedName name="CRED2" localSheetId="25">#REF!</definedName>
    <definedName name="CRED2" localSheetId="26">#REF!</definedName>
    <definedName name="CRED2">#REF!</definedName>
    <definedName name="cred2000" localSheetId="55">#REF!</definedName>
    <definedName name="cred2000">#REF!</definedName>
    <definedName name="cred2001" localSheetId="55">#REF!</definedName>
    <definedName name="cred2001">#REF!</definedName>
    <definedName name="cred2002" localSheetId="55">#REF!</definedName>
    <definedName name="cred2002">#REF!</definedName>
    <definedName name="cred2003" localSheetId="55">#REF!</definedName>
    <definedName name="cred2003">#REF!</definedName>
    <definedName name="cred98" localSheetId="38">[24]Programa!#REF!</definedName>
    <definedName name="cred98" localSheetId="55">[25]Programa!#REF!</definedName>
    <definedName name="cred98" localSheetId="24">[25]Programa!#REF!</definedName>
    <definedName name="cred98">[24]Programa!#REF!</definedName>
    <definedName name="cred98j" localSheetId="20">[24]Programa!#REF!</definedName>
    <definedName name="cred98j" localSheetId="21">[24]Programa!#REF!</definedName>
    <definedName name="cred98j" localSheetId="22">[24]Programa!#REF!</definedName>
    <definedName name="cred98j" localSheetId="23">[24]Programa!#REF!</definedName>
    <definedName name="cred98j" localSheetId="38">[24]Programa!#REF!</definedName>
    <definedName name="cred98j" localSheetId="17">[24]Programa!#REF!</definedName>
    <definedName name="cred98j" localSheetId="55">[25]Programa!#REF!</definedName>
    <definedName name="cred98j" localSheetId="19">[24]Programa!#REF!</definedName>
    <definedName name="cred98j" localSheetId="24">[25]Programa!#REF!</definedName>
    <definedName name="cred98j">[24]Programa!#REF!</definedName>
    <definedName name="cred98s" localSheetId="20">#REF!</definedName>
    <definedName name="cred98s" localSheetId="21">#REF!</definedName>
    <definedName name="cred98s" localSheetId="22">#REF!</definedName>
    <definedName name="cred98s" localSheetId="23">#REF!</definedName>
    <definedName name="cred98s" localSheetId="17">#REF!</definedName>
    <definedName name="cred98s" localSheetId="55">#REF!</definedName>
    <definedName name="cred98s" localSheetId="19">#REF!</definedName>
    <definedName name="cred98s" localSheetId="25">#REF!</definedName>
    <definedName name="cred98s" localSheetId="26">#REF!</definedName>
    <definedName name="cred98s">#REF!</definedName>
    <definedName name="cred99" localSheetId="20">#REF!</definedName>
    <definedName name="cred99" localSheetId="21">#REF!</definedName>
    <definedName name="cred99" localSheetId="22">#REF!</definedName>
    <definedName name="cred99" localSheetId="23">#REF!</definedName>
    <definedName name="cred99" localSheetId="17">#REF!</definedName>
    <definedName name="cred99" localSheetId="55">#REF!</definedName>
    <definedName name="cred99" localSheetId="19">#REF!</definedName>
    <definedName name="cred99" localSheetId="25">#REF!</definedName>
    <definedName name="cred99" localSheetId="26">#REF!</definedName>
    <definedName name="cred99">#REF!</definedName>
    <definedName name="CREDITO" localSheetId="20">#REF!</definedName>
    <definedName name="CREDITO" localSheetId="21">#REF!</definedName>
    <definedName name="CREDITO" localSheetId="22">#REF!</definedName>
    <definedName name="CREDITO" localSheetId="23">#REF!</definedName>
    <definedName name="CREDITO" localSheetId="17">#REF!</definedName>
    <definedName name="CREDITO" localSheetId="55">#REF!</definedName>
    <definedName name="CREDITO" localSheetId="19">#REF!</definedName>
    <definedName name="CREDITO" localSheetId="25">#REF!</definedName>
    <definedName name="CREDITO" localSheetId="26">#REF!</definedName>
    <definedName name="CREDITO">#REF!</definedName>
    <definedName name="CREDITOBCH" localSheetId="20">#REF!</definedName>
    <definedName name="CREDITOBCH" localSheetId="37">#REF!</definedName>
    <definedName name="CREDITOBCH" localSheetId="4">#REF!</definedName>
    <definedName name="CREDITOBCH" localSheetId="3">#REF!</definedName>
    <definedName name="CREDITOBCH" localSheetId="31">#REF!</definedName>
    <definedName name="CREDITOBCH" localSheetId="55">#REF!</definedName>
    <definedName name="CREDITOBCH">#REF!</definedName>
    <definedName name="CREDITORSB" localSheetId="20">#REF!</definedName>
    <definedName name="CREDITORSB" localSheetId="37">#REF!</definedName>
    <definedName name="CREDITORSB" localSheetId="4">#REF!</definedName>
    <definedName name="CREDITORSB" localSheetId="3">#REF!</definedName>
    <definedName name="CREDITORSB" localSheetId="31">#REF!</definedName>
    <definedName name="CREDITORSB" localSheetId="55">#REF!</definedName>
    <definedName name="CREDITORSB">#REF!</definedName>
    <definedName name="Crng" localSheetId="20">OFFSET(#REF!,0,0,COUNT(#REF!),1)</definedName>
    <definedName name="Crng" localSheetId="37">OFFSET(#REF!,0,0,COUNT(#REF!),1)</definedName>
    <definedName name="Crng" localSheetId="4">OFFSET(#REF!,0,0,COUNT(#REF!),1)</definedName>
    <definedName name="Crng" localSheetId="3">OFFSET(#REF!,0,0,COUNT(#REF!),1)</definedName>
    <definedName name="Crng" localSheetId="31">OFFSET(#REF!,0,0,COUNT(#REF!),1)</definedName>
    <definedName name="Crng" localSheetId="55">OFFSET(#REF!,0,0,COUNT(#REF!),1)</definedName>
    <definedName name="Crng" localSheetId="56">OFFSET(#REF!,0,0,COUNT(#REF!),1)</definedName>
    <definedName name="Crng" localSheetId="19">OFFSET(#REF!,0,0,COUNT(#REF!),1)</definedName>
    <definedName name="Crng" localSheetId="25">OFFSET(#REF!,0,0,COUNT(#REF!),1)</definedName>
    <definedName name="Crng" localSheetId="26">OFFSET(#REF!,0,0,COUNT(#REF!),1)</definedName>
    <definedName name="Crng">OFFSET(#REF!,0,0,COUNT(#REF!),1)</definedName>
    <definedName name="Crt" localSheetId="20">#REF!</definedName>
    <definedName name="Crt" localSheetId="21">#REF!</definedName>
    <definedName name="Crt" localSheetId="37">#REF!</definedName>
    <definedName name="Crt" localSheetId="4">#REF!</definedName>
    <definedName name="Crt" localSheetId="3">#REF!</definedName>
    <definedName name="Crt" localSheetId="30">#REF!</definedName>
    <definedName name="Crt" localSheetId="31">#REF!</definedName>
    <definedName name="Crt" localSheetId="38">#REF!</definedName>
    <definedName name="Crt" localSheetId="55">#REF!</definedName>
    <definedName name="Crt" localSheetId="56">#REF!</definedName>
    <definedName name="Crt" localSheetId="18">#REF!</definedName>
    <definedName name="Crt" localSheetId="19">#REF!</definedName>
    <definedName name="Crt" localSheetId="24">#REF!</definedName>
    <definedName name="Crt" localSheetId="25">#REF!</definedName>
    <definedName name="Crt" localSheetId="26">#REF!</definedName>
    <definedName name="Crt" localSheetId="27">#REF!</definedName>
    <definedName name="Crt" localSheetId="29">#REF!</definedName>
    <definedName name="Crt">#REF!</definedName>
    <definedName name="CRUDE1">[89]MONTHLY!$B$437:$Z$444</definedName>
    <definedName name="CRUDE2">[89]MONTHLY!$B$451:$Z$458</definedName>
    <definedName name="CRUDE3">[89]MONTHLY!$B$465:$Z$472</definedName>
    <definedName name="CRUZ" localSheetId="20">#REF!</definedName>
    <definedName name="CRUZ" localSheetId="21">#REF!</definedName>
    <definedName name="CRUZ" localSheetId="37">#REF!</definedName>
    <definedName name="CRUZ" localSheetId="4">#REF!</definedName>
    <definedName name="CRUZ" localSheetId="3">#REF!</definedName>
    <definedName name="CRUZ" localSheetId="30">#REF!</definedName>
    <definedName name="CRUZ" localSheetId="31">#REF!</definedName>
    <definedName name="CRUZ" localSheetId="38">#REF!</definedName>
    <definedName name="CRUZ" localSheetId="55">#REF!</definedName>
    <definedName name="CRUZ" localSheetId="56">#REF!</definedName>
    <definedName name="CRUZ" localSheetId="18">#REF!</definedName>
    <definedName name="CRUZ" localSheetId="19">#REF!</definedName>
    <definedName name="CRUZ" localSheetId="24">#REF!</definedName>
    <definedName name="CRUZ" localSheetId="25">#REF!</definedName>
    <definedName name="CRUZ" localSheetId="26">#REF!</definedName>
    <definedName name="CRUZ" localSheetId="27">#REF!</definedName>
    <definedName name="CRUZ" localSheetId="29">#REF!</definedName>
    <definedName name="CRUZ">#REF!</definedName>
    <definedName name="CRUZ1" localSheetId="20">#REF!</definedName>
    <definedName name="CRUZ1" localSheetId="37">#REF!</definedName>
    <definedName name="CRUZ1" localSheetId="4">#REF!</definedName>
    <definedName name="CRUZ1" localSheetId="3">#REF!</definedName>
    <definedName name="CRUZ1" localSheetId="31">#REF!</definedName>
    <definedName name="CRUZ1" localSheetId="55">#REF!</definedName>
    <definedName name="CRUZ1" localSheetId="56">#REF!</definedName>
    <definedName name="CRUZ1" localSheetId="19">#REF!</definedName>
    <definedName name="CRUZ1" localSheetId="25">#REF!</definedName>
    <definedName name="CRUZ1" localSheetId="26">#REF!</definedName>
    <definedName name="CRUZ1">#REF!</definedName>
    <definedName name="CS" localSheetId="20">#REF!</definedName>
    <definedName name="CS" localSheetId="37">#REF!</definedName>
    <definedName name="CS" localSheetId="4">#REF!</definedName>
    <definedName name="CS" localSheetId="3">#REF!</definedName>
    <definedName name="CS" localSheetId="31">#REF!</definedName>
    <definedName name="CS" localSheetId="55">#REF!</definedName>
    <definedName name="CS" localSheetId="56">#REF!</definedName>
    <definedName name="CS">#REF!</definedName>
    <definedName name="CS1A" localSheetId="20">#REF!</definedName>
    <definedName name="CS1A" localSheetId="37">#REF!</definedName>
    <definedName name="CS1A" localSheetId="4">#REF!</definedName>
    <definedName name="CS1A" localSheetId="3">#REF!</definedName>
    <definedName name="CS1A" localSheetId="31">#REF!</definedName>
    <definedName name="CS1A" localSheetId="55">#REF!</definedName>
    <definedName name="CS1A">#REF!</definedName>
    <definedName name="CTOOMA00" localSheetId="55">#REF!</definedName>
    <definedName name="CTOOMA00">#REF!</definedName>
    <definedName name="CTOOMA97" localSheetId="55">#REF!</definedName>
    <definedName name="CTOOMA97">#REF!</definedName>
    <definedName name="CTOOMA98" localSheetId="55">#REF!</definedName>
    <definedName name="CTOOMA98">#REF!</definedName>
    <definedName name="CTOOMA99" localSheetId="55">#REF!</definedName>
    <definedName name="CTOOMA99">#REF!</definedName>
    <definedName name="CTOOMV00" localSheetId="55">#REF!</definedName>
    <definedName name="CTOOMV00">#REF!</definedName>
    <definedName name="CTOOMV97" localSheetId="55">#REF!</definedName>
    <definedName name="CTOOMV97">#REF!</definedName>
    <definedName name="CTOOMV98" localSheetId="55">#REF!</definedName>
    <definedName name="CTOOMV98">#REF!</definedName>
    <definedName name="CTOOMV99" localSheetId="55">#REF!</definedName>
    <definedName name="CTOOMV99">#REF!</definedName>
    <definedName name="cuad1" localSheetId="55">#REF!</definedName>
    <definedName name="cuad1">#REF!</definedName>
    <definedName name="cuad10" localSheetId="55">#REF!</definedName>
    <definedName name="cuad10">#REF!</definedName>
    <definedName name="cuad11" localSheetId="55">#REF!</definedName>
    <definedName name="cuad11">#REF!</definedName>
    <definedName name="cuad12" localSheetId="55">#REF!</definedName>
    <definedName name="cuad12">#REF!</definedName>
    <definedName name="cuad13" localSheetId="55">#REF!</definedName>
    <definedName name="cuad13">#REF!</definedName>
    <definedName name="cuad14" localSheetId="55">#REF!</definedName>
    <definedName name="cuad14">#REF!</definedName>
    <definedName name="cuad15" localSheetId="55">#REF!</definedName>
    <definedName name="cuad15">#REF!</definedName>
    <definedName name="cuad16" localSheetId="55">#REF!</definedName>
    <definedName name="cuad16">#REF!</definedName>
    <definedName name="cuad17" localSheetId="55">#REF!</definedName>
    <definedName name="cuad17">#REF!</definedName>
    <definedName name="cuad18" localSheetId="55">#REF!</definedName>
    <definedName name="cuad18">#REF!</definedName>
    <definedName name="cuad19" localSheetId="55">#REF!</definedName>
    <definedName name="cuad19">#REF!</definedName>
    <definedName name="cuad2" localSheetId="55">#REF!</definedName>
    <definedName name="cuad2">#REF!</definedName>
    <definedName name="cuad20" localSheetId="55">#REF!</definedName>
    <definedName name="cuad20">#REF!</definedName>
    <definedName name="cuad21" localSheetId="55">#REF!</definedName>
    <definedName name="cuad21">#REF!</definedName>
    <definedName name="cuad22" localSheetId="55">#REF!</definedName>
    <definedName name="cuad22">#REF!</definedName>
    <definedName name="cuad23" localSheetId="55">#REF!</definedName>
    <definedName name="cuad23">#REF!</definedName>
    <definedName name="cuad24" localSheetId="55">#REF!</definedName>
    <definedName name="cuad24">#REF!</definedName>
    <definedName name="cuad25" localSheetId="55">#REF!</definedName>
    <definedName name="cuad25">#REF!</definedName>
    <definedName name="cuad3" localSheetId="55">#REF!</definedName>
    <definedName name="cuad3">#REF!</definedName>
    <definedName name="cuad4" localSheetId="55">#REF!</definedName>
    <definedName name="cuad4">#REF!</definedName>
    <definedName name="cuad5" localSheetId="55">#REF!</definedName>
    <definedName name="cuad5">#REF!</definedName>
    <definedName name="cuad6" localSheetId="55">#REF!</definedName>
    <definedName name="cuad6">#REF!</definedName>
    <definedName name="cuad7" localSheetId="55">#REF!</definedName>
    <definedName name="cuad7">#REF!</definedName>
    <definedName name="cuad8" localSheetId="55">#REF!</definedName>
    <definedName name="cuad8">#REF!</definedName>
    <definedName name="cuad9" localSheetId="55">#REF!</definedName>
    <definedName name="cuad9">#REF!</definedName>
    <definedName name="CUADR11" localSheetId="55">#REF!</definedName>
    <definedName name="CUADR11">#REF!</definedName>
    <definedName name="CUADRO_10.3.1">'[98]fondo promedio'!$A$36:$L$74</definedName>
    <definedName name="CUADRO_N__4.1.3" localSheetId="20">#REF!</definedName>
    <definedName name="CUADRO_N__4.1.3" localSheetId="21">#REF!</definedName>
    <definedName name="CUADRO_N__4.1.3" localSheetId="22">#REF!</definedName>
    <definedName name="CUADRO_N__4.1.3" localSheetId="23">#REF!</definedName>
    <definedName name="CUADRO_N__4.1.3" localSheetId="17">#REF!</definedName>
    <definedName name="CUADRO_N__4.1.3" localSheetId="55">#REF!</definedName>
    <definedName name="CUADRO_N__4.1.3" localSheetId="19">#REF!</definedName>
    <definedName name="CUADRO_N__4.1.3" localSheetId="25">#REF!</definedName>
    <definedName name="CUADRO_N__4.1.3" localSheetId="26">#REF!</definedName>
    <definedName name="CUADRO_N__4.1.3">#REF!</definedName>
    <definedName name="CUADRO_No_9_C" localSheetId="20">#REF!</definedName>
    <definedName name="CUADRO_No_9_C" localSheetId="21">#REF!</definedName>
    <definedName name="CUADRO_No_9_C" localSheetId="23">#REF!</definedName>
    <definedName name="CUADRO_No_9_C" localSheetId="55">#REF!</definedName>
    <definedName name="CUADRO_No_9_C" localSheetId="19">#REF!</definedName>
    <definedName name="CUADRO_No_9_C" localSheetId="25">#REF!</definedName>
    <definedName name="CUADRO_No_9_C" localSheetId="26">#REF!</definedName>
    <definedName name="CUADRO_No_9_C">#REF!</definedName>
    <definedName name="CUADRO9" localSheetId="20">#REF!</definedName>
    <definedName name="CUADRO9" localSheetId="21">#REF!</definedName>
    <definedName name="CUADRO9" localSheetId="23">#REF!</definedName>
    <definedName name="CUADRO9" localSheetId="55">#REF!</definedName>
    <definedName name="CUADRO9" localSheetId="19">#REF!</definedName>
    <definedName name="CUADRO9" localSheetId="25">#REF!</definedName>
    <definedName name="CUADRO9" localSheetId="26">#REF!</definedName>
    <definedName name="CUADRO9">#REF!</definedName>
    <definedName name="CUADRO9A" localSheetId="55">#REF!</definedName>
    <definedName name="CUADRO9A">#REF!</definedName>
    <definedName name="CUADRO9B" localSheetId="55">#REF!</definedName>
    <definedName name="CUADRO9B">#REF!</definedName>
    <definedName name="CUADROI" localSheetId="55">#REF!</definedName>
    <definedName name="CUADROI">#REF!</definedName>
    <definedName name="CUADROII" localSheetId="55">#REF!</definedName>
    <definedName name="CUADROII">#REF!</definedName>
    <definedName name="CUADROIII" localSheetId="55">#REF!</definedName>
    <definedName name="CUADROIII">#REF!</definedName>
    <definedName name="CUADROIV" localSheetId="55">#REF!</definedName>
    <definedName name="CUADROIV">#REF!</definedName>
    <definedName name="CUADROV" localSheetId="55">#REF!</definedName>
    <definedName name="CUADROV">#REF!</definedName>
    <definedName name="CUADROVI" localSheetId="55">#REF!</definedName>
    <definedName name="CUADROVI">#REF!</definedName>
    <definedName name="CUADROVII" localSheetId="55">#REF!</definedName>
    <definedName name="CUADROVII">#REF!</definedName>
    <definedName name="CUENTASMON">[69]BCP!#REF!</definedName>
    <definedName name="culo">'[99]graf 1'!$A$1:$IV$2</definedName>
    <definedName name="cuman" localSheetId="38">[70]Contribution!$C$378:$DC$392</definedName>
    <definedName name="cuman" localSheetId="55">[71]Contribution!$C$378:$DC$392</definedName>
    <definedName name="cuman" localSheetId="24">[71]Contribution!$C$378:$DC$392</definedName>
    <definedName name="cuman">[70]Contribution!$C$378:$DC$392</definedName>
    <definedName name="Cuota">'[57]Dinámica Couta Mercado'!$A$11:$O$28</definedName>
    <definedName name="CurMonth" localSheetId="20">#REF!</definedName>
    <definedName name="CurMonth" localSheetId="21">#REF!</definedName>
    <definedName name="CurMonth" localSheetId="37">#REF!</definedName>
    <definedName name="CurMonth" localSheetId="4">#REF!</definedName>
    <definedName name="CurMonth" localSheetId="3">#REF!</definedName>
    <definedName name="CurMonth" localSheetId="30">#REF!</definedName>
    <definedName name="CurMonth" localSheetId="31">#REF!</definedName>
    <definedName name="CurMonth" localSheetId="38">#REF!</definedName>
    <definedName name="CurMonth" localSheetId="55">#REF!</definedName>
    <definedName name="CurMonth" localSheetId="56">#REF!</definedName>
    <definedName name="CurMonth" localSheetId="18">#REF!</definedName>
    <definedName name="CurMonth" localSheetId="19">#REF!</definedName>
    <definedName name="CurMonth" localSheetId="24">#REF!</definedName>
    <definedName name="CurMonth" localSheetId="25">#REF!</definedName>
    <definedName name="CurMonth" localSheetId="26">#REF!</definedName>
    <definedName name="CurMonth" localSheetId="27">#REF!</definedName>
    <definedName name="CurMonth" localSheetId="29">#REF!</definedName>
    <definedName name="CurMonth">#REF!</definedName>
    <definedName name="Currency" localSheetId="20">#REF!</definedName>
    <definedName name="Currency" localSheetId="37">#REF!</definedName>
    <definedName name="Currency" localSheetId="4">#REF!</definedName>
    <definedName name="Currency" localSheetId="3">#REF!</definedName>
    <definedName name="Currency" localSheetId="31">#REF!</definedName>
    <definedName name="Currency" localSheetId="55">#REF!</definedName>
    <definedName name="Currency" localSheetId="56">#REF!</definedName>
    <definedName name="Currency" localSheetId="19">#REF!</definedName>
    <definedName name="Currency" localSheetId="25">#REF!</definedName>
    <definedName name="Currency" localSheetId="26">#REF!</definedName>
    <definedName name="Currency">#REF!</definedName>
    <definedName name="CURRENTYEAR" localSheetId="31">#REF!</definedName>
    <definedName name="CURRENTYEAR" localSheetId="55">#REF!</definedName>
    <definedName name="CURRENTYEAR">#REF!</definedName>
    <definedName name="CurrVintage" localSheetId="38">[100]Current!$D$66</definedName>
    <definedName name="CurrVintage" localSheetId="55">[101]Current!$D$66</definedName>
    <definedName name="CurrVintage" localSheetId="24">[101]Current!$D$66</definedName>
    <definedName name="CurrVintage">[100]Current!$D$66</definedName>
    <definedName name="cutoff">'[102]LIC cutoff'!$A$2:$B$15</definedName>
    <definedName name="CYEAR2021" localSheetId="20">[103]Coal!$B$583:$J$583</definedName>
    <definedName name="CYEAR2021" localSheetId="32">[104]Coal!$B$583:$J$583</definedName>
    <definedName name="CYEAR2021" localSheetId="39">[104]Coal!$B$583:$J$583</definedName>
    <definedName name="CYEAR2021" localSheetId="41">[104]Coal!$B$583:$J$583</definedName>
    <definedName name="CYEAR2021" localSheetId="31">[104]Coal!$B$583:$J$583</definedName>
    <definedName name="CYEAR2021" localSheetId="35">[104]Coal!$B$583:$J$583</definedName>
    <definedName name="CYEAR2021" localSheetId="38">[103]Coal!$B$583:$J$583</definedName>
    <definedName name="CYEAR2021" localSheetId="42">[104]Coal!$B$583:$J$583</definedName>
    <definedName name="CYEAR2021" localSheetId="43">[104]Coal!$B$583:$J$583</definedName>
    <definedName name="CYEAR2021" localSheetId="55">[104]Coal!$B$583:$J$583</definedName>
    <definedName name="CYEAR2021" localSheetId="24">[105]Coal!$B$583:$J$583</definedName>
    <definedName name="CYEAR2021">[103]Coal!$B$583:$J$583</definedName>
    <definedName name="CYEAR2022" localSheetId="20">[103]Coal!$K$583:$V$583</definedName>
    <definedName name="CYEAR2022" localSheetId="32">[104]Coal!$K$583:$V$583</definedName>
    <definedName name="CYEAR2022" localSheetId="39">[104]Coal!$K$583:$V$583</definedName>
    <definedName name="CYEAR2022" localSheetId="41">[104]Coal!$K$583:$V$583</definedName>
    <definedName name="CYEAR2022" localSheetId="31">[104]Coal!$K$583:$V$583</definedName>
    <definedName name="CYEAR2022" localSheetId="35">[104]Coal!$K$583:$V$583</definedName>
    <definedName name="CYEAR2022" localSheetId="38">[103]Coal!$K$583:$V$583</definedName>
    <definedName name="CYEAR2022" localSheetId="42">[104]Coal!$K$583:$V$583</definedName>
    <definedName name="CYEAR2022" localSheetId="43">[104]Coal!$K$583:$V$583</definedName>
    <definedName name="CYEAR2022" localSheetId="55">[104]Coal!$K$583:$V$583</definedName>
    <definedName name="CYEAR2022" localSheetId="24">[105]Coal!$K$583:$V$583</definedName>
    <definedName name="CYEAR2022">[103]Coal!$K$583:$V$583</definedName>
    <definedName name="CYEAR2023" localSheetId="20">[103]Coal!$W$583:$AH$583</definedName>
    <definedName name="CYEAR2023" localSheetId="32">[104]Coal!$W$583:$AH$583</definedName>
    <definedName name="CYEAR2023" localSheetId="39">[104]Coal!$W$583:$AH$583</definedName>
    <definedName name="CYEAR2023" localSheetId="41">[104]Coal!$W$583:$AH$583</definedName>
    <definedName name="CYEAR2023" localSheetId="31">[104]Coal!$W$583:$AH$583</definedName>
    <definedName name="CYEAR2023" localSheetId="35">[104]Coal!$W$583:$AH$583</definedName>
    <definedName name="CYEAR2023" localSheetId="38">[103]Coal!$W$583:$AH$583</definedName>
    <definedName name="CYEAR2023" localSheetId="42">[104]Coal!$W$583:$AH$583</definedName>
    <definedName name="CYEAR2023" localSheetId="43">[104]Coal!$W$583:$AH$583</definedName>
    <definedName name="CYEAR2023" localSheetId="55">[104]Coal!$W$583:$AH$583</definedName>
    <definedName name="CYEAR2023" localSheetId="24">[105]Coal!$W$583:$AH$583</definedName>
    <definedName name="CYEAR2023">[103]Coal!$W$583:$AH$583</definedName>
    <definedName name="CYEAR2024" localSheetId="20">[103]Coal!$AI$583:$AT$583</definedName>
    <definedName name="CYEAR2024" localSheetId="32">[104]Coal!$AI$583:$AT$583</definedName>
    <definedName name="CYEAR2024" localSheetId="39">[104]Coal!$AI$583:$AT$583</definedName>
    <definedName name="CYEAR2024" localSheetId="41">[104]Coal!$AI$583:$AT$583</definedName>
    <definedName name="CYEAR2024" localSheetId="31">[104]Coal!$AI$583:$AT$583</definedName>
    <definedName name="CYEAR2024" localSheetId="35">[104]Coal!$AI$583:$AT$583</definedName>
    <definedName name="CYEAR2024" localSheetId="38">[103]Coal!$AI$583:$AT$583</definedName>
    <definedName name="CYEAR2024" localSheetId="42">[104]Coal!$AI$583:$AT$583</definedName>
    <definedName name="CYEAR2024" localSheetId="43">[104]Coal!$AI$583:$AT$583</definedName>
    <definedName name="CYEAR2024" localSheetId="55">[104]Coal!$AI$583:$AT$583</definedName>
    <definedName name="CYEAR2024" localSheetId="24">[105]Coal!$AI$583:$AT$583</definedName>
    <definedName name="CYEAR2024">[103]Coal!$AI$583:$AT$583</definedName>
    <definedName name="CYEAR2025" localSheetId="20">[103]Coal!$AU$583:$AX$583</definedName>
    <definedName name="CYEAR2025" localSheetId="32">[104]Coal!$AU$583:$AX$583</definedName>
    <definedName name="CYEAR2025" localSheetId="39">[104]Coal!$AU$583:$AX$583</definedName>
    <definedName name="CYEAR2025" localSheetId="41">[104]Coal!$AU$583:$AX$583</definedName>
    <definedName name="CYEAR2025" localSheetId="31">[104]Coal!$AU$583:$AX$583</definedName>
    <definedName name="CYEAR2025" localSheetId="35">[104]Coal!$AU$583:$AX$583</definedName>
    <definedName name="CYEAR2025" localSheetId="38">[103]Coal!$AU$583:$AX$583</definedName>
    <definedName name="CYEAR2025" localSheetId="42">[104]Coal!$AU$583:$AX$583</definedName>
    <definedName name="CYEAR2025" localSheetId="43">[104]Coal!$AU$583:$AX$583</definedName>
    <definedName name="CYEAR2025" localSheetId="55">[104]Coal!$AU$583:$AX$583</definedName>
    <definedName name="CYEAR2025" localSheetId="24">[105]Coal!$AU$583:$AX$583</definedName>
    <definedName name="CYEAR2025">[103]Coal!$AU$583:$AX$583</definedName>
    <definedName name="d" localSheetId="20" hidden="1">'[106]Fax a enviar'!#REF!</definedName>
    <definedName name="d" localSheetId="21" hidden="1">'[106]Fax a enviar'!#REF!</definedName>
    <definedName name="d" localSheetId="23" hidden="1">'[106]Fax a enviar'!#REF!</definedName>
    <definedName name="d" localSheetId="32" hidden="1">'[106]Fax a enviar'!#REF!</definedName>
    <definedName name="d" localSheetId="37" hidden="1">'[106]Fax a enviar'!#REF!</definedName>
    <definedName name="d" localSheetId="41" hidden="1">'[106]Fax a enviar'!#REF!</definedName>
    <definedName name="d" localSheetId="30" hidden="1">'[106]Fax a enviar'!#REF!</definedName>
    <definedName name="d" localSheetId="31" hidden="1">'[106]Fax a enviar'!#REF!</definedName>
    <definedName name="d" localSheetId="38" hidden="1">'[106]Fax a enviar'!#REF!</definedName>
    <definedName name="d" localSheetId="56" hidden="1">'[106]Fax a enviar'!#REF!</definedName>
    <definedName name="d" localSheetId="18" hidden="1">'[106]Fax a enviar'!#REF!</definedName>
    <definedName name="d" localSheetId="19" hidden="1">'[106]Fax a enviar'!#REF!</definedName>
    <definedName name="d" localSheetId="24" hidden="1">'[106]Fax a enviar'!#REF!</definedName>
    <definedName name="d" localSheetId="25" hidden="1">'[106]Fax a enviar'!#REF!</definedName>
    <definedName name="d" localSheetId="26" hidden="1">'[106]Fax a enviar'!#REF!</definedName>
    <definedName name="d" localSheetId="27" hidden="1">'[106]Fax a enviar'!#REF!</definedName>
    <definedName name="d" localSheetId="29" hidden="1">'[106]Fax a enviar'!#REF!</definedName>
    <definedName name="d" hidden="1">'[106]Fax a enviar'!#REF!</definedName>
    <definedName name="D_ALTBCA_GDP" localSheetId="20">#REF!</definedName>
    <definedName name="D_ALTBCA_GDP" localSheetId="21">#REF!</definedName>
    <definedName name="D_ALTBCA_GDP" localSheetId="22">#REF!</definedName>
    <definedName name="D_ALTBCA_GDP" localSheetId="23">#REF!</definedName>
    <definedName name="D_ALTBCA_GDP" localSheetId="17">#REF!</definedName>
    <definedName name="D_ALTBCA_GDP" localSheetId="55">#REF!</definedName>
    <definedName name="D_ALTBCA_GDP" localSheetId="19">#REF!</definedName>
    <definedName name="D_ALTBCA_GDP" localSheetId="25">#REF!</definedName>
    <definedName name="D_ALTBCA_GDP" localSheetId="26">#REF!</definedName>
    <definedName name="D_ALTBCA_GDP">#REF!</definedName>
    <definedName name="D_ALTNGDP_R" localSheetId="20">#REF!</definedName>
    <definedName name="D_ALTNGDP_R" localSheetId="21">#REF!</definedName>
    <definedName name="D_ALTNGDP_R" localSheetId="23">#REF!</definedName>
    <definedName name="D_ALTNGDP_R" localSheetId="55">#REF!</definedName>
    <definedName name="D_ALTNGDP_R" localSheetId="19">#REF!</definedName>
    <definedName name="D_ALTNGDP_R" localSheetId="25">#REF!</definedName>
    <definedName name="D_ALTNGDP_R" localSheetId="26">#REF!</definedName>
    <definedName name="D_ALTNGDP_R">#REF!</definedName>
    <definedName name="D_ALTNGDP_RG" localSheetId="20">#REF!</definedName>
    <definedName name="D_ALTNGDP_RG" localSheetId="21">#REF!</definedName>
    <definedName name="D_ALTNGDP_RG" localSheetId="23">#REF!</definedName>
    <definedName name="D_ALTNGDP_RG" localSheetId="55">#REF!</definedName>
    <definedName name="D_ALTNGDP_RG" localSheetId="19">#REF!</definedName>
    <definedName name="D_ALTNGDP_RG" localSheetId="25">#REF!</definedName>
    <definedName name="D_ALTNGDP_RG" localSheetId="26">#REF!</definedName>
    <definedName name="D_ALTNGDP_RG">#REF!</definedName>
    <definedName name="D_ALTPCPI" localSheetId="55">#REF!</definedName>
    <definedName name="D_ALTPCPI">#REF!</definedName>
    <definedName name="D_ALTPCPIG" localSheetId="55">#REF!</definedName>
    <definedName name="D_ALTPCPIG">#REF!</definedName>
    <definedName name="D_B" localSheetId="20">#REF!</definedName>
    <definedName name="D_B" localSheetId="21">#REF!</definedName>
    <definedName name="D_B" localSheetId="37">#REF!</definedName>
    <definedName name="D_B" localSheetId="4">#REF!</definedName>
    <definedName name="D_B" localSheetId="3">#REF!</definedName>
    <definedName name="D_B" localSheetId="30">#REF!</definedName>
    <definedName name="D_B" localSheetId="31">#REF!</definedName>
    <definedName name="D_B" localSheetId="38">#REF!</definedName>
    <definedName name="D_B" localSheetId="55">#REF!</definedName>
    <definedName name="D_B" localSheetId="56">#REF!</definedName>
    <definedName name="D_B" localSheetId="18">#REF!</definedName>
    <definedName name="D_B" localSheetId="19">#REF!</definedName>
    <definedName name="D_B" localSheetId="24">#REF!</definedName>
    <definedName name="D_B" localSheetId="27">#REF!</definedName>
    <definedName name="D_B" localSheetId="29">#REF!</definedName>
    <definedName name="D_B">#REF!</definedName>
    <definedName name="D_BCA_GDP" localSheetId="55">#REF!</definedName>
    <definedName name="D_BCA_GDP">#REF!</definedName>
    <definedName name="D_BFD" localSheetId="55">#REF!</definedName>
    <definedName name="D_BFD">#REF!</definedName>
    <definedName name="D_BFL" localSheetId="55">#REF!</definedName>
    <definedName name="D_BFL">#REF!</definedName>
    <definedName name="D_BFL_D" localSheetId="55">#REF!</definedName>
    <definedName name="D_BFL_D">#REF!</definedName>
    <definedName name="D_BFL_S" localSheetId="55">#REF!</definedName>
    <definedName name="D_BFL_S">#REF!</definedName>
    <definedName name="D_BFLG" localSheetId="55">#REF!</definedName>
    <definedName name="D_BFLG">#REF!</definedName>
    <definedName name="D_BFOP" localSheetId="55">#REF!</definedName>
    <definedName name="D_BFOP">#REF!</definedName>
    <definedName name="D_BFPP" localSheetId="55">#REF!</definedName>
    <definedName name="D_BFPP">#REF!</definedName>
    <definedName name="D_BFRA1" localSheetId="55">#REF!</definedName>
    <definedName name="D_BFRA1">#REF!</definedName>
    <definedName name="D_BFX" localSheetId="55">#REF!</definedName>
    <definedName name="D_BFX">#REF!</definedName>
    <definedName name="D_BFXG" localSheetId="55">#REF!</definedName>
    <definedName name="D_BFXG">#REF!</definedName>
    <definedName name="D_BFXP" localSheetId="55">#REF!</definedName>
    <definedName name="D_BFXP">#REF!</definedName>
    <definedName name="D_BRASS" localSheetId="55">#REF!</definedName>
    <definedName name="D_BRASS">#REF!</definedName>
    <definedName name="D_CalcNGS" localSheetId="55">#REF!</definedName>
    <definedName name="D_CalcNGS">#REF!</definedName>
    <definedName name="D_CalcNMG_R" localSheetId="55">#REF!</definedName>
    <definedName name="D_CalcNMG_R">#REF!</definedName>
    <definedName name="D_CalcNXG_R" localSheetId="55">#REF!</definedName>
    <definedName name="D_CalcNXG_R">#REF!</definedName>
    <definedName name="D_D" localSheetId="55">#REF!</definedName>
    <definedName name="D_D">#REF!</definedName>
    <definedName name="D_D_B" localSheetId="55">#REF!</definedName>
    <definedName name="D_D_B">#REF!</definedName>
    <definedName name="D_D_Bdiff" localSheetId="55">#REF!</definedName>
    <definedName name="D_D_Bdiff">#REF!</definedName>
    <definedName name="D_D_Bdiff1" localSheetId="55">#REF!</definedName>
    <definedName name="D_D_Bdiff1">#REF!</definedName>
    <definedName name="D_D_G" localSheetId="55">#REF!</definedName>
    <definedName name="D_D_G">#REF!</definedName>
    <definedName name="D_D_Gdiff" localSheetId="55">#REF!</definedName>
    <definedName name="D_D_Gdiff">#REF!</definedName>
    <definedName name="D_D_Gdiff1" localSheetId="55">#REF!</definedName>
    <definedName name="D_D_Gdiff1">#REF!</definedName>
    <definedName name="D_D_S" localSheetId="55">#REF!</definedName>
    <definedName name="D_D_S">#REF!</definedName>
    <definedName name="D_D_Sdiff" localSheetId="55">#REF!</definedName>
    <definedName name="D_D_Sdiff">#REF!</definedName>
    <definedName name="D_D_Sdiff1" localSheetId="55">#REF!</definedName>
    <definedName name="D_D_Sdiff1">#REF!</definedName>
    <definedName name="D_DA" localSheetId="55">#REF!</definedName>
    <definedName name="D_DA">#REF!</definedName>
    <definedName name="D_DAdiff" localSheetId="55">#REF!</definedName>
    <definedName name="D_DAdiff">#REF!</definedName>
    <definedName name="D_DAdiff1" localSheetId="55">#REF!</definedName>
    <definedName name="D_DAdiff1">#REF!</definedName>
    <definedName name="D_Ddiff" localSheetId="55">#REF!</definedName>
    <definedName name="D_Ddiff">#REF!</definedName>
    <definedName name="D_Ddiff1" localSheetId="55">#REF!</definedName>
    <definedName name="D_Ddiff1">#REF!</definedName>
    <definedName name="D_DSdiff" localSheetId="55">#REF!</definedName>
    <definedName name="D_DSdiff">#REF!</definedName>
    <definedName name="D_DSdiff1" localSheetId="55">#REF!</definedName>
    <definedName name="D_DSdiff1">#REF!</definedName>
    <definedName name="D_EDNA" localSheetId="55">#REF!</definedName>
    <definedName name="D_EDNA">#REF!</definedName>
    <definedName name="D_EDNA_B">[107]DA!#REF!</definedName>
    <definedName name="D_EDNA_D">[107]DA!#REF!</definedName>
    <definedName name="D_EDNA_T">[107]DA!#REF!</definedName>
    <definedName name="D_EDNE">[107]DA!#REF!</definedName>
    <definedName name="D_ENDA" localSheetId="20">#REF!</definedName>
    <definedName name="D_ENDA" localSheetId="21">#REF!</definedName>
    <definedName name="D_ENDA" localSheetId="22">#REF!</definedName>
    <definedName name="D_ENDA" localSheetId="23">#REF!</definedName>
    <definedName name="D_ENDA" localSheetId="17">#REF!</definedName>
    <definedName name="D_ENDA" localSheetId="55">#REF!</definedName>
    <definedName name="D_ENDA" localSheetId="19">#REF!</definedName>
    <definedName name="D_ENDA" localSheetId="25">#REF!</definedName>
    <definedName name="D_ENDA" localSheetId="26">#REF!</definedName>
    <definedName name="D_ENDA">#REF!</definedName>
    <definedName name="D_G" localSheetId="20">#REF!</definedName>
    <definedName name="D_G" localSheetId="37">#REF!</definedName>
    <definedName name="D_G" localSheetId="4">#REF!</definedName>
    <definedName name="D_G" localSheetId="3">#REF!</definedName>
    <definedName name="D_G" localSheetId="31">#REF!</definedName>
    <definedName name="D_G" localSheetId="55">#REF!</definedName>
    <definedName name="D_G" localSheetId="56">#REF!</definedName>
    <definedName name="D_G" localSheetId="19">#REF!</definedName>
    <definedName name="D_G" localSheetId="25">#REF!</definedName>
    <definedName name="D_G" localSheetId="26">#REF!</definedName>
    <definedName name="D_G">#REF!</definedName>
    <definedName name="D_GCB" localSheetId="55">#REF!</definedName>
    <definedName name="D_GCB" localSheetId="19">#REF!</definedName>
    <definedName name="D_GCB" localSheetId="25">#REF!</definedName>
    <definedName name="D_GCB" localSheetId="26">#REF!</definedName>
    <definedName name="D_GCB">#REF!</definedName>
    <definedName name="D_GGB" localSheetId="55">#REF!</definedName>
    <definedName name="D_GGB">#REF!</definedName>
    <definedName name="D_Ind" localSheetId="20">#REF!</definedName>
    <definedName name="D_Ind" localSheetId="37">#REF!</definedName>
    <definedName name="D_Ind" localSheetId="4">#REF!</definedName>
    <definedName name="D_Ind" localSheetId="3">#REF!</definedName>
    <definedName name="D_Ind" localSheetId="31">#REF!</definedName>
    <definedName name="D_Ind" localSheetId="55">#REF!</definedName>
    <definedName name="D_Ind" localSheetId="56">#REF!</definedName>
    <definedName name="D_Ind">#REF!</definedName>
    <definedName name="D_L" localSheetId="20">#REF!</definedName>
    <definedName name="D_L" localSheetId="37">#REF!</definedName>
    <definedName name="D_L" localSheetId="4">#REF!</definedName>
    <definedName name="D_L" localSheetId="3">#REF!</definedName>
    <definedName name="D_L" localSheetId="31">#REF!</definedName>
    <definedName name="D_L" localSheetId="55">#REF!</definedName>
    <definedName name="D_L">#REF!</definedName>
    <definedName name="D_MCV" localSheetId="55">#REF!</definedName>
    <definedName name="D_MCV">#REF!</definedName>
    <definedName name="D_MCV_B" localSheetId="55">#REF!</definedName>
    <definedName name="D_MCV_B">#REF!</definedName>
    <definedName name="D_MCV_D" localSheetId="55">#REF!</definedName>
    <definedName name="D_MCV_D">#REF!</definedName>
    <definedName name="D_MCV_N" localSheetId="55">#REF!</definedName>
    <definedName name="D_MCV_N">#REF!</definedName>
    <definedName name="D_MCV_T" localSheetId="55">#REF!</definedName>
    <definedName name="D_MCV_T">#REF!</definedName>
    <definedName name="D_NGDP" localSheetId="55">#REF!</definedName>
    <definedName name="D_NGDP">#REF!</definedName>
    <definedName name="D_NGDP_D" localSheetId="55">#REF!</definedName>
    <definedName name="D_NGDP_D">#REF!</definedName>
    <definedName name="D_NGDP_DAQ" localSheetId="55">#REF!</definedName>
    <definedName name="D_NGDP_DAQ">#REF!</definedName>
    <definedName name="D_NGDP_DQ" localSheetId="55">#REF!</definedName>
    <definedName name="D_NGDP_DQ">#REF!</definedName>
    <definedName name="D_NGDP_RG" localSheetId="55">#REF!</definedName>
    <definedName name="D_NGDP_RG">#REF!</definedName>
    <definedName name="D_NGDP_RGAQ" localSheetId="55">#REF!</definedName>
    <definedName name="D_NGDP_RGAQ">#REF!</definedName>
    <definedName name="D_NGDP_RGQ" localSheetId="55">#REF!</definedName>
    <definedName name="D_NGDP_RGQ">#REF!</definedName>
    <definedName name="D_NGDPD" localSheetId="55">#REF!</definedName>
    <definedName name="D_NGDPD">#REF!</definedName>
    <definedName name="D_NGDPDPC" localSheetId="55">#REF!</definedName>
    <definedName name="D_NGDPDPC">#REF!</definedName>
    <definedName name="D_NGS" localSheetId="55">#REF!</definedName>
    <definedName name="D_NGS">#REF!</definedName>
    <definedName name="D_NMG_R" localSheetId="55">#REF!</definedName>
    <definedName name="D_NMG_R">#REF!</definedName>
    <definedName name="D_NSDGDP" localSheetId="55">#REF!</definedName>
    <definedName name="D_NSDGDP">#REF!</definedName>
    <definedName name="D_NSDGDP_R" localSheetId="55">#REF!</definedName>
    <definedName name="D_NSDGDP_R">#REF!</definedName>
    <definedName name="D_NTDD_RG" localSheetId="55">#REF!</definedName>
    <definedName name="D_NTDD_RG">#REF!</definedName>
    <definedName name="D_NTDD_RGAQ" localSheetId="55">#REF!</definedName>
    <definedName name="D_NTDD_RGAQ">#REF!</definedName>
    <definedName name="D_NTDD_RGQ" localSheetId="55">#REF!</definedName>
    <definedName name="D_NTDD_RGQ">#REF!</definedName>
    <definedName name="D_NXG_R" localSheetId="55">#REF!</definedName>
    <definedName name="D_NXG_R">#REF!</definedName>
    <definedName name="D_O" localSheetId="20">#REF!</definedName>
    <definedName name="D_O" localSheetId="37">#REF!</definedName>
    <definedName name="D_O" localSheetId="4">#REF!</definedName>
    <definedName name="D_O" localSheetId="3">#REF!</definedName>
    <definedName name="D_O" localSheetId="31">#REF!</definedName>
    <definedName name="D_O" localSheetId="55">#REF!</definedName>
    <definedName name="D_O">#REF!</definedName>
    <definedName name="D_OTB" localSheetId="55">#REF!</definedName>
    <definedName name="D_OTB">#REF!</definedName>
    <definedName name="D_P" localSheetId="55">#REF!</definedName>
    <definedName name="D_P">#REF!</definedName>
    <definedName name="D_PCPI" localSheetId="55">#REF!</definedName>
    <definedName name="D_PCPI">#REF!</definedName>
    <definedName name="D_PCPIAQ" localSheetId="55">#REF!</definedName>
    <definedName name="D_PCPIAQ">#REF!</definedName>
    <definedName name="D_PCPIG" localSheetId="55">#REF!</definedName>
    <definedName name="D_PCPIG">#REF!</definedName>
    <definedName name="D_PCPIGAQ" localSheetId="55">#REF!</definedName>
    <definedName name="D_PCPIGAQ">#REF!</definedName>
    <definedName name="D_PCPIGQ" localSheetId="55">#REF!</definedName>
    <definedName name="D_PCPIGQ">#REF!</definedName>
    <definedName name="D_PCPIQ" localSheetId="55">#REF!</definedName>
    <definedName name="D_PCPIQ">#REF!</definedName>
    <definedName name="D_PPPPC" localSheetId="55">#REF!</definedName>
    <definedName name="D_PPPPC">#REF!</definedName>
    <definedName name="D_PPPWGT" localSheetId="55">#REF!</definedName>
    <definedName name="D_PPPWGT">#REF!</definedName>
    <definedName name="D_S" localSheetId="20">#REF!</definedName>
    <definedName name="D_S" localSheetId="37">#REF!</definedName>
    <definedName name="D_S" localSheetId="4">#REF!</definedName>
    <definedName name="D_S" localSheetId="3">#REF!</definedName>
    <definedName name="D_S" localSheetId="31">#REF!</definedName>
    <definedName name="D_S" localSheetId="55">#REF!</definedName>
    <definedName name="D_S">#REF!</definedName>
    <definedName name="D_SRM" localSheetId="20">#REF!</definedName>
    <definedName name="D_SRM" localSheetId="37">#REF!</definedName>
    <definedName name="D_SRM" localSheetId="4">#REF!</definedName>
    <definedName name="D_SRM" localSheetId="3">#REF!</definedName>
    <definedName name="D_SRM" localSheetId="31">#REF!</definedName>
    <definedName name="D_SRM" localSheetId="55">#REF!</definedName>
    <definedName name="D_SRM">#REF!</definedName>
    <definedName name="D_SY" localSheetId="20">#REF!</definedName>
    <definedName name="D_SY" localSheetId="37">#REF!</definedName>
    <definedName name="D_SY" localSheetId="4">#REF!</definedName>
    <definedName name="D_SY" localSheetId="3">#REF!</definedName>
    <definedName name="D_SY" localSheetId="31">#REF!</definedName>
    <definedName name="D_SY" localSheetId="55">#REF!</definedName>
    <definedName name="D_SY">#REF!</definedName>
    <definedName name="D_WPCP33_D" localSheetId="55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20">#REF!</definedName>
    <definedName name="da" localSheetId="37">#REF!</definedName>
    <definedName name="da" localSheetId="4">#REF!</definedName>
    <definedName name="da" localSheetId="3">#REF!</definedName>
    <definedName name="da" localSheetId="31">#REF!</definedName>
    <definedName name="da" localSheetId="55">#REF!</definedName>
    <definedName name="da">#REF!</definedName>
    <definedName name="DABA" localSheetId="55">#REF!</definedName>
    <definedName name="DABA">#REF!</definedName>
    <definedName name="DABI" localSheetId="55">#REF!</definedName>
    <definedName name="DABI">#REF!</definedName>
    <definedName name="DABproj">#N/A</definedName>
    <definedName name="DAGproj">#N/A</definedName>
    <definedName name="Daily_Depreciation">'[78]Inter-Bank'!$E$5</definedName>
    <definedName name="DAMU" localSheetId="20">#REF!</definedName>
    <definedName name="DAMU" localSheetId="21">#REF!</definedName>
    <definedName name="DAMU" localSheetId="22">#REF!</definedName>
    <definedName name="DAMU" localSheetId="23">#REF!</definedName>
    <definedName name="DAMU" localSheetId="17">#REF!</definedName>
    <definedName name="DAMU" localSheetId="55">#REF!</definedName>
    <definedName name="DAMU" localSheetId="19">#REF!</definedName>
    <definedName name="DAMU" localSheetId="25">#REF!</definedName>
    <definedName name="DAMU" localSheetId="26">#REF!</definedName>
    <definedName name="DAMU">#REF!</definedName>
    <definedName name="DAperc" localSheetId="20">#REF!</definedName>
    <definedName name="DAperc" localSheetId="21">#REF!</definedName>
    <definedName name="DAperc" localSheetId="23">#REF!</definedName>
    <definedName name="DAperc" localSheetId="55">#REF!</definedName>
    <definedName name="DAperc" localSheetId="19">#REF!</definedName>
    <definedName name="DAperc" localSheetId="25">#REF!</definedName>
    <definedName name="DAperc" localSheetId="26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20">#REF!</definedName>
    <definedName name="data" localSheetId="21">#REF!</definedName>
    <definedName name="data" localSheetId="37">#REF!</definedName>
    <definedName name="data" localSheetId="4">#REF!</definedName>
    <definedName name="data" localSheetId="3">#REF!</definedName>
    <definedName name="data" localSheetId="30">#REF!</definedName>
    <definedName name="data" localSheetId="31">#REF!</definedName>
    <definedName name="data" localSheetId="38">#REF!</definedName>
    <definedName name="data" localSheetId="55">#REF!</definedName>
    <definedName name="data" localSheetId="56">#REF!</definedName>
    <definedName name="data" localSheetId="18">#REF!</definedName>
    <definedName name="data" localSheetId="19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9">#REF!</definedName>
    <definedName name="data">#REF!</definedName>
    <definedName name="data1" localSheetId="20">#REF!</definedName>
    <definedName name="data1" localSheetId="37">#REF!</definedName>
    <definedName name="data1" localSheetId="4">#REF!</definedName>
    <definedName name="data1" localSheetId="3">#REF!</definedName>
    <definedName name="data1" localSheetId="31">#REF!</definedName>
    <definedName name="data1" localSheetId="55">#REF!</definedName>
    <definedName name="data1" localSheetId="56">#REF!</definedName>
    <definedName name="data1" localSheetId="19">#REF!</definedName>
    <definedName name="data1" localSheetId="25">#REF!</definedName>
    <definedName name="data1" localSheetId="26">#REF!</definedName>
    <definedName name="data1">#REF!</definedName>
    <definedName name="Data2" localSheetId="20">#REF!</definedName>
    <definedName name="Data2" localSheetId="37">#REF!</definedName>
    <definedName name="Data2" localSheetId="4">#REF!</definedName>
    <definedName name="Data2" localSheetId="3">#REF!</definedName>
    <definedName name="Data2" localSheetId="31">#REF!</definedName>
    <definedName name="Data2" localSheetId="55">#REF!</definedName>
    <definedName name="Data2" localSheetId="56">#REF!</definedName>
    <definedName name="Data2">#REF!</definedName>
    <definedName name="_xlnm.Database" localSheetId="20">#REF!</definedName>
    <definedName name="_xlnm.Database" localSheetId="37">#REF!</definedName>
    <definedName name="_xlnm.Database" localSheetId="4">#REF!</definedName>
    <definedName name="_xlnm.Database" localSheetId="3">#REF!</definedName>
    <definedName name="_xlnm.Database" localSheetId="31">#REF!</definedName>
    <definedName name="_xlnm.Database" localSheetId="55">#REF!</definedName>
    <definedName name="_xlnm.Database">#REF!</definedName>
    <definedName name="Database_MI" localSheetId="55">#REF!</definedName>
    <definedName name="Database_MI">#REF!</definedName>
    <definedName name="dataSeguimiento" localSheetId="31">#REF!</definedName>
    <definedName name="dataSeguimiento" localSheetId="55">#REF!</definedName>
    <definedName name="dataSeguimiento">#REF!</definedName>
    <definedName name="Dataset" localSheetId="20">#REF!</definedName>
    <definedName name="Dataset" localSheetId="37">#REF!</definedName>
    <definedName name="Dataset" localSheetId="4">#REF!</definedName>
    <definedName name="Dataset" localSheetId="3">#REF!</definedName>
    <definedName name="Dataset" localSheetId="31">#REF!</definedName>
    <definedName name="Dataset" localSheetId="55">#REF!</definedName>
    <definedName name="Dataset">#REF!</definedName>
    <definedName name="datatbl" localSheetId="55">#REF!</definedName>
    <definedName name="datatbl">#REF!</definedName>
    <definedName name="date" localSheetId="21">[108]Tablas!$IV$1:$IV$2</definedName>
    <definedName name="date" localSheetId="4">[108]Tablas!$IV$1:$IV$2</definedName>
    <definedName name="date" localSheetId="3">[108]Tablas!$IV$1:$IV$2</definedName>
    <definedName name="date" localSheetId="18">[108]Tablas!$IV$1:$IV$2</definedName>
    <definedName name="date" localSheetId="19">[108]Tablas!$IV$1:$IV$2</definedName>
    <definedName name="date">[109]Tablas!$IV$1:$IV$2</definedName>
    <definedName name="dates">'[53]shared data'!$S$8:$S$155</definedName>
    <definedName name="DATES_A">'[53]shared data'!$D$2:$AC$2</definedName>
    <definedName name="dates_w" localSheetId="20">#REF!</definedName>
    <definedName name="dates_w" localSheetId="21">#REF!</definedName>
    <definedName name="dates_w" localSheetId="22">#REF!</definedName>
    <definedName name="dates_w" localSheetId="23">#REF!</definedName>
    <definedName name="dates_w" localSheetId="17">#REF!</definedName>
    <definedName name="dates_w" localSheetId="55">#REF!</definedName>
    <definedName name="dates_w" localSheetId="19">#REF!</definedName>
    <definedName name="dates_w" localSheetId="25">#REF!</definedName>
    <definedName name="dates_w" localSheetId="26">#REF!</definedName>
    <definedName name="dates_w">#REF!</definedName>
    <definedName name="Dates1" localSheetId="20">#REF!</definedName>
    <definedName name="Dates1" localSheetId="21">#REF!</definedName>
    <definedName name="Dates1" localSheetId="37">#REF!</definedName>
    <definedName name="Dates1" localSheetId="4">#REF!</definedName>
    <definedName name="Dates1" localSheetId="3">#REF!</definedName>
    <definedName name="Dates1" localSheetId="30">#REF!</definedName>
    <definedName name="Dates1" localSheetId="31">#REF!</definedName>
    <definedName name="Dates1" localSheetId="38">#REF!</definedName>
    <definedName name="Dates1" localSheetId="55">#REF!</definedName>
    <definedName name="Dates1" localSheetId="56">#REF!</definedName>
    <definedName name="Dates1" localSheetId="18">#REF!</definedName>
    <definedName name="Dates1" localSheetId="19">#REF!</definedName>
    <definedName name="Dates1" localSheetId="24">#REF!</definedName>
    <definedName name="Dates1" localSheetId="25">#REF!</definedName>
    <definedName name="Dates1" localSheetId="26">#REF!</definedName>
    <definedName name="Dates1" localSheetId="27">#REF!</definedName>
    <definedName name="Dates1" localSheetId="29">#REF!</definedName>
    <definedName name="Dates1">#REF!</definedName>
    <definedName name="datesaa" localSheetId="55">#REF!</definedName>
    <definedName name="datesaa">#REF!</definedName>
    <definedName name="datess" localSheetId="55">#REF!</definedName>
    <definedName name="datess">#REF!</definedName>
    <definedName name="DB" localSheetId="20">#REF!</definedName>
    <definedName name="DB" localSheetId="37">#REF!</definedName>
    <definedName name="DB" localSheetId="4">#REF!</definedName>
    <definedName name="DB" localSheetId="3">#REF!</definedName>
    <definedName name="DB" localSheetId="31">#REF!</definedName>
    <definedName name="DB" localSheetId="55">#REF!</definedName>
    <definedName name="DB" localSheetId="56">#REF!</definedName>
    <definedName name="DB">#REF!</definedName>
    <definedName name="DBA" localSheetId="55">#REF!</definedName>
    <definedName name="DBA">#REF!</definedName>
    <definedName name="DBI" localSheetId="55">#REF!</definedName>
    <definedName name="DBI">#REF!</definedName>
    <definedName name="dbo" localSheetId="20">#REF!</definedName>
    <definedName name="dbo" localSheetId="37">#REF!</definedName>
    <definedName name="dbo" localSheetId="4">#REF!</definedName>
    <definedName name="dbo" localSheetId="3">#REF!</definedName>
    <definedName name="dbo" localSheetId="31">#REF!</definedName>
    <definedName name="dbo" localSheetId="55">#REF!</definedName>
    <definedName name="dbo" localSheetId="56">#REF!</definedName>
    <definedName name="dbo">#REF!</definedName>
    <definedName name="DBproj">#N/A</definedName>
    <definedName name="dcc" localSheetId="20">#REF!</definedName>
    <definedName name="dcc" localSheetId="21">#REF!</definedName>
    <definedName name="dcc" localSheetId="22">#REF!</definedName>
    <definedName name="dcc" localSheetId="23">#REF!</definedName>
    <definedName name="dcc" localSheetId="17">#REF!</definedName>
    <definedName name="dcc" localSheetId="55">#REF!</definedName>
    <definedName name="dcc" localSheetId="19">#REF!</definedName>
    <definedName name="dcc">#REF!</definedName>
    <definedName name="dcc98j" localSheetId="20">[24]Programa!#REF!</definedName>
    <definedName name="dcc98j" localSheetId="21">[24]Programa!#REF!</definedName>
    <definedName name="dcc98j" localSheetId="22">[24]Programa!#REF!</definedName>
    <definedName name="dcc98j" localSheetId="23">[24]Programa!#REF!</definedName>
    <definedName name="dcc98j" localSheetId="38">[24]Programa!#REF!</definedName>
    <definedName name="dcc98j" localSheetId="17">[24]Programa!#REF!</definedName>
    <definedName name="dcc98j" localSheetId="55">[25]Programa!#REF!</definedName>
    <definedName name="dcc98j" localSheetId="19">[24]Programa!#REF!</definedName>
    <definedName name="dcc98j" localSheetId="24">[25]Programa!#REF!</definedName>
    <definedName name="dcc98j">[24]Programa!#REF!</definedName>
    <definedName name="dcc98s" localSheetId="20">#REF!</definedName>
    <definedName name="dcc98s" localSheetId="21">#REF!</definedName>
    <definedName name="dcc98s" localSheetId="22">#REF!</definedName>
    <definedName name="dcc98s" localSheetId="23">#REF!</definedName>
    <definedName name="dcc98s" localSheetId="17">#REF!</definedName>
    <definedName name="dcc98s" localSheetId="55">#REF!</definedName>
    <definedName name="dcc98s" localSheetId="19">#REF!</definedName>
    <definedName name="dcc98s" localSheetId="25">#REF!</definedName>
    <definedName name="dcc98s" localSheetId="26">#REF!</definedName>
    <definedName name="dcc98s">#REF!</definedName>
    <definedName name="dd" localSheetId="20" hidden="1">{"Riqfin97",#N/A,FALSE,"Tran";"Riqfinpro",#N/A,FALSE,"Tran"}</definedName>
    <definedName name="dd" localSheetId="21" hidden="1">{"Riqfin97",#N/A,FALSE,"Tran";"Riqfinpro",#N/A,FALSE,"Tran"}</definedName>
    <definedName name="dd" localSheetId="22" hidden="1">{"Riqfin97",#N/A,FALSE,"Tran";"Riqfinpro",#N/A,FALSE,"Tran"}</definedName>
    <definedName name="dd" localSheetId="23" hidden="1">{"Riqfin97",#N/A,FALSE,"Tran";"Riqfinpro",#N/A,FALSE,"Tran"}</definedName>
    <definedName name="dd" localSheetId="28" hidden="1">{"Riqfin97",#N/A,FALSE,"Tran";"Riqfinpro",#N/A,FALSE,"Tran"}</definedName>
    <definedName name="dd" localSheetId="32" hidden="1">{"Riqfin97",#N/A,FALSE,"Tran";"Riqfinpro",#N/A,FALSE,"Tran"}</definedName>
    <definedName name="dd" localSheetId="37" hidden="1">{"Riqfin97",#N/A,FALSE,"Tran";"Riqfinpro",#N/A,FALSE,"Tran"}</definedName>
    <definedName name="dd" localSheetId="39" hidden="1">{"Riqfin97",#N/A,FALSE,"Tran";"Riqfinpro",#N/A,FALSE,"Tran"}</definedName>
    <definedName name="dd" localSheetId="41" hidden="1">{"Riqfin97",#N/A,FALSE,"Tran";"Riqfinpro",#N/A,FALSE,"Tran"}</definedName>
    <definedName name="dd" localSheetId="4" hidden="1">{"Riqfin97",#N/A,FALSE,"Tran";"Riqfinpro",#N/A,FALSE,"Tran"}</definedName>
    <definedName name="dd" localSheetId="3" hidden="1">{"Riqfin97",#N/A,FALSE,"Tran";"Riqfinpro",#N/A,FALSE,"Tran"}</definedName>
    <definedName name="dd" localSheetId="30" hidden="1">{"Riqfin97",#N/A,FALSE,"Tran";"Riqfinpro",#N/A,FALSE,"Tran"}</definedName>
    <definedName name="dd" localSheetId="31" hidden="1">{"Riqfin97",#N/A,FALSE,"Tran";"Riqfinpro",#N/A,FALSE,"Tran"}</definedName>
    <definedName name="dd" localSheetId="33" hidden="1">{"Riqfin97",#N/A,FALSE,"Tran";"Riqfinpro",#N/A,FALSE,"Tran"}</definedName>
    <definedName name="dd" localSheetId="34" hidden="1">{"Riqfin97",#N/A,FALSE,"Tran";"Riqfinpro",#N/A,FALSE,"Tran"}</definedName>
    <definedName name="dd" localSheetId="35" hidden="1">{"Riqfin97",#N/A,FALSE,"Tran";"Riqfinpro",#N/A,FALSE,"Tran"}</definedName>
    <definedName name="dd" localSheetId="36" hidden="1">{"Riqfin97",#N/A,FALSE,"Tran";"Riqfinpro",#N/A,FALSE,"Tran"}</definedName>
    <definedName name="dd" localSheetId="38" hidden="1">{"Riqfin97",#N/A,FALSE,"Tran";"Riqfinpro",#N/A,FALSE,"Tran"}</definedName>
    <definedName name="dd" localSheetId="42" hidden="1">{"Riqfin97",#N/A,FALSE,"Tran";"Riqfinpro",#N/A,FALSE,"Tran"}</definedName>
    <definedName name="dd" localSheetId="43" hidden="1">{"Riqfin97",#N/A,FALSE,"Tran";"Riqfinpro",#N/A,FALSE,"Tran"}</definedName>
    <definedName name="dd" localSheetId="17" hidden="1">{"Riqfin97",#N/A,FALSE,"Tran";"Riqfinpro",#N/A,FALSE,"Tran"}</definedName>
    <definedName name="dd" localSheetId="50" hidden="1">{"Riqfin97",#N/A,FALSE,"Tran";"Riqfinpro",#N/A,FALSE,"Tran"}</definedName>
    <definedName name="dd" localSheetId="51" hidden="1">{"Riqfin97",#N/A,FALSE,"Tran";"Riqfinpro",#N/A,FALSE,"Tran"}</definedName>
    <definedName name="dd" localSheetId="52" hidden="1">{"Riqfin97",#N/A,FALSE,"Tran";"Riqfinpro",#N/A,FALSE,"Tran"}</definedName>
    <definedName name="dd" localSheetId="53" hidden="1">{"Riqfin97",#N/A,FALSE,"Tran";"Riqfinpro",#N/A,FALSE,"Tran"}</definedName>
    <definedName name="dd" localSheetId="54" hidden="1">{"Riqfin97",#N/A,FALSE,"Tran";"Riqfinpro",#N/A,FALSE,"Tran"}</definedName>
    <definedName name="dd" localSheetId="55" hidden="1">{"Riqfin97",#N/A,FALSE,"Tran";"Riqfinpro",#N/A,FALSE,"Tran"}</definedName>
    <definedName name="dd" localSheetId="56" hidden="1">{"Riqfin97",#N/A,FALSE,"Tran";"Riqfinpro",#N/A,FALSE,"Tran"}</definedName>
    <definedName name="dd" localSheetId="18" hidden="1">{"Riqfin97",#N/A,FALSE,"Tran";"Riqfinpro",#N/A,FALSE,"Tran"}</definedName>
    <definedName name="dd" localSheetId="19" hidden="1">{"Riqfin97",#N/A,FALSE,"Tran";"Riqfinpro",#N/A,FALSE,"Tran"}</definedName>
    <definedName name="dd" localSheetId="24" hidden="1">{"Riqfin97",#N/A,FALSE,"Tran";"Riqfinpro",#N/A,FALSE,"Tran"}</definedName>
    <definedName name="dd" localSheetId="25" hidden="1">{"Riqfin97",#N/A,FALSE,"Tran";"Riqfinpro",#N/A,FALSE,"Tran"}</definedName>
    <definedName name="dd" localSheetId="26" hidden="1">{"Riqfin97",#N/A,FALSE,"Tran";"Riqfinpro",#N/A,FALSE,"Tran"}</definedName>
    <definedName name="dd" localSheetId="27" hidden="1">{"Riqfin97",#N/A,FALSE,"Tran";"Riqfinpro",#N/A,FALSE,"Tran"}</definedName>
    <definedName name="dd" localSheetId="29" hidden="1">{"Riqfin97",#N/A,FALSE,"Tran";"Riqfinpro",#N/A,FALSE,"Tran"}</definedName>
    <definedName name="dd" hidden="1">{"Riqfin97",#N/A,FALSE,"Tran";"Riqfinpro",#N/A,FALSE,"Tran"}</definedName>
    <definedName name="DD__Charts_area" localSheetId="55">#REF!</definedName>
    <definedName name="DD__Charts_area">#REF!</definedName>
    <definedName name="DD__GDI" localSheetId="20">#REF!</definedName>
    <definedName name="DD__GDI" localSheetId="21">#REF!</definedName>
    <definedName name="DD__GDI" localSheetId="22">#REF!</definedName>
    <definedName name="DD__GDI" localSheetId="23">#REF!</definedName>
    <definedName name="DD__GDI" localSheetId="17">#REF!</definedName>
    <definedName name="DD__GDI" localSheetId="55">#REF!</definedName>
    <definedName name="DD__GDI" localSheetId="19">#REF!</definedName>
    <definedName name="DD__GDI">#REF!</definedName>
    <definedName name="DD__GDP_real_by_sector_of_origin" localSheetId="20">#REF!</definedName>
    <definedName name="DD__GDP_real_by_sector_of_origin" localSheetId="21">#REF!</definedName>
    <definedName name="DD__GDP_real_by_sector_of_origin" localSheetId="22">#REF!</definedName>
    <definedName name="DD__GDP_real_by_sector_of_origin" localSheetId="23">#REF!</definedName>
    <definedName name="DD__GDP_real_by_sector_of_origin" localSheetId="17">#REF!</definedName>
    <definedName name="DD__GDP_real_by_sector_of_origin" localSheetId="55">#REF!</definedName>
    <definedName name="DD__GDP_real_by_sector_of_origin" localSheetId="19">#REF!</definedName>
    <definedName name="DD__GDP_real_by_sector_of_origin">#REF!</definedName>
    <definedName name="DD__Labor_Productivity" localSheetId="55">#REF!</definedName>
    <definedName name="DD__Labor_Productivity">#REF!</definedName>
    <definedName name="DD__National_Accounts_at_1958_prices_" localSheetId="55">#REF!</definedName>
    <definedName name="DD__National_Accounts_at_1958_prices_">#REF!</definedName>
    <definedName name="DD__National_Accounts_at_Current_Prices" localSheetId="55">#REF!</definedName>
    <definedName name="DD__National_Accounts_at_Current_Prices">#REF!</definedName>
    <definedName name="DD__National_Accounts_Deflators" localSheetId="55">#REF!</definedName>
    <definedName name="DD__National_Accounts_Deflators">#REF!</definedName>
    <definedName name="DD__Prices_CPI_all_items" localSheetId="55">#REF!</definedName>
    <definedName name="DD__Prices_CPI_all_items">#REF!</definedName>
    <definedName name="DD__Prices_CPI_by_components" localSheetId="55">#REF!</definedName>
    <definedName name="DD__Prices_CPI_by_components">#REF!</definedName>
    <definedName name="DD__Prices_Wage_Indicators" localSheetId="55">#REF!</definedName>
    <definedName name="DD__Prices_Wage_Indicators">#REF!</definedName>
    <definedName name="DD__Selected_Agricultural_Sector_Statistics" localSheetId="55">#REF!</definedName>
    <definedName name="DD__Selected_Agricultural_Sector_Statistics">#REF!</definedName>
    <definedName name="DD__Selected_Agricultural_Sector_Statistics__concluded" localSheetId="55">#REF!</definedName>
    <definedName name="DD__Selected_Agricultural_Sector_Statistics__concluded">#REF!</definedName>
    <definedName name="DD_Index_of_employment" localSheetId="55">#REF!</definedName>
    <definedName name="DD_Index_of_employment">#REF!</definedName>
    <definedName name="DD_Indicators_of_emp_wages_ulc" localSheetId="55">#REF!</definedName>
    <definedName name="DD_Indicators_of_emp_wages_ulc">#REF!</definedName>
    <definedName name="DD_Labor_Productivity" localSheetId="55">#REF!</definedName>
    <definedName name="DD_Labor_Productivity">#REF!</definedName>
    <definedName name="DDD" localSheetId="20">#REF!</definedName>
    <definedName name="DDD" localSheetId="21">#REF!</definedName>
    <definedName name="DDD" localSheetId="37">#REF!</definedName>
    <definedName name="DDD" localSheetId="4">#REF!</definedName>
    <definedName name="DDD" localSheetId="3">#REF!</definedName>
    <definedName name="DDD" localSheetId="30">#REF!</definedName>
    <definedName name="DDD" localSheetId="31">#REF!</definedName>
    <definedName name="DDD" localSheetId="38">#REF!</definedName>
    <definedName name="DDD" localSheetId="55">#REF!</definedName>
    <definedName name="DDD" localSheetId="56">#REF!</definedName>
    <definedName name="DDD" localSheetId="18">#REF!</definedName>
    <definedName name="DDD" localSheetId="19">#REF!</definedName>
    <definedName name="DDD" localSheetId="24">#REF!</definedName>
    <definedName name="DDD" localSheetId="27">#REF!</definedName>
    <definedName name="DDD" localSheetId="29">#REF!</definedName>
    <definedName name="DDD">#REF!</definedName>
    <definedName name="dddd" localSheetId="20" hidden="1">{"Minpmon",#N/A,FALSE,"Monthinput"}</definedName>
    <definedName name="dddd" localSheetId="21" hidden="1">{"Minpmon",#N/A,FALSE,"Monthinput"}</definedName>
    <definedName name="dddd" localSheetId="22" hidden="1">{"Minpmon",#N/A,FALSE,"Monthinput"}</definedName>
    <definedName name="dddd" localSheetId="23" hidden="1">{"Minpmon",#N/A,FALSE,"Monthinput"}</definedName>
    <definedName name="dddd" localSheetId="28" hidden="1">{"Minpmon",#N/A,FALSE,"Monthinput"}</definedName>
    <definedName name="dddd" localSheetId="32" hidden="1">{"Minpmon",#N/A,FALSE,"Monthinput"}</definedName>
    <definedName name="dddd" localSheetId="37" hidden="1">{"Minpmon",#N/A,FALSE,"Monthinput"}</definedName>
    <definedName name="dddd" localSheetId="39" hidden="1">{"Minpmon",#N/A,FALSE,"Monthinput"}</definedName>
    <definedName name="dddd" localSheetId="41" hidden="1">{"Minpmon",#N/A,FALSE,"Monthinput"}</definedName>
    <definedName name="dddd" localSheetId="4" hidden="1">{"Minpmon",#N/A,FALSE,"Monthinput"}</definedName>
    <definedName name="dddd" localSheetId="3" hidden="1">{"Minpmon",#N/A,FALSE,"Monthinput"}</definedName>
    <definedName name="dddd" localSheetId="30" hidden="1">{"Minpmon",#N/A,FALSE,"Monthinput"}</definedName>
    <definedName name="dddd" localSheetId="31" hidden="1">{"Minpmon",#N/A,FALSE,"Monthinput"}</definedName>
    <definedName name="dddd" localSheetId="33" hidden="1">{"Minpmon",#N/A,FALSE,"Monthinput"}</definedName>
    <definedName name="dddd" localSheetId="34" hidden="1">{"Minpmon",#N/A,FALSE,"Monthinput"}</definedName>
    <definedName name="dddd" localSheetId="35" hidden="1">{"Minpmon",#N/A,FALSE,"Monthinput"}</definedName>
    <definedName name="dddd" localSheetId="36" hidden="1">{"Minpmon",#N/A,FALSE,"Monthinput"}</definedName>
    <definedName name="dddd" localSheetId="38" hidden="1">{"Minpmon",#N/A,FALSE,"Monthinput"}</definedName>
    <definedName name="dddd" localSheetId="42" hidden="1">{"Minpmon",#N/A,FALSE,"Monthinput"}</definedName>
    <definedName name="dddd" localSheetId="43" hidden="1">{"Minpmon",#N/A,FALSE,"Monthinput"}</definedName>
    <definedName name="dddd" localSheetId="17" hidden="1">{"Minpmon",#N/A,FALSE,"Monthinput"}</definedName>
    <definedName name="dddd" localSheetId="50" hidden="1">{"Minpmon",#N/A,FALSE,"Monthinput"}</definedName>
    <definedName name="dddd" localSheetId="51" hidden="1">{"Minpmon",#N/A,FALSE,"Monthinput"}</definedName>
    <definedName name="dddd" localSheetId="52" hidden="1">{"Minpmon",#N/A,FALSE,"Monthinput"}</definedName>
    <definedName name="dddd" localSheetId="53" hidden="1">{"Minpmon",#N/A,FALSE,"Monthinput"}</definedName>
    <definedName name="dddd" localSheetId="54" hidden="1">{"Minpmon",#N/A,FALSE,"Monthinput"}</definedName>
    <definedName name="dddd" localSheetId="55" hidden="1">{"Minpmon",#N/A,FALSE,"Monthinput"}</definedName>
    <definedName name="dddd" localSheetId="56" hidden="1">{"Minpmon",#N/A,FALSE,"Monthinput"}</definedName>
    <definedName name="dddd" localSheetId="18" hidden="1">{"Minpmon",#N/A,FALSE,"Monthinput"}</definedName>
    <definedName name="dddd" localSheetId="19" hidden="1">{"Minpmon",#N/A,FALSE,"Monthinput"}</definedName>
    <definedName name="dddd" localSheetId="24" hidden="1">{"Minpmon",#N/A,FALSE,"Monthinput"}</definedName>
    <definedName name="dddd" localSheetId="25" hidden="1">{"Minpmon",#N/A,FALSE,"Monthinput"}</definedName>
    <definedName name="dddd" localSheetId="26" hidden="1">{"Minpmon",#N/A,FALSE,"Monthinput"}</definedName>
    <definedName name="dddd" localSheetId="27" hidden="1">{"Minpmon",#N/A,FALSE,"Monthinput"}</definedName>
    <definedName name="dddd" localSheetId="29" hidden="1">{"Minpmon",#N/A,FALSE,"Monthinput"}</definedName>
    <definedName name="dddd" hidden="1">{"Minpmon",#N/A,FALSE,"Monthinput"}</definedName>
    <definedName name="dddddd" localSheetId="20" hidden="1">{"Tab1",#N/A,FALSE,"P";"Tab2",#N/A,FALSE,"P"}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localSheetId="23" hidden="1">{"Tab1",#N/A,FALSE,"P";"Tab2",#N/A,FALSE,"P"}</definedName>
    <definedName name="dddddd" localSheetId="28" hidden="1">{"Tab1",#N/A,FALSE,"P";"Tab2",#N/A,FALSE,"P"}</definedName>
    <definedName name="dddddd" localSheetId="32" hidden="1">{"Tab1",#N/A,FALSE,"P";"Tab2",#N/A,FALSE,"P"}</definedName>
    <definedName name="dddddd" localSheetId="37" hidden="1">{"Tab1",#N/A,FALSE,"P";"Tab2",#N/A,FALSE,"P"}</definedName>
    <definedName name="dddddd" localSheetId="39" hidden="1">{"Tab1",#N/A,FALSE,"P";"Tab2",#N/A,FALSE,"P"}</definedName>
    <definedName name="dddddd" localSheetId="41" hidden="1">{"Tab1",#N/A,FALSE,"P";"Tab2",#N/A,FALSE,"P"}</definedName>
    <definedName name="dddddd" localSheetId="4" hidden="1">{"Tab1",#N/A,FALSE,"P";"Tab2",#N/A,FALSE,"P"}</definedName>
    <definedName name="dddddd" localSheetId="3" hidden="1">{"Tab1",#N/A,FALSE,"P";"Tab2",#N/A,FALSE,"P"}</definedName>
    <definedName name="dddddd" localSheetId="30" hidden="1">{"Tab1",#N/A,FALSE,"P";"Tab2",#N/A,FALSE,"P"}</definedName>
    <definedName name="dddddd" localSheetId="31" hidden="1">{"Tab1",#N/A,FALSE,"P";"Tab2",#N/A,FALSE,"P"}</definedName>
    <definedName name="dddddd" localSheetId="33" hidden="1">{"Tab1",#N/A,FALSE,"P";"Tab2",#N/A,FALSE,"P"}</definedName>
    <definedName name="dddddd" localSheetId="34" hidden="1">{"Tab1",#N/A,FALSE,"P";"Tab2",#N/A,FALSE,"P"}</definedName>
    <definedName name="dddddd" localSheetId="35" hidden="1">{"Tab1",#N/A,FALSE,"P";"Tab2",#N/A,FALSE,"P"}</definedName>
    <definedName name="dddddd" localSheetId="36" hidden="1">{"Tab1",#N/A,FALSE,"P";"Tab2",#N/A,FALSE,"P"}</definedName>
    <definedName name="dddddd" localSheetId="38" hidden="1">{"Tab1",#N/A,FALSE,"P";"Tab2",#N/A,FALSE,"P"}</definedName>
    <definedName name="dddddd" localSheetId="42" hidden="1">{"Tab1",#N/A,FALSE,"P";"Tab2",#N/A,FALSE,"P"}</definedName>
    <definedName name="dddddd" localSheetId="43" hidden="1">{"Tab1",#N/A,FALSE,"P";"Tab2",#N/A,FALSE,"P"}</definedName>
    <definedName name="dddddd" localSheetId="17" hidden="1">{"Tab1",#N/A,FALSE,"P";"Tab2",#N/A,FALSE,"P"}</definedName>
    <definedName name="dddddd" localSheetId="50" hidden="1">{"Tab1",#N/A,FALSE,"P";"Tab2",#N/A,FALSE,"P"}</definedName>
    <definedName name="dddddd" localSheetId="51" hidden="1">{"Tab1",#N/A,FALSE,"P";"Tab2",#N/A,FALSE,"P"}</definedName>
    <definedName name="dddddd" localSheetId="52" hidden="1">{"Tab1",#N/A,FALSE,"P";"Tab2",#N/A,FALSE,"P"}</definedName>
    <definedName name="dddddd" localSheetId="53" hidden="1">{"Tab1",#N/A,FALSE,"P";"Tab2",#N/A,FALSE,"P"}</definedName>
    <definedName name="dddddd" localSheetId="54" hidden="1">{"Tab1",#N/A,FALSE,"P";"Tab2",#N/A,FALSE,"P"}</definedName>
    <definedName name="dddddd" localSheetId="55" hidden="1">{"Tab1",#N/A,FALSE,"P";"Tab2",#N/A,FALSE,"P"}</definedName>
    <definedName name="dddddd" localSheetId="56" hidden="1">{"Tab1",#N/A,FALSE,"P";"Tab2",#N/A,FALSE,"P"}</definedName>
    <definedName name="dddddd" localSheetId="18" hidden="1">{"Tab1",#N/A,FALSE,"P";"Tab2",#N/A,FALSE,"P"}</definedName>
    <definedName name="dddddd" localSheetId="19" hidden="1">{"Tab1",#N/A,FALSE,"P";"Tab2",#N/A,FALSE,"P"}</definedName>
    <definedName name="dddddd" localSheetId="24" hidden="1">{"Tab1",#N/A,FALSE,"P";"Tab2",#N/A,FALSE,"P"}</definedName>
    <definedName name="dddddd" localSheetId="25" hidden="1">{"Tab1",#N/A,FALSE,"P";"Tab2",#N/A,FALSE,"P"}</definedName>
    <definedName name="dddddd" localSheetId="26" hidden="1">{"Tab1",#N/A,FALSE,"P";"Tab2",#N/A,FALSE,"P"}</definedName>
    <definedName name="dddddd" localSheetId="27" hidden="1">{"Tab1",#N/A,FALSE,"P";"Tab2",#N/A,FALSE,"P"}</definedName>
    <definedName name="dddddd" localSheetId="29" hidden="1">{"Tab1",#N/A,FALSE,"P";"Tab2",#N/A,FALSE,"P"}</definedName>
    <definedName name="dddddd" hidden="1">{"Tab1",#N/A,FALSE,"P";"Tab2",#N/A,FALSE,"P"}</definedName>
    <definedName name="ddgdg" localSheetId="20" hidden="1">#REF!</definedName>
    <definedName name="ddgdg" localSheetId="21" hidden="1">#REF!</definedName>
    <definedName name="ddgdg" localSheetId="37" hidden="1">#REF!</definedName>
    <definedName name="ddgdg" localSheetId="4" hidden="1">#REF!</definedName>
    <definedName name="ddgdg" localSheetId="3" hidden="1">#REF!</definedName>
    <definedName name="ddgdg" localSheetId="30" hidden="1">#REF!</definedName>
    <definedName name="ddgdg" localSheetId="31" hidden="1">#REF!</definedName>
    <definedName name="ddgdg" localSheetId="38" hidden="1">#REF!</definedName>
    <definedName name="ddgdg" localSheetId="55" hidden="1">#REF!</definedName>
    <definedName name="ddgdg" localSheetId="56" hidden="1">#REF!</definedName>
    <definedName name="ddgdg" localSheetId="18" hidden="1">#REF!</definedName>
    <definedName name="ddgdg" localSheetId="19" hidden="1">#REF!</definedName>
    <definedName name="ddgdg" localSheetId="24" hidden="1">#REF!</definedName>
    <definedName name="ddgdg" localSheetId="25" hidden="1">#REF!</definedName>
    <definedName name="ddgdg" localSheetId="26" hidden="1">#REF!</definedName>
    <definedName name="ddgdg" localSheetId="27" hidden="1">#REF!</definedName>
    <definedName name="ddgdg" localSheetId="29" hidden="1">#REF!</definedName>
    <definedName name="ddgdg" hidden="1">#REF!</definedName>
    <definedName name="DDR" localSheetId="55">#REF!</definedName>
    <definedName name="DDR" localSheetId="19">#REF!</definedName>
    <definedName name="DDR" localSheetId="25">#REF!</definedName>
    <definedName name="DDR" localSheetId="26">#REF!</definedName>
    <definedName name="DDR">#REF!</definedName>
    <definedName name="DDRBA" localSheetId="55">#REF!</definedName>
    <definedName name="DDRBA">#REF!</definedName>
    <definedName name="Deal_Date">'[78]Inter-Bank'!$B$5</definedName>
    <definedName name="DEBRIEF" localSheetId="20">#REF!</definedName>
    <definedName name="DEBRIEF" localSheetId="21">#REF!</definedName>
    <definedName name="DEBRIEF" localSheetId="37">#REF!</definedName>
    <definedName name="DEBRIEF" localSheetId="4">#REF!</definedName>
    <definedName name="DEBRIEF" localSheetId="3">#REF!</definedName>
    <definedName name="DEBRIEF" localSheetId="30">#REF!</definedName>
    <definedName name="DEBRIEF" localSheetId="31">#REF!</definedName>
    <definedName name="DEBRIEF" localSheetId="38">#REF!</definedName>
    <definedName name="DEBRIEF" localSheetId="55">#REF!</definedName>
    <definedName name="DEBRIEF" localSheetId="56">#REF!</definedName>
    <definedName name="DEBRIEF" localSheetId="18">#REF!</definedName>
    <definedName name="DEBRIEF" localSheetId="19">#REF!</definedName>
    <definedName name="DEBRIEF" localSheetId="24">#REF!</definedName>
    <definedName name="DEBRIEF" localSheetId="25">#REF!</definedName>
    <definedName name="DEBRIEF" localSheetId="26">#REF!</definedName>
    <definedName name="DEBRIEF" localSheetId="27">#REF!</definedName>
    <definedName name="DEBRIEF" localSheetId="29">#REF!</definedName>
    <definedName name="DEBRIEF">#REF!</definedName>
    <definedName name="DEBT" localSheetId="20">#REF!</definedName>
    <definedName name="DEBT" localSheetId="37">#REF!</definedName>
    <definedName name="DEBT" localSheetId="4">#REF!</definedName>
    <definedName name="DEBT" localSheetId="3">#REF!</definedName>
    <definedName name="DEBT" localSheetId="31">#REF!</definedName>
    <definedName name="DEBT" localSheetId="55">#REF!</definedName>
    <definedName name="DEBT" localSheetId="56">#REF!</definedName>
    <definedName name="DEBT" localSheetId="19">#REF!</definedName>
    <definedName name="DEBT" localSheetId="25">#REF!</definedName>
    <definedName name="DEBT" localSheetId="26">#REF!</definedName>
    <definedName name="DEBT">#REF!</definedName>
    <definedName name="DEBT_NEW" localSheetId="19">[68]Debt!#REF!</definedName>
    <definedName name="DEBT_NEW" localSheetId="25">[68]Debt!#REF!</definedName>
    <definedName name="DEBT_NEW" localSheetId="26">[68]Debt!#REF!</definedName>
    <definedName name="DEBT_NEW">[68]Debt!#REF!</definedName>
    <definedName name="DEBT_OLD" localSheetId="19">[68]Debt!#REF!</definedName>
    <definedName name="DEBT_OLD" localSheetId="25">[68]Debt!#REF!</definedName>
    <definedName name="DEBT_OLD" localSheetId="26">[68]Debt!#REF!</definedName>
    <definedName name="DEBT_OLD">[68]Debt!#REF!</definedName>
    <definedName name="DEBT_TOT" localSheetId="19">[68]Debt!#REF!</definedName>
    <definedName name="DEBT_TOT" localSheetId="25">[68]Debt!#REF!</definedName>
    <definedName name="DEBT_TOT" localSheetId="26">[68]Debt!#REF!</definedName>
    <definedName name="DEBT_TOT">[68]Debt!#REF!</definedName>
    <definedName name="DEBT1" localSheetId="20">#REF!</definedName>
    <definedName name="DEBT1" localSheetId="21">#REF!</definedName>
    <definedName name="DEBT1" localSheetId="22">#REF!</definedName>
    <definedName name="DEBT1" localSheetId="23">#REF!</definedName>
    <definedName name="DEBT1" localSheetId="17">#REF!</definedName>
    <definedName name="DEBT1" localSheetId="55">#REF!</definedName>
    <definedName name="DEBT1" localSheetId="19">#REF!</definedName>
    <definedName name="DEBT1" localSheetId="25">#REF!</definedName>
    <definedName name="DEBT1" localSheetId="26">#REF!</definedName>
    <definedName name="DEBT1">#REF!</definedName>
    <definedName name="DEBT10" localSheetId="20">#REF!</definedName>
    <definedName name="DEBT10" localSheetId="21">#REF!</definedName>
    <definedName name="DEBT10" localSheetId="23">#REF!</definedName>
    <definedName name="DEBT10" localSheetId="55">#REF!</definedName>
    <definedName name="DEBT10" localSheetId="19">#REF!</definedName>
    <definedName name="DEBT10" localSheetId="25">#REF!</definedName>
    <definedName name="DEBT10" localSheetId="26">#REF!</definedName>
    <definedName name="DEBT10">#REF!</definedName>
    <definedName name="DEBT11" localSheetId="20">#REF!</definedName>
    <definedName name="DEBT11" localSheetId="21">#REF!</definedName>
    <definedName name="DEBT11" localSheetId="23">#REF!</definedName>
    <definedName name="DEBT11" localSheetId="55">#REF!</definedName>
    <definedName name="DEBT11" localSheetId="19">#REF!</definedName>
    <definedName name="DEBT11" localSheetId="25">#REF!</definedName>
    <definedName name="DEBT11" localSheetId="26">#REF!</definedName>
    <definedName name="DEBT11">#REF!</definedName>
    <definedName name="DEBT12" localSheetId="55">#REF!</definedName>
    <definedName name="DEBT12">#REF!</definedName>
    <definedName name="DEBT13" localSheetId="55">#REF!</definedName>
    <definedName name="DEBT13">#REF!</definedName>
    <definedName name="DEBT14" localSheetId="55">#REF!</definedName>
    <definedName name="DEBT14">#REF!</definedName>
    <definedName name="DEBT15" localSheetId="55">#REF!</definedName>
    <definedName name="DEBT15">#REF!</definedName>
    <definedName name="DEBT16" localSheetId="55">#REF!</definedName>
    <definedName name="DEBT16">#REF!</definedName>
    <definedName name="DEBT2" localSheetId="55">#REF!</definedName>
    <definedName name="DEBT2">#REF!</definedName>
    <definedName name="DEBT3" localSheetId="55">#REF!</definedName>
    <definedName name="DEBT3">#REF!</definedName>
    <definedName name="DEBT4" localSheetId="55">#REF!</definedName>
    <definedName name="DEBT4">#REF!</definedName>
    <definedName name="DEBT5" localSheetId="55">#REF!</definedName>
    <definedName name="DEBT5">#REF!</definedName>
    <definedName name="DEBT6" localSheetId="55">#REF!</definedName>
    <definedName name="DEBT6">#REF!</definedName>
    <definedName name="DEBT7" localSheetId="55">#REF!</definedName>
    <definedName name="DEBT7">#REF!</definedName>
    <definedName name="DEBT8" localSheetId="55">#REF!</definedName>
    <definedName name="DEBT8">#REF!</definedName>
    <definedName name="DEBT9" localSheetId="55">#REF!</definedName>
    <definedName name="DEBT9">#REF!</definedName>
    <definedName name="defesti" localSheetId="55">#REF!</definedName>
    <definedName name="defesti">#REF!</definedName>
    <definedName name="deficit" localSheetId="55">#REF!</definedName>
    <definedName name="deficit">#REF!</definedName>
    <definedName name="DEFICIT98" localSheetId="55">#REF!</definedName>
    <definedName name="DEFICIT98">#REF!</definedName>
    <definedName name="DEFICIT99" localSheetId="55">#REF!</definedName>
    <definedName name="DEFICIT99">#REF!</definedName>
    <definedName name="DEFL" localSheetId="20">#REF!</definedName>
    <definedName name="DEFL" localSheetId="37">#REF!</definedName>
    <definedName name="DEFL" localSheetId="4">#REF!</definedName>
    <definedName name="DEFL" localSheetId="3">#REF!</definedName>
    <definedName name="DEFL" localSheetId="31">#REF!</definedName>
    <definedName name="DEFL" localSheetId="55">#REF!</definedName>
    <definedName name="DEFL" localSheetId="56">#REF!</definedName>
    <definedName name="DEFL">#REF!</definedName>
    <definedName name="DEG" localSheetId="20">#REF!</definedName>
    <definedName name="DEG" localSheetId="37">#REF!</definedName>
    <definedName name="DEG" localSheetId="4">#REF!</definedName>
    <definedName name="DEG" localSheetId="3">#REF!</definedName>
    <definedName name="DEG" localSheetId="31">#REF!</definedName>
    <definedName name="DEG" localSheetId="55">#REF!</definedName>
    <definedName name="DEG">#REF!</definedName>
    <definedName name="DEM">[59]CIRRs!$C$84</definedName>
    <definedName name="DEMEURO" localSheetId="20">#REF!</definedName>
    <definedName name="DEMEURO" localSheetId="21">#REF!</definedName>
    <definedName name="DEMEURO" localSheetId="23">#REF!</definedName>
    <definedName name="DEMEURO" localSheetId="37">#REF!</definedName>
    <definedName name="DEMEURO" localSheetId="4">#REF!</definedName>
    <definedName name="DEMEURO" localSheetId="3">#REF!</definedName>
    <definedName name="DEMEURO" localSheetId="31">#REF!</definedName>
    <definedName name="DEMEURO" localSheetId="55">#REF!</definedName>
    <definedName name="DEMEURO" localSheetId="19">#REF!</definedName>
    <definedName name="DEMEURO" localSheetId="25">#REF!</definedName>
    <definedName name="DEMEURO" localSheetId="26">#REF!</definedName>
    <definedName name="DEMEURO">#REF!</definedName>
    <definedName name="Denmark_wt">'[77]OECD wgt'!$B$17</definedName>
    <definedName name="Department" localSheetId="20">'[93]Exchange Rate chart'!#REF!</definedName>
    <definedName name="Department" localSheetId="21">'[93]Exchange Rate chart'!#REF!</definedName>
    <definedName name="Department" localSheetId="22">'[93]Exchange Rate chart'!#REF!</definedName>
    <definedName name="Department" localSheetId="23">'[93]Exchange Rate chart'!#REF!</definedName>
    <definedName name="Department" localSheetId="38">'[93]Exchange Rate chart'!#REF!</definedName>
    <definedName name="Department" localSheetId="17">'[93]Exchange Rate chart'!#REF!</definedName>
    <definedName name="Department" localSheetId="55">'[94]Exchange Rate chart'!#REF!</definedName>
    <definedName name="Department" localSheetId="19">'[93]Exchange Rate chart'!#REF!</definedName>
    <definedName name="Department" localSheetId="24">'[94]Exchange Rate chart'!#REF!</definedName>
    <definedName name="Department">'[93]Exchange Rate chart'!#REF!</definedName>
    <definedName name="DependenciaBrecha">[110]ROE!$B$136</definedName>
    <definedName name="DependenciaBrecha2" localSheetId="38">[111]ROE!$B$136</definedName>
    <definedName name="DependenciaBrecha2" localSheetId="55">[112]ROE!$B$136</definedName>
    <definedName name="DependenciaBrecha2" localSheetId="24">[112]ROE!$B$136</definedName>
    <definedName name="DependenciaBrecha2">[111]ROE!$B$136</definedName>
    <definedName name="DependenciaSpread">[110]ROE!$B$134</definedName>
    <definedName name="DependenciaSpread2" localSheetId="38">[111]ROE!$B$134</definedName>
    <definedName name="DependenciaSpread2" localSheetId="55">[112]ROE!$B$134</definedName>
    <definedName name="DependenciaSpread2" localSheetId="24">[112]ROE!$B$134</definedName>
    <definedName name="DependenciaSpread2">[111]ROE!$B$134</definedName>
    <definedName name="der" localSheetId="20" hidden="1">{"Tab1",#N/A,FALSE,"P";"Tab2",#N/A,FALSE,"P"}</definedName>
    <definedName name="der" localSheetId="21" hidden="1">{"Tab1",#N/A,FALSE,"P";"Tab2",#N/A,FALSE,"P"}</definedName>
    <definedName name="der" localSheetId="22" hidden="1">{"Tab1",#N/A,FALSE,"P";"Tab2",#N/A,FALSE,"P"}</definedName>
    <definedName name="der" localSheetId="23" hidden="1">{"Tab1",#N/A,FALSE,"P";"Tab2",#N/A,FALSE,"P"}</definedName>
    <definedName name="der" localSheetId="28" hidden="1">{"Tab1",#N/A,FALSE,"P";"Tab2",#N/A,FALSE,"P"}</definedName>
    <definedName name="der" localSheetId="32" hidden="1">{"Tab1",#N/A,FALSE,"P";"Tab2",#N/A,FALSE,"P"}</definedName>
    <definedName name="der" localSheetId="37" hidden="1">{"Tab1",#N/A,FALSE,"P";"Tab2",#N/A,FALSE,"P"}</definedName>
    <definedName name="der" localSheetId="39" hidden="1">{"Tab1",#N/A,FALSE,"P";"Tab2",#N/A,FALSE,"P"}</definedName>
    <definedName name="der" localSheetId="41" hidden="1">{"Tab1",#N/A,FALSE,"P";"Tab2",#N/A,FALSE,"P"}</definedName>
    <definedName name="der" localSheetId="4" hidden="1">{"Tab1",#N/A,FALSE,"P";"Tab2",#N/A,FALSE,"P"}</definedName>
    <definedName name="der" localSheetId="3" hidden="1">{"Tab1",#N/A,FALSE,"P";"Tab2",#N/A,FALSE,"P"}</definedName>
    <definedName name="der" localSheetId="30" hidden="1">{"Tab1",#N/A,FALSE,"P";"Tab2",#N/A,FALSE,"P"}</definedName>
    <definedName name="der" localSheetId="31" hidden="1">{"Tab1",#N/A,FALSE,"P";"Tab2",#N/A,FALSE,"P"}</definedName>
    <definedName name="der" localSheetId="33" hidden="1">{"Tab1",#N/A,FALSE,"P";"Tab2",#N/A,FALSE,"P"}</definedName>
    <definedName name="der" localSheetId="34" hidden="1">{"Tab1",#N/A,FALSE,"P";"Tab2",#N/A,FALSE,"P"}</definedName>
    <definedName name="der" localSheetId="35" hidden="1">{"Tab1",#N/A,FALSE,"P";"Tab2",#N/A,FALSE,"P"}</definedName>
    <definedName name="der" localSheetId="36" hidden="1">{"Tab1",#N/A,FALSE,"P";"Tab2",#N/A,FALSE,"P"}</definedName>
    <definedName name="der" localSheetId="38" hidden="1">{"Tab1",#N/A,FALSE,"P";"Tab2",#N/A,FALSE,"P"}</definedName>
    <definedName name="der" localSheetId="42" hidden="1">{"Tab1",#N/A,FALSE,"P";"Tab2",#N/A,FALSE,"P"}</definedName>
    <definedName name="der" localSheetId="43" hidden="1">{"Tab1",#N/A,FALSE,"P";"Tab2",#N/A,FALSE,"P"}</definedName>
    <definedName name="der" localSheetId="17" hidden="1">{"Tab1",#N/A,FALSE,"P";"Tab2",#N/A,FALSE,"P"}</definedName>
    <definedName name="der" localSheetId="50" hidden="1">{"Tab1",#N/A,FALSE,"P";"Tab2",#N/A,FALSE,"P"}</definedName>
    <definedName name="der" localSheetId="51" hidden="1">{"Tab1",#N/A,FALSE,"P";"Tab2",#N/A,FALSE,"P"}</definedName>
    <definedName name="der" localSheetId="52" hidden="1">{"Tab1",#N/A,FALSE,"P";"Tab2",#N/A,FALSE,"P"}</definedName>
    <definedName name="der" localSheetId="53" hidden="1">{"Tab1",#N/A,FALSE,"P";"Tab2",#N/A,FALSE,"P"}</definedName>
    <definedName name="der" localSheetId="54" hidden="1">{"Tab1",#N/A,FALSE,"P";"Tab2",#N/A,FALSE,"P"}</definedName>
    <definedName name="der" localSheetId="55" hidden="1">{"Tab1",#N/A,FALSE,"P";"Tab2",#N/A,FALSE,"P"}</definedName>
    <definedName name="der" localSheetId="56" hidden="1">{"Tab1",#N/A,FALSE,"P";"Tab2",#N/A,FALSE,"P"}</definedName>
    <definedName name="der" localSheetId="18" hidden="1">{"Tab1",#N/A,FALSE,"P";"Tab2",#N/A,FALSE,"P"}</definedName>
    <definedName name="der" localSheetId="19" hidden="1">{"Tab1",#N/A,FALSE,"P";"Tab2",#N/A,FALSE,"P"}</definedName>
    <definedName name="der" localSheetId="24" hidden="1">{"Tab1",#N/A,FALSE,"P";"Tab2",#N/A,FALSE,"P"}</definedName>
    <definedName name="der" localSheetId="25" hidden="1">{"Tab1",#N/A,FALSE,"P";"Tab2",#N/A,FALSE,"P"}</definedName>
    <definedName name="der" localSheetId="26" hidden="1">{"Tab1",#N/A,FALSE,"P";"Tab2",#N/A,FALSE,"P"}</definedName>
    <definedName name="der" localSheetId="27" hidden="1">{"Tab1",#N/A,FALSE,"P";"Tab2",#N/A,FALSE,"P"}</definedName>
    <definedName name="der" localSheetId="29" hidden="1">{"Tab1",#N/A,FALSE,"P";"Tab2",#N/A,FALSE,"P"}</definedName>
    <definedName name="der" hidden="1">{"Tab1",#N/A,FALSE,"P";"Tab2",#N/A,FALSE,"P"}</definedName>
    <definedName name="DES" localSheetId="20">#REF!</definedName>
    <definedName name="DES" localSheetId="21">#REF!</definedName>
    <definedName name="DES" localSheetId="37">#REF!</definedName>
    <definedName name="DES" localSheetId="4">#REF!</definedName>
    <definedName name="DES" localSheetId="3">#REF!</definedName>
    <definedName name="DES" localSheetId="30">#REF!</definedName>
    <definedName name="DES" localSheetId="31">#REF!</definedName>
    <definedName name="DES" localSheetId="38">#REF!</definedName>
    <definedName name="DES" localSheetId="55">#REF!</definedName>
    <definedName name="DES" localSheetId="56">#REF!</definedName>
    <definedName name="DES" localSheetId="18">#REF!</definedName>
    <definedName name="DES" localSheetId="19">#REF!</definedName>
    <definedName name="DES" localSheetId="24">#REF!</definedName>
    <definedName name="DES" localSheetId="25">#REF!</definedName>
    <definedName name="DES" localSheetId="26">#REF!</definedName>
    <definedName name="DES" localSheetId="27">#REF!</definedName>
    <definedName name="DES" localSheetId="29">#REF!</definedName>
    <definedName name="DES">#REF!</definedName>
    <definedName name="DESC96" localSheetId="55">#REF!</definedName>
    <definedName name="DESC96" localSheetId="19">#REF!</definedName>
    <definedName name="DESC96" localSheetId="25">#REF!</definedName>
    <definedName name="DESC96" localSheetId="26">#REF!</definedName>
    <definedName name="DESC96">#REF!</definedName>
    <definedName name="DESPUESCORTE" localSheetId="55">#REF!</definedName>
    <definedName name="DESPUESCORTE">#REF!</definedName>
    <definedName name="dexbccr" localSheetId="55">#REF!</definedName>
    <definedName name="dexbccr">#REF!</definedName>
    <definedName name="df" localSheetId="38">[5]!df</definedName>
    <definedName name="df" localSheetId="55">[6]!df</definedName>
    <definedName name="df" localSheetId="24">[6]!df</definedName>
    <definedName name="df">[5]!df</definedName>
    <definedName name="dfdf" localSheetId="20" hidden="1">'[106]Fax a enviar'!#REF!</definedName>
    <definedName name="dfdf" localSheetId="21" hidden="1">'[106]Fax a enviar'!#REF!</definedName>
    <definedName name="dfdf" localSheetId="23" hidden="1">'[106]Fax a enviar'!#REF!</definedName>
    <definedName name="dfdf" localSheetId="30" hidden="1">'[106]Fax a enviar'!#REF!</definedName>
    <definedName name="dfdf" localSheetId="31" hidden="1">'[106]Fax a enviar'!#REF!</definedName>
    <definedName name="dfdf" localSheetId="38" hidden="1">'[106]Fax a enviar'!#REF!</definedName>
    <definedName name="dfdf" localSheetId="56" hidden="1">'[106]Fax a enviar'!#REF!</definedName>
    <definedName name="dfdf" localSheetId="18" hidden="1">'[106]Fax a enviar'!#REF!</definedName>
    <definedName name="dfdf" localSheetId="19" hidden="1">'[106]Fax a enviar'!#REF!</definedName>
    <definedName name="dfdf" localSheetId="24" hidden="1">'[106]Fax a enviar'!#REF!</definedName>
    <definedName name="dfdf" localSheetId="25" hidden="1">'[106]Fax a enviar'!#REF!</definedName>
    <definedName name="dfdf" localSheetId="26" hidden="1">'[106]Fax a enviar'!#REF!</definedName>
    <definedName name="dfdf" localSheetId="27" hidden="1">'[106]Fax a enviar'!#REF!</definedName>
    <definedName name="dfdf" localSheetId="29" hidden="1">'[106]Fax a enviar'!#REF!</definedName>
    <definedName name="dfdf" hidden="1">'[106]Fax a enviar'!#REF!</definedName>
    <definedName name="dfdfsd" localSheetId="21" hidden="1">'[113]Fax a enviar'!#REF!</definedName>
    <definedName name="dfdfsd" localSheetId="30" hidden="1">'[113]Fax a enviar'!#REF!</definedName>
    <definedName name="dfdfsd" localSheetId="31" hidden="1">'[113]Fax a enviar'!#REF!</definedName>
    <definedName name="dfdfsd" localSheetId="38" hidden="1">'[113]Fax a enviar'!#REF!</definedName>
    <definedName name="dfdfsd" localSheetId="56" hidden="1">'[113]Fax a enviar'!#REF!</definedName>
    <definedName name="dfdfsd" localSheetId="18" hidden="1">'[113]Fax a enviar'!#REF!</definedName>
    <definedName name="dfdfsd" localSheetId="19" hidden="1">'[113]Fax a enviar'!#REF!</definedName>
    <definedName name="dfdfsd" localSheetId="24" hidden="1">'[113]Fax a enviar'!#REF!</definedName>
    <definedName name="dfdfsd" localSheetId="25" hidden="1">'[113]Fax a enviar'!#REF!</definedName>
    <definedName name="dfdfsd" localSheetId="26" hidden="1">'[113]Fax a enviar'!#REF!</definedName>
    <definedName name="dfdfsd" localSheetId="27" hidden="1">'[113]Fax a enviar'!#REF!</definedName>
    <definedName name="dfdfsd" localSheetId="29" hidden="1">'[113]Fax a enviar'!#REF!</definedName>
    <definedName name="dfdfsd" hidden="1">'[113]Fax a enviar'!#REF!</definedName>
    <definedName name="dfdgfdfd" localSheetId="21" hidden="1">'[114]Fax a enviar'!#REF!</definedName>
    <definedName name="dfdgfdfd" localSheetId="38" hidden="1">'[114]Fax a enviar'!#REF!</definedName>
    <definedName name="dfdgfdfd" localSheetId="18" hidden="1">'[114]Fax a enviar'!#REF!</definedName>
    <definedName name="dfdgfdfd" localSheetId="19" hidden="1">'[114]Fax a enviar'!#REF!</definedName>
    <definedName name="dfdgfdfd" localSheetId="24" hidden="1">'[114]Fax a enviar'!#REF!</definedName>
    <definedName name="dfdgfdfd" hidden="1">'[114]Fax a enviar'!#REF!</definedName>
    <definedName name="dfdgfdsfsd" localSheetId="20" hidden="1">#REF!</definedName>
    <definedName name="dfdgfdsfsd" localSheetId="21" hidden="1">#REF!</definedName>
    <definedName name="dfdgfdsfsd" localSheetId="37" hidden="1">#REF!</definedName>
    <definedName name="dfdgfdsfsd" localSheetId="4" hidden="1">#REF!</definedName>
    <definedName name="dfdgfdsfsd" localSheetId="3" hidden="1">#REF!</definedName>
    <definedName name="dfdgfdsfsd" localSheetId="30" hidden="1">#REF!</definedName>
    <definedName name="dfdgfdsfsd" localSheetId="31" hidden="1">#REF!</definedName>
    <definedName name="dfdgfdsfsd" localSheetId="38" hidden="1">#REF!</definedName>
    <definedName name="dfdgfdsfsd" localSheetId="55" hidden="1">#REF!</definedName>
    <definedName name="dfdgfdsfsd" localSheetId="56" hidden="1">#REF!</definedName>
    <definedName name="dfdgfdsfsd" localSheetId="18" hidden="1">#REF!</definedName>
    <definedName name="dfdgfdsfsd" localSheetId="19" hidden="1">#REF!</definedName>
    <definedName name="dfdgfdsfsd" localSheetId="24" hidden="1">#REF!</definedName>
    <definedName name="dfdgfdsfsd" localSheetId="25" hidden="1">#REF!</definedName>
    <definedName name="dfdgfdsfsd" localSheetId="26" hidden="1">#REF!</definedName>
    <definedName name="dfdgfdsfsd" localSheetId="27" hidden="1">#REF!</definedName>
    <definedName name="dfdgfdsfsd" localSheetId="29" hidden="1">#REF!</definedName>
    <definedName name="dfdgfdsfsd" hidden="1">#REF!</definedName>
    <definedName name="dfgd" localSheetId="20">#REF!</definedName>
    <definedName name="dfgd" localSheetId="37">#REF!</definedName>
    <definedName name="dfgd" localSheetId="4">#REF!</definedName>
    <definedName name="dfgd" localSheetId="3">#REF!</definedName>
    <definedName name="dfgd" localSheetId="31">#REF!</definedName>
    <definedName name="dfgd" localSheetId="55">#REF!</definedName>
    <definedName name="dfgd" localSheetId="56">#REF!</definedName>
    <definedName name="dfgd" localSheetId="19">#REF!</definedName>
    <definedName name="dfgd" localSheetId="25">#REF!</definedName>
    <definedName name="dfgd" localSheetId="26">#REF!</definedName>
    <definedName name="dfgd">#REF!</definedName>
    <definedName name="DG" localSheetId="20">#REF!</definedName>
    <definedName name="DG" localSheetId="37">#REF!</definedName>
    <definedName name="DG" localSheetId="4">#REF!</definedName>
    <definedName name="DG" localSheetId="3">#REF!</definedName>
    <definedName name="DG" localSheetId="31">#REF!</definedName>
    <definedName name="DG" localSheetId="55">#REF!</definedName>
    <definedName name="DG" localSheetId="56">#REF!</definedName>
    <definedName name="DG">#REF!</definedName>
    <definedName name="DG_S" localSheetId="20">#REF!</definedName>
    <definedName name="DG_S" localSheetId="37">#REF!</definedName>
    <definedName name="DG_S" localSheetId="4">#REF!</definedName>
    <definedName name="DG_S" localSheetId="3">#REF!</definedName>
    <definedName name="DG_S" localSheetId="31">#REF!</definedName>
    <definedName name="DG_S" localSheetId="55">#REF!</definedName>
    <definedName name="DG_S">#REF!</definedName>
    <definedName name="dgdgd" localSheetId="20" hidden="1">#REF!</definedName>
    <definedName name="dgdgd" localSheetId="37" hidden="1">#REF!</definedName>
    <definedName name="dgdgd" localSheetId="4" hidden="1">#REF!</definedName>
    <definedName name="dgdgd" localSheetId="3" hidden="1">#REF!</definedName>
    <definedName name="dgdgd" localSheetId="31" hidden="1">#REF!</definedName>
    <definedName name="dgdgd" localSheetId="55" hidden="1">#REF!</definedName>
    <definedName name="dgdgd" hidden="1">#REF!</definedName>
    <definedName name="DGImonth" localSheetId="55">#REF!</definedName>
    <definedName name="DGImonth">#REF!</definedName>
    <definedName name="DGproj">#N/A</definedName>
    <definedName name="DIARIO" localSheetId="20">#REF!</definedName>
    <definedName name="DIARIO" localSheetId="21">#REF!</definedName>
    <definedName name="DIARIO" localSheetId="22">#REF!</definedName>
    <definedName name="DIARIO" localSheetId="23">#REF!</definedName>
    <definedName name="DIARIO" localSheetId="17">#REF!</definedName>
    <definedName name="DIARIO" localSheetId="55">#REF!</definedName>
    <definedName name="DIARIO" localSheetId="19">#REF!</definedName>
    <definedName name="DIARIO">#REF!</definedName>
    <definedName name="DIC._88" localSheetId="20">#REF!</definedName>
    <definedName name="DIC._88" localSheetId="21">#REF!</definedName>
    <definedName name="DIC._88" localSheetId="22">#REF!</definedName>
    <definedName name="DIC._88" localSheetId="23">#REF!</definedName>
    <definedName name="DIC._88" localSheetId="17">#REF!</definedName>
    <definedName name="DIC._88" localSheetId="55">#REF!</definedName>
    <definedName name="DIC._88" localSheetId="19">#REF!</definedName>
    <definedName name="DIC._88">#REF!</definedName>
    <definedName name="DIC._89" localSheetId="20">#REF!</definedName>
    <definedName name="DIC._89" localSheetId="21">#REF!</definedName>
    <definedName name="DIC._89" localSheetId="22">#REF!</definedName>
    <definedName name="DIC._89" localSheetId="23">#REF!</definedName>
    <definedName name="DIC._89" localSheetId="17">#REF!</definedName>
    <definedName name="DIC._89" localSheetId="55">#REF!</definedName>
    <definedName name="DIC._89" localSheetId="19">#REF!</definedName>
    <definedName name="DIC._89">#REF!</definedName>
    <definedName name="DIFCTO00" localSheetId="55">#REF!</definedName>
    <definedName name="DIFCTO00">#REF!</definedName>
    <definedName name="DIFCTO97" localSheetId="55">#REF!</definedName>
    <definedName name="DIFCTO97">#REF!</definedName>
    <definedName name="DIFCTO98" localSheetId="55">#REF!</definedName>
    <definedName name="DIFCTO98">#REF!</definedName>
    <definedName name="DIFCTO99" localSheetId="55">#REF!</definedName>
    <definedName name="DIFCTO99">#REF!</definedName>
    <definedName name="Diferencia">[115]A.11!#REF!</definedName>
    <definedName name="DISB">[68]Debt!#REF!</definedName>
    <definedName name="Discount_IDA">[116]NPV!$B$28</definedName>
    <definedName name="Discount_IDA1" localSheetId="20">#REF!</definedName>
    <definedName name="Discount_IDA1" localSheetId="21">#REF!</definedName>
    <definedName name="Discount_IDA1" localSheetId="22">#REF!</definedName>
    <definedName name="Discount_IDA1" localSheetId="23">#REF!</definedName>
    <definedName name="Discount_IDA1" localSheetId="17">#REF!</definedName>
    <definedName name="Discount_IDA1" localSheetId="55">#REF!</definedName>
    <definedName name="Discount_IDA1" localSheetId="19">#REF!</definedName>
    <definedName name="Discount_IDA1" localSheetId="25">#REF!</definedName>
    <definedName name="Discount_IDA1" localSheetId="26">#REF!</definedName>
    <definedName name="Discount_IDA1">#REF!</definedName>
    <definedName name="Discount_NC" localSheetId="20">[116]NPV!#REF!</definedName>
    <definedName name="Discount_NC" localSheetId="21">[116]NPV!#REF!</definedName>
    <definedName name="Discount_NC" localSheetId="23">[116]NPV!#REF!</definedName>
    <definedName name="Discount_NC" localSheetId="37">[116]NPV!#REF!</definedName>
    <definedName name="Discount_NC" localSheetId="4">[116]NPV!#REF!</definedName>
    <definedName name="Discount_NC" localSheetId="3">[116]NPV!#REF!</definedName>
    <definedName name="Discount_NC" localSheetId="30">[116]NPV!#REF!</definedName>
    <definedName name="Discount_NC" localSheetId="38">[116]NPV!#REF!</definedName>
    <definedName name="Discount_NC" localSheetId="18">[116]NPV!#REF!</definedName>
    <definedName name="Discount_NC" localSheetId="19">[116]NPV!#REF!</definedName>
    <definedName name="Discount_NC" localSheetId="24">[116]NPV!#REF!</definedName>
    <definedName name="Discount_NC" localSheetId="25">[116]NPV!#REF!</definedName>
    <definedName name="Discount_NC" localSheetId="26">[116]NPV!#REF!</definedName>
    <definedName name="Discount_NC" localSheetId="27">[116]NPV!#REF!</definedName>
    <definedName name="Discount_NC" localSheetId="29">[116]NPV!#REF!</definedName>
    <definedName name="Discount_NC">[116]NPV!#REF!</definedName>
    <definedName name="DiscountRate" localSheetId="20">#REF!</definedName>
    <definedName name="DiscountRate" localSheetId="21">#REF!</definedName>
    <definedName name="DiscountRate" localSheetId="37">#REF!</definedName>
    <definedName name="DiscountRate" localSheetId="4">#REF!</definedName>
    <definedName name="DiscountRate" localSheetId="3">#REF!</definedName>
    <definedName name="DiscountRate" localSheetId="30">#REF!</definedName>
    <definedName name="DiscountRate" localSheetId="31">#REF!</definedName>
    <definedName name="DiscountRate" localSheetId="38">#REF!</definedName>
    <definedName name="DiscountRate" localSheetId="55">#REF!</definedName>
    <definedName name="DiscountRate" localSheetId="56">#REF!</definedName>
    <definedName name="DiscountRate" localSheetId="18">#REF!</definedName>
    <definedName name="DiscountRate" localSheetId="19">#REF!</definedName>
    <definedName name="DiscountRate" localSheetId="24">#REF!</definedName>
    <definedName name="DiscountRate" localSheetId="25">#REF!</definedName>
    <definedName name="DiscountRate" localSheetId="26">#REF!</definedName>
    <definedName name="DiscountRate" localSheetId="27">#REF!</definedName>
    <definedName name="DiscountRate" localSheetId="29">#REF!</definedName>
    <definedName name="DiscountRate">#REF!</definedName>
    <definedName name="divi">[117]Base!$H$2816</definedName>
    <definedName name="DIVISOOR">[118]Sheet2!$A$46</definedName>
    <definedName name="DIVISOR" localSheetId="20">#REF!</definedName>
    <definedName name="DIVISOR" localSheetId="21">#REF!</definedName>
    <definedName name="DIVISOR" localSheetId="23">#REF!</definedName>
    <definedName name="DIVISOR" localSheetId="37">#REF!</definedName>
    <definedName name="DIVISOR" localSheetId="4">#REF!</definedName>
    <definedName name="DIVISOR" localSheetId="3">#REF!</definedName>
    <definedName name="DIVISOR" localSheetId="31">#REF!</definedName>
    <definedName name="DIVISOR" localSheetId="55">#REF!</definedName>
    <definedName name="DIVISOR" localSheetId="56">#REF!</definedName>
    <definedName name="DIVISOR" localSheetId="19">#REF!</definedName>
    <definedName name="DIVISOR" localSheetId="25">#REF!</definedName>
    <definedName name="DIVISOR" localSheetId="26">#REF!</definedName>
    <definedName name="DIVISOR">#REF!</definedName>
    <definedName name="DIVISOR1" localSheetId="20">#REF!</definedName>
    <definedName name="DIVISOR1" localSheetId="37">#REF!</definedName>
    <definedName name="DIVISOR1" localSheetId="4">#REF!</definedName>
    <definedName name="DIVISOR1" localSheetId="3">#REF!</definedName>
    <definedName name="DIVISOR1" localSheetId="31">#REF!</definedName>
    <definedName name="DIVISOR1" localSheetId="55">#REF!</definedName>
    <definedName name="DIVISOR1" localSheetId="56">#REF!</definedName>
    <definedName name="DIVISOR1" localSheetId="19">#REF!</definedName>
    <definedName name="DIVISOR1" localSheetId="25">#REF!</definedName>
    <definedName name="DIVISOR1" localSheetId="26">#REF!</definedName>
    <definedName name="DIVISOR1">#REF!</definedName>
    <definedName name="DKK" localSheetId="20">#REF!</definedName>
    <definedName name="DKK" localSheetId="37">#REF!</definedName>
    <definedName name="DKK" localSheetId="4">#REF!</definedName>
    <definedName name="DKK" localSheetId="3">#REF!</definedName>
    <definedName name="DKK" localSheetId="31">#REF!</definedName>
    <definedName name="DKK" localSheetId="55">#REF!</definedName>
    <definedName name="DKK" localSheetId="19">#REF!</definedName>
    <definedName name="DKK" localSheetId="25">#REF!</definedName>
    <definedName name="DKK" localSheetId="26">#REF!</definedName>
    <definedName name="DKK">#REF!</definedName>
    <definedName name="DKR" localSheetId="20">#REF!</definedName>
    <definedName name="DKR" localSheetId="37">#REF!</definedName>
    <definedName name="DKR" localSheetId="4">#REF!</definedName>
    <definedName name="DKR" localSheetId="3">#REF!</definedName>
    <definedName name="DKR" localSheetId="31">#REF!</definedName>
    <definedName name="DKR" localSheetId="55">#REF!</definedName>
    <definedName name="DKR">#REF!</definedName>
    <definedName name="DM" localSheetId="20">#REF!</definedName>
    <definedName name="DM" localSheetId="37">#REF!</definedName>
    <definedName name="DM" localSheetId="4">#REF!</definedName>
    <definedName name="DM" localSheetId="3">#REF!</definedName>
    <definedName name="DM" localSheetId="31">#REF!</definedName>
    <definedName name="DM" localSheetId="55">#REF!</definedName>
    <definedName name="DM">#REF!</definedName>
    <definedName name="DM1A" localSheetId="20">#REF!</definedName>
    <definedName name="DM1A" localSheetId="37">#REF!</definedName>
    <definedName name="DM1A" localSheetId="4">#REF!</definedName>
    <definedName name="DM1A" localSheetId="3">#REF!</definedName>
    <definedName name="DM1A" localSheetId="31">#REF!</definedName>
    <definedName name="DM1A" localSheetId="55">#REF!</definedName>
    <definedName name="DM1A">#REF!</definedName>
    <definedName name="DMBYS">[97]RESULTADOS!$A$86:$IV$86</definedName>
    <definedName name="DMU" localSheetId="20">#REF!</definedName>
    <definedName name="DMU" localSheetId="21">#REF!</definedName>
    <definedName name="DMU" localSheetId="22">#REF!</definedName>
    <definedName name="DMU" localSheetId="23">#REF!</definedName>
    <definedName name="DMU" localSheetId="17">#REF!</definedName>
    <definedName name="DMU" localSheetId="55">#REF!</definedName>
    <definedName name="DMU" localSheetId="19">#REF!</definedName>
    <definedName name="DMU" localSheetId="25">#REF!</definedName>
    <definedName name="DMU" localSheetId="26">#REF!</definedName>
    <definedName name="DMU">#REF!</definedName>
    <definedName name="DNP">[97]SUPUESTOS!A$18</definedName>
    <definedName name="DO" localSheetId="20">#REF!</definedName>
    <definedName name="DO" localSheetId="21">#REF!</definedName>
    <definedName name="DO" localSheetId="23">#REF!</definedName>
    <definedName name="DO" localSheetId="37">#REF!</definedName>
    <definedName name="DO" localSheetId="4">#REF!</definedName>
    <definedName name="DO" localSheetId="3">#REF!</definedName>
    <definedName name="DO" localSheetId="31">#REF!</definedName>
    <definedName name="DO" localSheetId="55">#REF!</definedName>
    <definedName name="DO" localSheetId="19">#REF!</definedName>
    <definedName name="DO" localSheetId="25">#REF!</definedName>
    <definedName name="DO" localSheetId="26">#REF!</definedName>
    <definedName name="DO">#REF!</definedName>
    <definedName name="DOMI">#N/A</definedName>
    <definedName name="DOMINIO2">#N/A</definedName>
    <definedName name="DPOB">[97]SUPUESTOS!A$7</definedName>
    <definedName name="Dproj">#N/A</definedName>
    <definedName name="DR" localSheetId="20">#REF!</definedName>
    <definedName name="DR" localSheetId="21">#REF!</definedName>
    <definedName name="DR" localSheetId="37">#REF!</definedName>
    <definedName name="DR" localSheetId="4">#REF!</definedName>
    <definedName name="DR" localSheetId="3">#REF!</definedName>
    <definedName name="DR" localSheetId="30">#REF!</definedName>
    <definedName name="DR" localSheetId="31">#REF!</definedName>
    <definedName name="DR" localSheetId="38">#REF!</definedName>
    <definedName name="DR" localSheetId="55">#REF!</definedName>
    <definedName name="DR" localSheetId="56">#REF!</definedName>
    <definedName name="DR" localSheetId="18">#REF!</definedName>
    <definedName name="DR" localSheetId="19">#REF!</definedName>
    <definedName name="DR" localSheetId="24">#REF!</definedName>
    <definedName name="DR" localSheetId="25">#REF!</definedName>
    <definedName name="DR" localSheetId="26">#REF!</definedName>
    <definedName name="DR" localSheetId="27">#REF!</definedName>
    <definedName name="DR" localSheetId="29">#REF!</definedName>
    <definedName name="DR">#REF!</definedName>
    <definedName name="DR1A" localSheetId="20">#REF!</definedName>
    <definedName name="DR1A" localSheetId="37">#REF!</definedName>
    <definedName name="DR1A" localSheetId="4">#REF!</definedName>
    <definedName name="DR1A" localSheetId="3">#REF!</definedName>
    <definedName name="DR1A" localSheetId="31">#REF!</definedName>
    <definedName name="DR1A" localSheetId="55">#REF!</definedName>
    <definedName name="DR1A" localSheetId="56">#REF!</definedName>
    <definedName name="DR1A" localSheetId="19">#REF!</definedName>
    <definedName name="DR1A" localSheetId="25">#REF!</definedName>
    <definedName name="DR1A" localSheetId="26">#REF!</definedName>
    <definedName name="DR1A">#REF!</definedName>
    <definedName name="d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>'[97]SMONET-FINANC'!$A$99:$IV$99</definedName>
    <definedName name="ds" localSheetId="20" hidden="1">'[106]Fax a enviar'!#REF!</definedName>
    <definedName name="ds" localSheetId="21" hidden="1">'[106]Fax a enviar'!#REF!</definedName>
    <definedName name="ds" localSheetId="22" hidden="1">'[106]Fax a enviar'!#REF!</definedName>
    <definedName name="ds" localSheetId="23" hidden="1">'[106]Fax a enviar'!#REF!</definedName>
    <definedName name="ds" localSheetId="17" hidden="1">'[106]Fax a enviar'!#REF!</definedName>
    <definedName name="ds" localSheetId="19" hidden="1">'[106]Fax a enviar'!#REF!</definedName>
    <definedName name="ds" localSheetId="25" hidden="1">'[106]Fax a enviar'!#REF!</definedName>
    <definedName name="ds" localSheetId="26" hidden="1">'[106]Fax a enviar'!#REF!</definedName>
    <definedName name="ds" hidden="1">'[106]Fax a enviar'!#REF!</definedName>
    <definedName name="DSA_Assumptions" localSheetId="20">#REF!</definedName>
    <definedName name="DSA_Assumptions" localSheetId="21">#REF!</definedName>
    <definedName name="DSA_Assumptions" localSheetId="37">#REF!</definedName>
    <definedName name="DSA_Assumptions" localSheetId="4">#REF!</definedName>
    <definedName name="DSA_Assumptions" localSheetId="3">#REF!</definedName>
    <definedName name="DSA_Assumptions" localSheetId="30">#REF!</definedName>
    <definedName name="DSA_Assumptions" localSheetId="31">#REF!</definedName>
    <definedName name="DSA_Assumptions" localSheetId="38">#REF!</definedName>
    <definedName name="DSA_Assumptions" localSheetId="55">#REF!</definedName>
    <definedName name="DSA_Assumptions" localSheetId="56">#REF!</definedName>
    <definedName name="DSA_Assumptions" localSheetId="18">#REF!</definedName>
    <definedName name="DSA_Assumptions" localSheetId="19">#REF!</definedName>
    <definedName name="DSA_Assumptions" localSheetId="24">#REF!</definedName>
    <definedName name="DSA_Assumptions" localSheetId="25">#REF!</definedName>
    <definedName name="DSA_Assumptions" localSheetId="26">#REF!</definedName>
    <definedName name="DSA_Assumptions" localSheetId="27">#REF!</definedName>
    <definedName name="DSA_Assumptions" localSheetId="29">#REF!</definedName>
    <definedName name="DSA_Assumptions">#REF!</definedName>
    <definedName name="dsaout" localSheetId="55">#REF!</definedName>
    <definedName name="dsaout" localSheetId="19">#REF!</definedName>
    <definedName name="dsaout" localSheetId="25">#REF!</definedName>
    <definedName name="dsaout" localSheetId="26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20" hidden="1">'[106]Fax a enviar'!#REF!</definedName>
    <definedName name="dsds" localSheetId="21" hidden="1">'[106]Fax a enviar'!#REF!</definedName>
    <definedName name="dsds" localSheetId="30" hidden="1">'[106]Fax a enviar'!#REF!</definedName>
    <definedName name="dsds" localSheetId="38" hidden="1">'[106]Fax a enviar'!#REF!</definedName>
    <definedName name="dsds" localSheetId="18" hidden="1">'[106]Fax a enviar'!#REF!</definedName>
    <definedName name="dsds" localSheetId="19" hidden="1">'[106]Fax a enviar'!#REF!</definedName>
    <definedName name="dsds" localSheetId="24" hidden="1">'[106]Fax a enviar'!#REF!</definedName>
    <definedName name="dsds" localSheetId="25" hidden="1">'[106]Fax a enviar'!#REF!</definedName>
    <definedName name="dsds" localSheetId="26" hidden="1">'[106]Fax a enviar'!#REF!</definedName>
    <definedName name="dsds" localSheetId="27" hidden="1">'[106]Fax a enviar'!#REF!</definedName>
    <definedName name="dsds" localSheetId="29" hidden="1">'[106]Fax a enviar'!#REF!</definedName>
    <definedName name="dsds" hidden="1">'[106]Fax a enviar'!#REF!</definedName>
    <definedName name="DSI" localSheetId="20">#REF!</definedName>
    <definedName name="DSI" localSheetId="21">#REF!</definedName>
    <definedName name="DSI" localSheetId="37">#REF!</definedName>
    <definedName name="DSI" localSheetId="4">#REF!</definedName>
    <definedName name="DSI" localSheetId="3">#REF!</definedName>
    <definedName name="DSI" localSheetId="30">#REF!</definedName>
    <definedName name="DSI" localSheetId="31">#REF!</definedName>
    <definedName name="DSI" localSheetId="38">#REF!</definedName>
    <definedName name="DSI" localSheetId="55">#REF!</definedName>
    <definedName name="DSI" localSheetId="56">#REF!</definedName>
    <definedName name="DSI" localSheetId="18">#REF!</definedName>
    <definedName name="DSI" localSheetId="19">#REF!</definedName>
    <definedName name="DSI" localSheetId="24">#REF!</definedName>
    <definedName name="DSI" localSheetId="25">#REF!</definedName>
    <definedName name="DSI" localSheetId="26">#REF!</definedName>
    <definedName name="DSI" localSheetId="27">#REF!</definedName>
    <definedName name="DSI" localSheetId="29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20">#REF!</definedName>
    <definedName name="DSP" localSheetId="21">#REF!</definedName>
    <definedName name="DSP" localSheetId="37">#REF!</definedName>
    <definedName name="DSP" localSheetId="4">#REF!</definedName>
    <definedName name="DSP" localSheetId="3">#REF!</definedName>
    <definedName name="DSP" localSheetId="30">#REF!</definedName>
    <definedName name="DSP" localSheetId="31">#REF!</definedName>
    <definedName name="DSP" localSheetId="38">#REF!</definedName>
    <definedName name="DSP" localSheetId="55">#REF!</definedName>
    <definedName name="DSP" localSheetId="56">#REF!</definedName>
    <definedName name="DSP" localSheetId="18">#REF!</definedName>
    <definedName name="DSP" localSheetId="19">#REF!</definedName>
    <definedName name="DSP" localSheetId="24">#REF!</definedName>
    <definedName name="DSP" localSheetId="25">#REF!</definedName>
    <definedName name="DSP" localSheetId="26">#REF!</definedName>
    <definedName name="DSP" localSheetId="27">#REF!</definedName>
    <definedName name="DSP" localSheetId="29">#REF!</definedName>
    <definedName name="DSP">#REF!</definedName>
    <definedName name="DSPBproj">#N/A</definedName>
    <definedName name="DSPG" localSheetId="20">#REF!</definedName>
    <definedName name="DSPG" localSheetId="21">#REF!</definedName>
    <definedName name="DSPG" localSheetId="37">#REF!</definedName>
    <definedName name="DSPG" localSheetId="4">#REF!</definedName>
    <definedName name="DSPG" localSheetId="3">#REF!</definedName>
    <definedName name="DSPG" localSheetId="30">#REF!</definedName>
    <definedName name="DSPG" localSheetId="31">#REF!</definedName>
    <definedName name="DSPG" localSheetId="38">#REF!</definedName>
    <definedName name="DSPG" localSheetId="55">#REF!</definedName>
    <definedName name="DSPG" localSheetId="56">#REF!</definedName>
    <definedName name="DSPG" localSheetId="18">#REF!</definedName>
    <definedName name="DSPG" localSheetId="19">#REF!</definedName>
    <definedName name="DSPG" localSheetId="24">#REF!</definedName>
    <definedName name="DSPG" localSheetId="25">#REF!</definedName>
    <definedName name="DSPG" localSheetId="26">#REF!</definedName>
    <definedName name="DSPG" localSheetId="27">#REF!</definedName>
    <definedName name="DSPG" localSheetId="29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 localSheetId="20">#REF!</definedName>
    <definedName name="DTS" localSheetId="21">#REF!</definedName>
    <definedName name="DTS" localSheetId="22">#REF!</definedName>
    <definedName name="DTS" localSheetId="23">#REF!</definedName>
    <definedName name="DTS" localSheetId="17">#REF!</definedName>
    <definedName name="DTS" localSheetId="55">#REF!</definedName>
    <definedName name="DTS" localSheetId="19">#REF!</definedName>
    <definedName name="DTS" localSheetId="25">#REF!</definedName>
    <definedName name="DTS" localSheetId="26">#REF!</definedName>
    <definedName name="DTS">#REF!</definedName>
    <definedName name="dummy" localSheetId="20">#REF!</definedName>
    <definedName name="dummy" localSheetId="21">#REF!</definedName>
    <definedName name="dummy" localSheetId="23">#REF!</definedName>
    <definedName name="dummy" localSheetId="55">#REF!</definedName>
    <definedName name="dummy">#REF!</definedName>
    <definedName name="DXBYS">[97]RESULTADOS!$A$82:$IV$82</definedName>
    <definedName name="DY" localSheetId="20">#REF!</definedName>
    <definedName name="DY" localSheetId="21">#REF!</definedName>
    <definedName name="DY" localSheetId="37">#REF!</definedName>
    <definedName name="DY" localSheetId="4">#REF!</definedName>
    <definedName name="DY" localSheetId="3">#REF!</definedName>
    <definedName name="DY" localSheetId="30">#REF!</definedName>
    <definedName name="DY" localSheetId="31">#REF!</definedName>
    <definedName name="DY" localSheetId="38">#REF!</definedName>
    <definedName name="DY" localSheetId="55">#REF!</definedName>
    <definedName name="DY" localSheetId="56">#REF!</definedName>
    <definedName name="DY" localSheetId="18">#REF!</definedName>
    <definedName name="DY" localSheetId="19">#REF!</definedName>
    <definedName name="DY" localSheetId="24">#REF!</definedName>
    <definedName name="DY" localSheetId="25">#REF!</definedName>
    <definedName name="DY" localSheetId="26">#REF!</definedName>
    <definedName name="DY" localSheetId="27">#REF!</definedName>
    <definedName name="DY" localSheetId="29">#REF!</definedName>
    <definedName name="DY">#REF!</definedName>
    <definedName name="DY1A" localSheetId="20">#REF!</definedName>
    <definedName name="DY1A" localSheetId="37">#REF!</definedName>
    <definedName name="DY1A" localSheetId="4">#REF!</definedName>
    <definedName name="DY1A" localSheetId="3">#REF!</definedName>
    <definedName name="DY1A" localSheetId="31">#REF!</definedName>
    <definedName name="DY1A" localSheetId="55">#REF!</definedName>
    <definedName name="DY1A" localSheetId="56">#REF!</definedName>
    <definedName name="DY1A" localSheetId="19">#REF!</definedName>
    <definedName name="DY1A" localSheetId="25">#REF!</definedName>
    <definedName name="DY1A" localSheetId="26">#REF!</definedName>
    <definedName name="DY1A">#REF!</definedName>
    <definedName name="E" localSheetId="20">#REF!</definedName>
    <definedName name="E" localSheetId="37">#REF!</definedName>
    <definedName name="E" localSheetId="4">#REF!</definedName>
    <definedName name="E" localSheetId="3">#REF!</definedName>
    <definedName name="E" localSheetId="31">#REF!</definedName>
    <definedName name="E" localSheetId="55">#REF!</definedName>
    <definedName name="E" localSheetId="56">#REF!</definedName>
    <definedName name="E">#REF!</definedName>
    <definedName name="EBRD" localSheetId="20">#REF!</definedName>
    <definedName name="EBRD" localSheetId="37">#REF!</definedName>
    <definedName name="EBRD" localSheetId="4">#REF!</definedName>
    <definedName name="EBRD" localSheetId="3">#REF!</definedName>
    <definedName name="EBRD" localSheetId="31">#REF!</definedName>
    <definedName name="EBRD" localSheetId="55">#REF!</definedName>
    <definedName name="EBRD">#REF!</definedName>
    <definedName name="Ecowas">[81]terms!#REF!</definedName>
    <definedName name="ECU" localSheetId="20">#REF!</definedName>
    <definedName name="ECU" localSheetId="21">#REF!</definedName>
    <definedName name="ECU" localSheetId="23">#REF!</definedName>
    <definedName name="ECU" localSheetId="37">#REF!</definedName>
    <definedName name="ECU" localSheetId="4">#REF!</definedName>
    <definedName name="ECU" localSheetId="3">#REF!</definedName>
    <definedName name="ECU" localSheetId="31">#REF!</definedName>
    <definedName name="ECU" localSheetId="55">#REF!</definedName>
    <definedName name="ECU" localSheetId="19">#REF!</definedName>
    <definedName name="ECU" localSheetId="25">#REF!</definedName>
    <definedName name="ECU" localSheetId="26">#REF!</definedName>
    <definedName name="ECU">#REF!</definedName>
    <definedName name="EDNA">#N/A</definedName>
    <definedName name="EDNA_B" localSheetId="20">[107]Q6!#REF!</definedName>
    <definedName name="EDNA_B" localSheetId="21">[107]Q6!#REF!</definedName>
    <definedName name="EDNA_B" localSheetId="23">[107]Q6!#REF!</definedName>
    <definedName name="EDNA_B">[107]Q6!#REF!</definedName>
    <definedName name="EDNA_D" localSheetId="20">[107]Q7!#REF!</definedName>
    <definedName name="EDNA_D" localSheetId="21">[107]Q7!#REF!</definedName>
    <definedName name="EDNA_D" localSheetId="23">[107]Q7!#REF!</definedName>
    <definedName name="EDNA_D">[107]Q7!#REF!</definedName>
    <definedName name="EDNA_T" localSheetId="20">[107]Q5!#REF!</definedName>
    <definedName name="EDNA_T" localSheetId="21">[107]Q5!#REF!</definedName>
    <definedName name="EDNA_T" localSheetId="23">[107]Q5!#REF!</definedName>
    <definedName name="EDNA_T">[107]Q5!#REF!</definedName>
    <definedName name="EDNE" localSheetId="20">[107]Q7!#REF!</definedName>
    <definedName name="EDNE" localSheetId="21">[107]Q7!#REF!</definedName>
    <definedName name="EDNE" localSheetId="23">[107]Q7!#REF!</definedName>
    <definedName name="EDNE">[107]Q7!#REF!</definedName>
    <definedName name="edr" localSheetId="20" hidden="1">{"Riqfin97",#N/A,FALSE,"Tran";"Riqfinpro",#N/A,FALSE,"Tran"}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localSheetId="23" hidden="1">{"Riqfin97",#N/A,FALSE,"Tran";"Riqfinpro",#N/A,FALSE,"Tran"}</definedName>
    <definedName name="edr" localSheetId="28" hidden="1">{"Riqfin97",#N/A,FALSE,"Tran";"Riqfinpro",#N/A,FALSE,"Tran"}</definedName>
    <definedName name="edr" localSheetId="32" hidden="1">{"Riqfin97",#N/A,FALSE,"Tran";"Riqfinpro",#N/A,FALSE,"Tran"}</definedName>
    <definedName name="edr" localSheetId="37" hidden="1">{"Riqfin97",#N/A,FALSE,"Tran";"Riqfinpro",#N/A,FALSE,"Tran"}</definedName>
    <definedName name="edr" localSheetId="39" hidden="1">{"Riqfin97",#N/A,FALSE,"Tran";"Riqfinpro",#N/A,FALSE,"Tran"}</definedName>
    <definedName name="edr" localSheetId="41" hidden="1">{"Riqfin97",#N/A,FALSE,"Tran";"Riqfinpro",#N/A,FALSE,"Tran"}</definedName>
    <definedName name="edr" localSheetId="4" hidden="1">{"Riqfin97",#N/A,FALSE,"Tran";"Riqfinpro",#N/A,FALSE,"Tran"}</definedName>
    <definedName name="edr" localSheetId="3" hidden="1">{"Riqfin97",#N/A,FALSE,"Tran";"Riqfinpro",#N/A,FALSE,"Tran"}</definedName>
    <definedName name="edr" localSheetId="30" hidden="1">{"Riqfin97",#N/A,FALSE,"Tran";"Riqfinpro",#N/A,FALSE,"Tran"}</definedName>
    <definedName name="edr" localSheetId="31" hidden="1">{"Riqfin97",#N/A,FALSE,"Tran";"Riqfinpro",#N/A,FALSE,"Tran"}</definedName>
    <definedName name="edr" localSheetId="33" hidden="1">{"Riqfin97",#N/A,FALSE,"Tran";"Riqfinpro",#N/A,FALSE,"Tran"}</definedName>
    <definedName name="edr" localSheetId="34" hidden="1">{"Riqfin97",#N/A,FALSE,"Tran";"Riqfinpro",#N/A,FALSE,"Tran"}</definedName>
    <definedName name="edr" localSheetId="35" hidden="1">{"Riqfin97",#N/A,FALSE,"Tran";"Riqfinpro",#N/A,FALSE,"Tran"}</definedName>
    <definedName name="edr" localSheetId="36" hidden="1">{"Riqfin97",#N/A,FALSE,"Tran";"Riqfinpro",#N/A,FALSE,"Tran"}</definedName>
    <definedName name="edr" localSheetId="38" hidden="1">{"Riqfin97",#N/A,FALSE,"Tran";"Riqfinpro",#N/A,FALSE,"Tran"}</definedName>
    <definedName name="edr" localSheetId="42" hidden="1">{"Riqfin97",#N/A,FALSE,"Tran";"Riqfinpro",#N/A,FALSE,"Tran"}</definedName>
    <definedName name="edr" localSheetId="43" hidden="1">{"Riqfin97",#N/A,FALSE,"Tran";"Riqfinpro",#N/A,FALSE,"Tran"}</definedName>
    <definedName name="edr" localSheetId="17" hidden="1">{"Riqfin97",#N/A,FALSE,"Tran";"Riqfinpro",#N/A,FALSE,"Tran"}</definedName>
    <definedName name="edr" localSheetId="50" hidden="1">{"Riqfin97",#N/A,FALSE,"Tran";"Riqfinpro",#N/A,FALSE,"Tran"}</definedName>
    <definedName name="edr" localSheetId="51" hidden="1">{"Riqfin97",#N/A,FALSE,"Tran";"Riqfinpro",#N/A,FALSE,"Tran"}</definedName>
    <definedName name="edr" localSheetId="52" hidden="1">{"Riqfin97",#N/A,FALSE,"Tran";"Riqfinpro",#N/A,FALSE,"Tran"}</definedName>
    <definedName name="edr" localSheetId="53" hidden="1">{"Riqfin97",#N/A,FALSE,"Tran";"Riqfinpro",#N/A,FALSE,"Tran"}</definedName>
    <definedName name="edr" localSheetId="54" hidden="1">{"Riqfin97",#N/A,FALSE,"Tran";"Riqfinpro",#N/A,FALSE,"Tran"}</definedName>
    <definedName name="edr" localSheetId="55" hidden="1">{"Riqfin97",#N/A,FALSE,"Tran";"Riqfinpro",#N/A,FALSE,"Tran"}</definedName>
    <definedName name="edr" localSheetId="56" hidden="1">{"Riqfin97",#N/A,FALSE,"Tran";"Riqfinpro",#N/A,FALSE,"Tran"}</definedName>
    <definedName name="edr" localSheetId="18" hidden="1">{"Riqfin97",#N/A,FALSE,"Tran";"Riqfinpro",#N/A,FALSE,"Tran"}</definedName>
    <definedName name="edr" localSheetId="19" hidden="1">{"Riqfin97",#N/A,FALSE,"Tran";"Riqfinpro",#N/A,FALSE,"Tran"}</definedName>
    <definedName name="edr" localSheetId="24" hidden="1">{"Riqfin97",#N/A,FALSE,"Tran";"Riqfinpro",#N/A,FALSE,"Tran"}</definedName>
    <definedName name="edr" localSheetId="25" hidden="1">{"Riqfin97",#N/A,FALSE,"Tran";"Riqfinpro",#N/A,FALSE,"Tran"}</definedName>
    <definedName name="edr" localSheetId="26" hidden="1">{"Riqfin97",#N/A,FALSE,"Tran";"Riqfinpro",#N/A,FALSE,"Tran"}</definedName>
    <definedName name="edr" localSheetId="27" hidden="1">{"Riqfin97",#N/A,FALSE,"Tran";"Riqfinpro",#N/A,FALSE,"Tran"}</definedName>
    <definedName name="edr" localSheetId="29" hidden="1">{"Riqfin97",#N/A,FALSE,"Tran";"Riqfinpro",#N/A,FALSE,"Tran"}</definedName>
    <definedName name="edr" hidden="1">{"Riqfin97",#N/A,FALSE,"Tran";"Riqfinpro",#N/A,FALSE,"Tran"}</definedName>
    <definedName name="ee" localSheetId="20" hidden="1">{"Tab1",#N/A,FALSE,"P";"Tab2",#N/A,FALSE,"P"}</definedName>
    <definedName name="ee" localSheetId="21" hidden="1">{"Tab1",#N/A,FALSE,"P";"Tab2",#N/A,FALSE,"P"}</definedName>
    <definedName name="ee" localSheetId="22" hidden="1">{"Tab1",#N/A,FALSE,"P";"Tab2",#N/A,FALSE,"P"}</definedName>
    <definedName name="ee" localSheetId="23" hidden="1">{"Tab1",#N/A,FALSE,"P";"Tab2",#N/A,FALSE,"P"}</definedName>
    <definedName name="ee" localSheetId="28" hidden="1">{"Tab1",#N/A,FALSE,"P";"Tab2",#N/A,FALSE,"P"}</definedName>
    <definedName name="ee" localSheetId="32" hidden="1">{"Tab1",#N/A,FALSE,"P";"Tab2",#N/A,FALSE,"P"}</definedName>
    <definedName name="ee" localSheetId="37" hidden="1">{"Tab1",#N/A,FALSE,"P";"Tab2",#N/A,FALSE,"P"}</definedName>
    <definedName name="ee" localSheetId="39" hidden="1">{"Tab1",#N/A,FALSE,"P";"Tab2",#N/A,FALSE,"P"}</definedName>
    <definedName name="ee" localSheetId="41" hidden="1">{"Tab1",#N/A,FALSE,"P";"Tab2",#N/A,FALSE,"P"}</definedName>
    <definedName name="ee" localSheetId="4" hidden="1">{"Tab1",#N/A,FALSE,"P";"Tab2",#N/A,FALSE,"P"}</definedName>
    <definedName name="ee" localSheetId="3" hidden="1">{"Tab1",#N/A,FALSE,"P";"Tab2",#N/A,FALSE,"P"}</definedName>
    <definedName name="ee" localSheetId="30" hidden="1">{"Tab1",#N/A,FALSE,"P";"Tab2",#N/A,FALSE,"P"}</definedName>
    <definedName name="ee" localSheetId="31" hidden="1">{"Tab1",#N/A,FALSE,"P";"Tab2",#N/A,FALSE,"P"}</definedName>
    <definedName name="ee" localSheetId="33" hidden="1">{"Tab1",#N/A,FALSE,"P";"Tab2",#N/A,FALSE,"P"}</definedName>
    <definedName name="ee" localSheetId="34" hidden="1">{"Tab1",#N/A,FALSE,"P";"Tab2",#N/A,FALSE,"P"}</definedName>
    <definedName name="ee" localSheetId="35" hidden="1">{"Tab1",#N/A,FALSE,"P";"Tab2",#N/A,FALSE,"P"}</definedName>
    <definedName name="ee" localSheetId="36" hidden="1">{"Tab1",#N/A,FALSE,"P";"Tab2",#N/A,FALSE,"P"}</definedName>
    <definedName name="ee" localSheetId="38" hidden="1">{"Tab1",#N/A,FALSE,"P";"Tab2",#N/A,FALSE,"P"}</definedName>
    <definedName name="ee" localSheetId="42" hidden="1">{"Tab1",#N/A,FALSE,"P";"Tab2",#N/A,FALSE,"P"}</definedName>
    <definedName name="ee" localSheetId="43" hidden="1">{"Tab1",#N/A,FALSE,"P";"Tab2",#N/A,FALSE,"P"}</definedName>
    <definedName name="ee" localSheetId="17" hidden="1">{"Tab1",#N/A,FALSE,"P";"Tab2",#N/A,FALSE,"P"}</definedName>
    <definedName name="ee" localSheetId="50" hidden="1">{"Tab1",#N/A,FALSE,"P";"Tab2",#N/A,FALSE,"P"}</definedName>
    <definedName name="ee" localSheetId="51" hidden="1">{"Tab1",#N/A,FALSE,"P";"Tab2",#N/A,FALSE,"P"}</definedName>
    <definedName name="ee" localSheetId="52" hidden="1">{"Tab1",#N/A,FALSE,"P";"Tab2",#N/A,FALSE,"P"}</definedName>
    <definedName name="ee" localSheetId="53" hidden="1">{"Tab1",#N/A,FALSE,"P";"Tab2",#N/A,FALSE,"P"}</definedName>
    <definedName name="ee" localSheetId="54" hidden="1">{"Tab1",#N/A,FALSE,"P";"Tab2",#N/A,FALSE,"P"}</definedName>
    <definedName name="ee" localSheetId="55" hidden="1">{"Tab1",#N/A,FALSE,"P";"Tab2",#N/A,FALSE,"P"}</definedName>
    <definedName name="ee" localSheetId="56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24" hidden="1">{"Tab1",#N/A,FALSE,"P";"Tab2",#N/A,FALSE,"P"}</definedName>
    <definedName name="ee" localSheetId="25" hidden="1">{"Tab1",#N/A,FALSE,"P";"Tab2",#N/A,FALSE,"P"}</definedName>
    <definedName name="ee" localSheetId="26" hidden="1">{"Tab1",#N/A,FALSE,"P";"Tab2",#N/A,FALSE,"P"}</definedName>
    <definedName name="ee" localSheetId="27" hidden="1">{"Tab1",#N/A,FALSE,"P";"Tab2",#N/A,FALSE,"P"}</definedName>
    <definedName name="ee" localSheetId="29" hidden="1">{"Tab1",#N/A,FALSE,"P";"Tab2",#N/A,FALSE,"P"}</definedName>
    <definedName name="ee" hidden="1">{"Tab1",#N/A,FALSE,"P";"Tab2",#N/A,FALSE,"P"}</definedName>
    <definedName name="EE_Table_02.___Selected_National_Accounts_Aggregates" localSheetId="55">#REF!</definedName>
    <definedName name="EE_Table_02.___Selected_National_Accounts_Aggregates">#REF!</definedName>
    <definedName name="EE_Table_03.___Expenditure_and_Savings" localSheetId="20">#REF!</definedName>
    <definedName name="EE_Table_03.___Expenditure_and_Savings" localSheetId="21">#REF!</definedName>
    <definedName name="EE_Table_03.___Expenditure_and_Savings" localSheetId="22">#REF!</definedName>
    <definedName name="EE_Table_03.___Expenditure_and_Savings" localSheetId="23">#REF!</definedName>
    <definedName name="EE_Table_03.___Expenditure_and_Savings" localSheetId="17">#REF!</definedName>
    <definedName name="EE_Table_03.___Expenditure_and_Savings" localSheetId="55">#REF!</definedName>
    <definedName name="EE_Table_03.___Expenditure_and_Savings" localSheetId="19">#REF!</definedName>
    <definedName name="EE_Table_03.___Expenditure_and_Savings">#REF!</definedName>
    <definedName name="EE_Table_04.___Consumer_Price_Indices____1" localSheetId="20">#REF!</definedName>
    <definedName name="EE_Table_04.___Consumer_Price_Indices____1" localSheetId="21">#REF!</definedName>
    <definedName name="EE_Table_04.___Consumer_Price_Indices____1" localSheetId="22">#REF!</definedName>
    <definedName name="EE_Table_04.___Consumer_Price_Indices____1" localSheetId="23">#REF!</definedName>
    <definedName name="EE_Table_04.___Consumer_Price_Indices____1" localSheetId="17">#REF!</definedName>
    <definedName name="EE_Table_04.___Consumer_Price_Indices____1" localSheetId="55">#REF!</definedName>
    <definedName name="EE_Table_04.___Consumer_Price_Indices____1" localSheetId="19">#REF!</definedName>
    <definedName name="EE_Table_04.___Consumer_Price_Indices____1">#REF!</definedName>
    <definedName name="EE_Table_16.__National_Accounts_at_Current_Prices" localSheetId="55">#REF!</definedName>
    <definedName name="EE_Table_16.__National_Accounts_at_Current_Prices">#REF!</definedName>
    <definedName name="EE_Table_17___Real_Gross_Domestic_Expenditure" localSheetId="55">#REF!</definedName>
    <definedName name="EE_Table_17___Real_Gross_Domestic_Expenditure">#REF!</definedName>
    <definedName name="EE_Table_18.__Real_Gross_Domestic_Product_by_Sector" localSheetId="55">#REF!</definedName>
    <definedName name="EE_Table_18.__Real_Gross_Domestic_Product_by_Sector">#REF!</definedName>
    <definedName name="EE_Table_19.__Gross_Domestic_Investment" localSheetId="55">#REF!</definedName>
    <definedName name="EE_Table_19.__Gross_Domestic_Investment">#REF!</definedName>
    <definedName name="EE_Table_20.__Selected_Agricultural_Sector_Statistics" localSheetId="55">#REF!</definedName>
    <definedName name="EE_Table_20.__Selected_Agricultural_Sector_Statistics">#REF!</definedName>
    <definedName name="EE_Table_20.5__Ag_Sector_Statistics__concluded" localSheetId="55">#REF!</definedName>
    <definedName name="EE_Table_20.5__Ag_Sector_Statistics__concluded">#REF!</definedName>
    <definedName name="EE_Table_21.__Manufacturing_Production" localSheetId="55">#REF!</definedName>
    <definedName name="EE_Table_21.__Manufacturing_Production">#REF!</definedName>
    <definedName name="EE_Table_22.__Production_Exports_and_Imports_of_Petroleum" localSheetId="55">#REF!</definedName>
    <definedName name="EE_Table_22.__Production_Exports_and_Imports_of_Petroleum">#REF!</definedName>
    <definedName name="EE_Table_23.__Retail_Prices_for_Petroleum_Products" localSheetId="55">#REF!</definedName>
    <definedName name="EE_Table_23.__Retail_Prices_for_Petroleum_Products">#REF!</definedName>
    <definedName name="EE_Table_24.__Consumption_of_Petroleum_and_Derivatives" localSheetId="55">#REF!</definedName>
    <definedName name="EE_Table_24.__Consumption_of_Petroleum_and_Derivatives">#REF!</definedName>
    <definedName name="EE_Table_25.__Production_and_Distribution_Electricity" localSheetId="55">#REF!</definedName>
    <definedName name="EE_Table_25.__Production_and_Distribution_Electricity">#REF!</definedName>
    <definedName name="EE_Table_26.__Average_Price_of_Electricity" localSheetId="55">#REF!</definedName>
    <definedName name="EE_Table_26.__Average_Price_of_Electricity">#REF!</definedName>
    <definedName name="EE_Table_27.__Guatemala___Consumer_Price_Indices__1" localSheetId="55">#REF!</definedName>
    <definedName name="EE_Table_27.__Guatemala___Consumer_Price_Indices__1">#REF!</definedName>
    <definedName name="EE_Table_28._Guatemala___Selected_Wage_Indicators_1" localSheetId="55">#REF!</definedName>
    <definedName name="EE_Table_28._Guatemala___Selected_Wage_Indicators_1">#REF!</definedName>
    <definedName name="EE_Table_29.__Minimum_Monthly_Wages_by_Economic_Activity" localSheetId="55">#REF!</definedName>
    <definedName name="EE_Table_29.__Minimum_Monthly_Wages_by_Economic_Activity">#REF!</definedName>
    <definedName name="EE_Table_30._Guatemala___Selected_Employment_and_Labor_Productivity_Indicators" localSheetId="55">#REF!</definedName>
    <definedName name="EE_Table_30._Guatemala___Selected_Employment_and_Labor_Productivity_Indicators">#REF!</definedName>
    <definedName name="EE_Table_31._Wage_and_Employment_Indicators_1" localSheetId="55">#REF!</definedName>
    <definedName name="EE_Table_31._Wage_and_Employment_Indicators_1">#REF!</definedName>
    <definedName name="EE_Table_32_ULC_PROD_indicators" localSheetId="55">#REF!</definedName>
    <definedName name="EE_Table_32_ULC_PROD_indicators">#REF!</definedName>
    <definedName name="EE_Table_33_Indicators_of_Competitiveness" localSheetId="55">#REF!</definedName>
    <definedName name="EE_Table_33_Indicators_of_Competitiveness">#REF!</definedName>
    <definedName name="eee" localSheetId="20" hidden="1">{"Tab1",#N/A,FALSE,"P";"Tab2",#N/A,FALSE,"P"}</definedName>
    <definedName name="eee" localSheetId="21" hidden="1">{"Tab1",#N/A,FALSE,"P";"Tab2",#N/A,FALSE,"P"}</definedName>
    <definedName name="eee" localSheetId="22" hidden="1">{"Tab1",#N/A,FALSE,"P";"Tab2",#N/A,FALSE,"P"}</definedName>
    <definedName name="eee" localSheetId="23" hidden="1">{"Tab1",#N/A,FALSE,"P";"Tab2",#N/A,FALSE,"P"}</definedName>
    <definedName name="eee" localSheetId="28" hidden="1">{"Tab1",#N/A,FALSE,"P";"Tab2",#N/A,FALSE,"P"}</definedName>
    <definedName name="eee" localSheetId="32" hidden="1">{"Tab1",#N/A,FALSE,"P";"Tab2",#N/A,FALSE,"P"}</definedName>
    <definedName name="eee" localSheetId="37" hidden="1">{"Tab1",#N/A,FALSE,"P";"Tab2",#N/A,FALSE,"P"}</definedName>
    <definedName name="eee" localSheetId="39" hidden="1">{"Tab1",#N/A,FALSE,"P";"Tab2",#N/A,FALSE,"P"}</definedName>
    <definedName name="eee" localSheetId="41" hidden="1">{"Tab1",#N/A,FALSE,"P";"Tab2",#N/A,FALSE,"P"}</definedName>
    <definedName name="eee" localSheetId="4" hidden="1">{"Tab1",#N/A,FALSE,"P";"Tab2",#N/A,FALSE,"P"}</definedName>
    <definedName name="eee" localSheetId="3" hidden="1">{"Tab1",#N/A,FALSE,"P";"Tab2",#N/A,FALSE,"P"}</definedName>
    <definedName name="eee" localSheetId="30" hidden="1">{"Tab1",#N/A,FALSE,"P";"Tab2",#N/A,FALSE,"P"}</definedName>
    <definedName name="eee" localSheetId="31" hidden="1">{"Tab1",#N/A,FALSE,"P";"Tab2",#N/A,FALSE,"P"}</definedName>
    <definedName name="eee" localSheetId="33" hidden="1">{"Tab1",#N/A,FALSE,"P";"Tab2",#N/A,FALSE,"P"}</definedName>
    <definedName name="eee" localSheetId="34" hidden="1">{"Tab1",#N/A,FALSE,"P";"Tab2",#N/A,FALSE,"P"}</definedName>
    <definedName name="eee" localSheetId="35" hidden="1">{"Tab1",#N/A,FALSE,"P";"Tab2",#N/A,FALSE,"P"}</definedName>
    <definedName name="eee" localSheetId="36" hidden="1">{"Tab1",#N/A,FALSE,"P";"Tab2",#N/A,FALSE,"P"}</definedName>
    <definedName name="eee" localSheetId="38" hidden="1">{"Tab1",#N/A,FALSE,"P";"Tab2",#N/A,FALSE,"P"}</definedName>
    <definedName name="eee" localSheetId="42" hidden="1">{"Tab1",#N/A,FALSE,"P";"Tab2",#N/A,FALSE,"P"}</definedName>
    <definedName name="eee" localSheetId="43" hidden="1">{"Tab1",#N/A,FALSE,"P";"Tab2",#N/A,FALSE,"P"}</definedName>
    <definedName name="eee" localSheetId="17" hidden="1">{"Tab1",#N/A,FALSE,"P";"Tab2",#N/A,FALSE,"P"}</definedName>
    <definedName name="eee" localSheetId="50" hidden="1">{"Tab1",#N/A,FALSE,"P";"Tab2",#N/A,FALSE,"P"}</definedName>
    <definedName name="eee" localSheetId="51" hidden="1">{"Tab1",#N/A,FALSE,"P";"Tab2",#N/A,FALSE,"P"}</definedName>
    <definedName name="eee" localSheetId="52" hidden="1">{"Tab1",#N/A,FALSE,"P";"Tab2",#N/A,FALSE,"P"}</definedName>
    <definedName name="eee" localSheetId="53" hidden="1">{"Tab1",#N/A,FALSE,"P";"Tab2",#N/A,FALSE,"P"}</definedName>
    <definedName name="eee" localSheetId="54" hidden="1">{"Tab1",#N/A,FALSE,"P";"Tab2",#N/A,FALSE,"P"}</definedName>
    <definedName name="eee" localSheetId="55" hidden="1">{"Tab1",#N/A,FALSE,"P";"Tab2",#N/A,FALSE,"P"}</definedName>
    <definedName name="eee" localSheetId="56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24" hidden="1">{"Tab1",#N/A,FALSE,"P";"Tab2",#N/A,FALSE,"P"}</definedName>
    <definedName name="eee" localSheetId="25" hidden="1">{"Tab1",#N/A,FALSE,"P";"Tab2",#N/A,FALSE,"P"}</definedName>
    <definedName name="eee" localSheetId="26" hidden="1">{"Tab1",#N/A,FALSE,"P";"Tab2",#N/A,FALSE,"P"}</definedName>
    <definedName name="eee" localSheetId="27" hidden="1">{"Tab1",#N/A,FALSE,"P";"Tab2",#N/A,FALSE,"P"}</definedName>
    <definedName name="eee" localSheetId="29" hidden="1">{"Tab1",#N/A,FALSE,"P";"Tab2",#N/A,FALSE,"P"}</definedName>
    <definedName name="eee" hidden="1">{"Tab1",#N/A,FALSE,"P";"Tab2",#N/A,FALSE,"P"}</definedName>
    <definedName name="eeee" localSheetId="20" hidden="1">{"Riqfin97",#N/A,FALSE,"Tran";"Riqfinpro",#N/A,FALSE,"Tran"}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localSheetId="23" hidden="1">{"Riqfin97",#N/A,FALSE,"Tran";"Riqfinpro",#N/A,FALSE,"Tran"}</definedName>
    <definedName name="eeee" localSheetId="28" hidden="1">{"Riqfin97",#N/A,FALSE,"Tran";"Riqfinpro",#N/A,FALSE,"Tran"}</definedName>
    <definedName name="eeee" localSheetId="32" hidden="1">{"Riqfin97",#N/A,FALSE,"Tran";"Riqfinpro",#N/A,FALSE,"Tran"}</definedName>
    <definedName name="eeee" localSheetId="37" hidden="1">{"Riqfin97",#N/A,FALSE,"Tran";"Riqfinpro",#N/A,FALSE,"Tran"}</definedName>
    <definedName name="eeee" localSheetId="39" hidden="1">{"Riqfin97",#N/A,FALSE,"Tran";"Riqfinpro",#N/A,FALSE,"Tran"}</definedName>
    <definedName name="eeee" localSheetId="41" hidden="1">{"Riqfin97",#N/A,FALSE,"Tran";"Riqfinpro",#N/A,FALSE,"Tran"}</definedName>
    <definedName name="eeee" localSheetId="4" hidden="1">{"Riqfin97",#N/A,FALSE,"Tran";"Riqfinpro",#N/A,FALSE,"Tran"}</definedName>
    <definedName name="eeee" localSheetId="3" hidden="1">{"Riqfin97",#N/A,FALSE,"Tran";"Riqfinpro",#N/A,FALSE,"Tran"}</definedName>
    <definedName name="eeee" localSheetId="30" hidden="1">{"Riqfin97",#N/A,FALSE,"Tran";"Riqfinpro",#N/A,FALSE,"Tran"}</definedName>
    <definedName name="eeee" localSheetId="31" hidden="1">{"Riqfin97",#N/A,FALSE,"Tran";"Riqfinpro",#N/A,FALSE,"Tran"}</definedName>
    <definedName name="eeee" localSheetId="33" hidden="1">{"Riqfin97",#N/A,FALSE,"Tran";"Riqfinpro",#N/A,FALSE,"Tran"}</definedName>
    <definedName name="eeee" localSheetId="34" hidden="1">{"Riqfin97",#N/A,FALSE,"Tran";"Riqfinpro",#N/A,FALSE,"Tran"}</definedName>
    <definedName name="eeee" localSheetId="35" hidden="1">{"Riqfin97",#N/A,FALSE,"Tran";"Riqfinpro",#N/A,FALSE,"Tran"}</definedName>
    <definedName name="eeee" localSheetId="36" hidden="1">{"Riqfin97",#N/A,FALSE,"Tran";"Riqfinpro",#N/A,FALSE,"Tran"}</definedName>
    <definedName name="eeee" localSheetId="38" hidden="1">{"Riqfin97",#N/A,FALSE,"Tran";"Riqfinpro",#N/A,FALSE,"Tran"}</definedName>
    <definedName name="eeee" localSheetId="42" hidden="1">{"Riqfin97",#N/A,FALSE,"Tran";"Riqfinpro",#N/A,FALSE,"Tran"}</definedName>
    <definedName name="eeee" localSheetId="43" hidden="1">{"Riqfin97",#N/A,FALSE,"Tran";"Riqfinpro",#N/A,FALSE,"Tran"}</definedName>
    <definedName name="eeee" localSheetId="17" hidden="1">{"Riqfin97",#N/A,FALSE,"Tran";"Riqfinpro",#N/A,FALSE,"Tran"}</definedName>
    <definedName name="eeee" localSheetId="50" hidden="1">{"Riqfin97",#N/A,FALSE,"Tran";"Riqfinpro",#N/A,FALSE,"Tran"}</definedName>
    <definedName name="eeee" localSheetId="51" hidden="1">{"Riqfin97",#N/A,FALSE,"Tran";"Riqfinpro",#N/A,FALSE,"Tran"}</definedName>
    <definedName name="eeee" localSheetId="52" hidden="1">{"Riqfin97",#N/A,FALSE,"Tran";"Riqfinpro",#N/A,FALSE,"Tran"}</definedName>
    <definedName name="eeee" localSheetId="53" hidden="1">{"Riqfin97",#N/A,FALSE,"Tran";"Riqfinpro",#N/A,FALSE,"Tran"}</definedName>
    <definedName name="eeee" localSheetId="54" hidden="1">{"Riqfin97",#N/A,FALSE,"Tran";"Riqfinpro",#N/A,FALSE,"Tran"}</definedName>
    <definedName name="eeee" localSheetId="55" hidden="1">{"Riqfin97",#N/A,FALSE,"Tran";"Riqfinpro",#N/A,FALSE,"Tran"}</definedName>
    <definedName name="eeee" localSheetId="56" hidden="1">{"Riqfin97",#N/A,FALSE,"Tran";"Riqfinpro",#N/A,FALSE,"Tran"}</definedName>
    <definedName name="eeee" localSheetId="18" hidden="1">{"Riqfin97",#N/A,FALSE,"Tran";"Riqfinpro",#N/A,FALSE,"Tran"}</definedName>
    <definedName name="eeee" localSheetId="19" hidden="1">{"Riqfin97",#N/A,FALSE,"Tran";"Riqfinpro",#N/A,FALSE,"Tran"}</definedName>
    <definedName name="eeee" localSheetId="24" hidden="1">{"Riqfin97",#N/A,FALSE,"Tran";"Riqfinpro",#N/A,FALSE,"Tran"}</definedName>
    <definedName name="eeee" localSheetId="25" hidden="1">{"Riqfin97",#N/A,FALSE,"Tran";"Riqfinpro",#N/A,FALSE,"Tran"}</definedName>
    <definedName name="eeee" localSheetId="26" hidden="1">{"Riqfin97",#N/A,FALSE,"Tran";"Riqfinpro",#N/A,FALSE,"Tran"}</definedName>
    <definedName name="eeee" localSheetId="27" hidden="1">{"Riqfin97",#N/A,FALSE,"Tran";"Riqfinpro",#N/A,FALSE,"Tran"}</definedName>
    <definedName name="eeee" localSheetId="29" hidden="1">{"Riqfin97",#N/A,FALSE,"Tran";"Riqfinpro",#N/A,FALSE,"Tran"}</definedName>
    <definedName name="eeee" hidden="1">{"Riqfin97",#N/A,FALSE,"Tran";"Riqfinpro",#N/A,FALSE,"Tran"}</definedName>
    <definedName name="eeeee" localSheetId="20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localSheetId="23" hidden="1">{"Riqfin97",#N/A,FALSE,"Tran";"Riqfinpro",#N/A,FALSE,"Tran"}</definedName>
    <definedName name="eeeee" localSheetId="28" hidden="1">{"Riqfin97",#N/A,FALSE,"Tran";"Riqfinpro",#N/A,FALSE,"Tran"}</definedName>
    <definedName name="eeeee" localSheetId="32" hidden="1">{"Riqfin97",#N/A,FALSE,"Tran";"Riqfinpro",#N/A,FALSE,"Tran"}</definedName>
    <definedName name="eeeee" localSheetId="37" hidden="1">{"Riqfin97",#N/A,FALSE,"Tran";"Riqfinpro",#N/A,FALSE,"Tran"}</definedName>
    <definedName name="eeeee" localSheetId="39" hidden="1">{"Riqfin97",#N/A,FALSE,"Tran";"Riqfinpro",#N/A,FALSE,"Tran"}</definedName>
    <definedName name="eeeee" localSheetId="41" hidden="1">{"Riqfin97",#N/A,FALSE,"Tran";"Riqfinpro",#N/A,FALSE,"Tran"}</definedName>
    <definedName name="eeeee" localSheetId="4" hidden="1">{"Riqfin97",#N/A,FALSE,"Tran";"Riqfinpro",#N/A,FALSE,"Tran"}</definedName>
    <definedName name="eeeee" localSheetId="3" hidden="1">{"Riqfin97",#N/A,FALSE,"Tran";"Riqfinpro",#N/A,FALSE,"Tran"}</definedName>
    <definedName name="eeeee" localSheetId="30" hidden="1">{"Riqfin97",#N/A,FALSE,"Tran";"Riqfinpro",#N/A,FALSE,"Tran"}</definedName>
    <definedName name="eeeee" localSheetId="31" hidden="1">{"Riqfin97",#N/A,FALSE,"Tran";"Riqfinpro",#N/A,FALSE,"Tran"}</definedName>
    <definedName name="eeeee" localSheetId="33" hidden="1">{"Riqfin97",#N/A,FALSE,"Tran";"Riqfinpro",#N/A,FALSE,"Tran"}</definedName>
    <definedName name="eeeee" localSheetId="34" hidden="1">{"Riqfin97",#N/A,FALSE,"Tran";"Riqfinpro",#N/A,FALSE,"Tran"}</definedName>
    <definedName name="eeeee" localSheetId="35" hidden="1">{"Riqfin97",#N/A,FALSE,"Tran";"Riqfinpro",#N/A,FALSE,"Tran"}</definedName>
    <definedName name="eeeee" localSheetId="36" hidden="1">{"Riqfin97",#N/A,FALSE,"Tran";"Riqfinpro",#N/A,FALSE,"Tran"}</definedName>
    <definedName name="eeeee" localSheetId="38" hidden="1">{"Riqfin97",#N/A,FALSE,"Tran";"Riqfinpro",#N/A,FALSE,"Tran"}</definedName>
    <definedName name="eeeee" localSheetId="42" hidden="1">{"Riqfin97",#N/A,FALSE,"Tran";"Riqfinpro",#N/A,FALSE,"Tran"}</definedName>
    <definedName name="eeeee" localSheetId="43" hidden="1">{"Riqfin97",#N/A,FALSE,"Tran";"Riqfinpro",#N/A,FALSE,"Tran"}</definedName>
    <definedName name="eeeee" localSheetId="17" hidden="1">{"Riqfin97",#N/A,FALSE,"Tran";"Riqfinpro",#N/A,FALSE,"Tran"}</definedName>
    <definedName name="eeeee" localSheetId="50" hidden="1">{"Riqfin97",#N/A,FALSE,"Tran";"Riqfinpro",#N/A,FALSE,"Tran"}</definedName>
    <definedName name="eeeee" localSheetId="51" hidden="1">{"Riqfin97",#N/A,FALSE,"Tran";"Riqfinpro",#N/A,FALSE,"Tran"}</definedName>
    <definedName name="eeeee" localSheetId="52" hidden="1">{"Riqfin97",#N/A,FALSE,"Tran";"Riqfinpro",#N/A,FALSE,"Tran"}</definedName>
    <definedName name="eeeee" localSheetId="53" hidden="1">{"Riqfin97",#N/A,FALSE,"Tran";"Riqfinpro",#N/A,FALSE,"Tran"}</definedName>
    <definedName name="eeeee" localSheetId="54" hidden="1">{"Riqfin97",#N/A,FALSE,"Tran";"Riqfinpro",#N/A,FALSE,"Tran"}</definedName>
    <definedName name="eeeee" localSheetId="55" hidden="1">{"Riqfin97",#N/A,FALSE,"Tran";"Riqfinpro",#N/A,FALSE,"Tran"}</definedName>
    <definedName name="eeeee" localSheetId="56" hidden="1">{"Riqfin97",#N/A,FALSE,"Tran";"Riqfinpro",#N/A,FALSE,"Tran"}</definedName>
    <definedName name="eeeee" localSheetId="18" hidden="1">{"Riqfin97",#N/A,FALSE,"Tran";"Riqfinpro",#N/A,FALSE,"Tran"}</definedName>
    <definedName name="eeeee" localSheetId="19" hidden="1">{"Riqfin97",#N/A,FALSE,"Tran";"Riqfinpro",#N/A,FALSE,"Tran"}</definedName>
    <definedName name="eeeee" localSheetId="24" hidden="1">{"Riqfin97",#N/A,FALSE,"Tran";"Riqfinpro",#N/A,FALSE,"Tran"}</definedName>
    <definedName name="eeeee" localSheetId="25" hidden="1">{"Riqfin97",#N/A,FALSE,"Tran";"Riqfinpro",#N/A,FALSE,"Tran"}</definedName>
    <definedName name="eeeee" localSheetId="26" hidden="1">{"Riqfin97",#N/A,FALSE,"Tran";"Riqfinpro",#N/A,FALSE,"Tran"}</definedName>
    <definedName name="eeeee" localSheetId="27" hidden="1">{"Riqfin97",#N/A,FALSE,"Tran";"Riqfinpro",#N/A,FALSE,"Tran"}</definedName>
    <definedName name="eeeee" localSheetId="29" hidden="1">{"Riqfin97",#N/A,FALSE,"Tran";"Riqfinpro",#N/A,FALSE,"Tran"}</definedName>
    <definedName name="eeeee" hidden="1">{"Riqfin97",#N/A,FALSE,"Tran";"Riqfinpro",#N/A,FALSE,"Tran"}</definedName>
    <definedName name="eeeeeee" localSheetId="20" hidden="1">{"Riqfin97",#N/A,FALSE,"Tran";"Riqfinpro",#N/A,FALSE,"Tran"}</definedName>
    <definedName name="eeeeeee" localSheetId="21" hidden="1">{"Riqfin97",#N/A,FALSE,"Tran";"Riqfinpro",#N/A,FALSE,"Tran"}</definedName>
    <definedName name="eeeeeee" localSheetId="22" hidden="1">{"Riqfin97",#N/A,FALSE,"Tran";"Riqfinpro",#N/A,FALSE,"Tran"}</definedName>
    <definedName name="eeeeeee" localSheetId="23" hidden="1">{"Riqfin97",#N/A,FALSE,"Tran";"Riqfinpro",#N/A,FALSE,"Tran"}</definedName>
    <definedName name="eeeeeee" localSheetId="28" hidden="1">{"Riqfin97",#N/A,FALSE,"Tran";"Riqfinpro",#N/A,FALSE,"Tran"}</definedName>
    <definedName name="eeeeeee" localSheetId="32" hidden="1">{"Riqfin97",#N/A,FALSE,"Tran";"Riqfinpro",#N/A,FALSE,"Tran"}</definedName>
    <definedName name="eeeeeee" localSheetId="37" hidden="1">{"Riqfin97",#N/A,FALSE,"Tran";"Riqfinpro",#N/A,FALSE,"Tran"}</definedName>
    <definedName name="eeeeeee" localSheetId="39" hidden="1">{"Riqfin97",#N/A,FALSE,"Tran";"Riqfinpro",#N/A,FALSE,"Tran"}</definedName>
    <definedName name="eeeeeee" localSheetId="41" hidden="1">{"Riqfin97",#N/A,FALSE,"Tran";"Riqfinpro",#N/A,FALSE,"Tran"}</definedName>
    <definedName name="eeeeeee" localSheetId="4" hidden="1">{"Riqfin97",#N/A,FALSE,"Tran";"Riqfinpro",#N/A,FALSE,"Tran"}</definedName>
    <definedName name="eeeeeee" localSheetId="3" hidden="1">{"Riqfin97",#N/A,FALSE,"Tran";"Riqfinpro",#N/A,FALSE,"Tran"}</definedName>
    <definedName name="eeeeeee" localSheetId="30" hidden="1">{"Riqfin97",#N/A,FALSE,"Tran";"Riqfinpro",#N/A,FALSE,"Tran"}</definedName>
    <definedName name="eeeeeee" localSheetId="31" hidden="1">{"Riqfin97",#N/A,FALSE,"Tran";"Riqfinpro",#N/A,FALSE,"Tran"}</definedName>
    <definedName name="eeeeeee" localSheetId="33" hidden="1">{"Riqfin97",#N/A,FALSE,"Tran";"Riqfinpro",#N/A,FALSE,"Tran"}</definedName>
    <definedName name="eeeeeee" localSheetId="34" hidden="1">{"Riqfin97",#N/A,FALSE,"Tran";"Riqfinpro",#N/A,FALSE,"Tran"}</definedName>
    <definedName name="eeeeeee" localSheetId="35" hidden="1">{"Riqfin97",#N/A,FALSE,"Tran";"Riqfinpro",#N/A,FALSE,"Tran"}</definedName>
    <definedName name="eeeeeee" localSheetId="36" hidden="1">{"Riqfin97",#N/A,FALSE,"Tran";"Riqfinpro",#N/A,FALSE,"Tran"}</definedName>
    <definedName name="eeeeeee" localSheetId="38" hidden="1">{"Riqfin97",#N/A,FALSE,"Tran";"Riqfinpro",#N/A,FALSE,"Tran"}</definedName>
    <definedName name="eeeeeee" localSheetId="42" hidden="1">{"Riqfin97",#N/A,FALSE,"Tran";"Riqfinpro",#N/A,FALSE,"Tran"}</definedName>
    <definedName name="eeeeeee" localSheetId="43" hidden="1">{"Riqfin97",#N/A,FALSE,"Tran";"Riqfinpro",#N/A,FALSE,"Tran"}</definedName>
    <definedName name="eeeeeee" localSheetId="17" hidden="1">{"Riqfin97",#N/A,FALSE,"Tran";"Riqfinpro",#N/A,FALSE,"Tran"}</definedName>
    <definedName name="eeeeeee" localSheetId="50" hidden="1">{"Riqfin97",#N/A,FALSE,"Tran";"Riqfinpro",#N/A,FALSE,"Tran"}</definedName>
    <definedName name="eeeeeee" localSheetId="51" hidden="1">{"Riqfin97",#N/A,FALSE,"Tran";"Riqfinpro",#N/A,FALSE,"Tran"}</definedName>
    <definedName name="eeeeeee" localSheetId="52" hidden="1">{"Riqfin97",#N/A,FALSE,"Tran";"Riqfinpro",#N/A,FALSE,"Tran"}</definedName>
    <definedName name="eeeeeee" localSheetId="53" hidden="1">{"Riqfin97",#N/A,FALSE,"Tran";"Riqfinpro",#N/A,FALSE,"Tran"}</definedName>
    <definedName name="eeeeeee" localSheetId="54" hidden="1">{"Riqfin97",#N/A,FALSE,"Tran";"Riqfinpro",#N/A,FALSE,"Tran"}</definedName>
    <definedName name="eeeeeee" localSheetId="55" hidden="1">{"Riqfin97",#N/A,FALSE,"Tran";"Riqfinpro",#N/A,FALSE,"Tran"}</definedName>
    <definedName name="eeeeeee" localSheetId="56" hidden="1">{"Riqfin97",#N/A,FALSE,"Tran";"Riqfinpro",#N/A,FALSE,"Tran"}</definedName>
    <definedName name="eeeeeee" localSheetId="18" hidden="1">{"Riqfin97",#N/A,FALSE,"Tran";"Riqfinpro",#N/A,FALSE,"Tran"}</definedName>
    <definedName name="eeeeeee" localSheetId="19" hidden="1">{"Riqfin97",#N/A,FALSE,"Tran";"Riqfinpro",#N/A,FALSE,"Tran"}</definedName>
    <definedName name="eeeeeee" localSheetId="24" hidden="1">{"Riqfin97",#N/A,FALSE,"Tran";"Riqfinpro",#N/A,FALSE,"Tran"}</definedName>
    <definedName name="eeeeeee" localSheetId="25" hidden="1">{"Riqfin97",#N/A,FALSE,"Tran";"Riqfinpro",#N/A,FALSE,"Tran"}</definedName>
    <definedName name="eeeeeee" localSheetId="26" hidden="1">{"Riqfin97",#N/A,FALSE,"Tran";"Riqfinpro",#N/A,FALSE,"Tran"}</definedName>
    <definedName name="eeeeeee" localSheetId="27" hidden="1">{"Riqfin97",#N/A,FALSE,"Tran";"Riqfinpro",#N/A,FALSE,"Tran"}</definedName>
    <definedName name="eeeeeee" localSheetId="29" hidden="1">{"Riqfin97",#N/A,FALSE,"Tran";"Riqfinpro",#N/A,FALSE,"Tran"}</definedName>
    <definedName name="eeeeeee" hidden="1">{"Riqfin97",#N/A,FALSE,"Tran";"Riqfinpro",#N/A,FALSE,"Tran"}</definedName>
    <definedName name="eeeeeeeeee" localSheetId="20" hidden="1">#REF!</definedName>
    <definedName name="eeeeeeeeee" localSheetId="21" hidden="1">#REF!</definedName>
    <definedName name="eeeeeeeeee" localSheetId="37" hidden="1">#REF!</definedName>
    <definedName name="eeeeeeeeee" localSheetId="4" hidden="1">#REF!</definedName>
    <definedName name="eeeeeeeeee" localSheetId="3" hidden="1">#REF!</definedName>
    <definedName name="eeeeeeeeee" localSheetId="30" hidden="1">#REF!</definedName>
    <definedName name="eeeeeeeeee" localSheetId="31" hidden="1">#REF!</definedName>
    <definedName name="eeeeeeeeee" localSheetId="38" hidden="1">#REF!</definedName>
    <definedName name="eeeeeeeeee" localSheetId="55" hidden="1">#REF!</definedName>
    <definedName name="eeeeeeeeee" localSheetId="56" hidden="1">#REF!</definedName>
    <definedName name="eeeeeeeeee" localSheetId="18" hidden="1">#REF!</definedName>
    <definedName name="eeeeeeeeee" localSheetId="19" hidden="1">#REF!</definedName>
    <definedName name="eeeeeeeeee" localSheetId="24" hidden="1">#REF!</definedName>
    <definedName name="eeeeeeeeee" localSheetId="25" hidden="1">#REF!</definedName>
    <definedName name="eeeeeeeeee" localSheetId="26" hidden="1">#REF!</definedName>
    <definedName name="eeeeeeeeee" localSheetId="27" hidden="1">#REF!</definedName>
    <definedName name="eeeeeeeeee" localSheetId="29" hidden="1">#REF!</definedName>
    <definedName name="eeeeeeeeee" hidden="1">#REF!</definedName>
    <definedName name="efdfrd" localSheetId="20" hidden="1">{"Tab1",#N/A,FALSE,"P";"Tab2",#N/A,FALSE,"P"}</definedName>
    <definedName name="efdfrd" localSheetId="21" hidden="1">{"Tab1",#N/A,FALSE,"P";"Tab2",#N/A,FALSE,"P"}</definedName>
    <definedName name="efdfrd" localSheetId="22" hidden="1">{"Tab1",#N/A,FALSE,"P";"Tab2",#N/A,FALSE,"P"}</definedName>
    <definedName name="efdfrd" localSheetId="23" hidden="1">{"Tab1",#N/A,FALSE,"P";"Tab2",#N/A,FALSE,"P"}</definedName>
    <definedName name="efdfrd" localSheetId="28" hidden="1">{"Tab1",#N/A,FALSE,"P";"Tab2",#N/A,FALSE,"P"}</definedName>
    <definedName name="efdfrd" localSheetId="32" hidden="1">{"Tab1",#N/A,FALSE,"P";"Tab2",#N/A,FALSE,"P"}</definedName>
    <definedName name="efdfrd" localSheetId="37" hidden="1">{"Tab1",#N/A,FALSE,"P";"Tab2",#N/A,FALSE,"P"}</definedName>
    <definedName name="efdfrd" localSheetId="39" hidden="1">{"Tab1",#N/A,FALSE,"P";"Tab2",#N/A,FALSE,"P"}</definedName>
    <definedName name="efdfrd" localSheetId="41" hidden="1">{"Tab1",#N/A,FALSE,"P";"Tab2",#N/A,FALSE,"P"}</definedName>
    <definedName name="efdfrd" localSheetId="30" hidden="1">{"Tab1",#N/A,FALSE,"P";"Tab2",#N/A,FALSE,"P"}</definedName>
    <definedName name="efdfrd" localSheetId="31" hidden="1">{"Tab1",#N/A,FALSE,"P";"Tab2",#N/A,FALSE,"P"}</definedName>
    <definedName name="efdfrd" localSheetId="33" hidden="1">{"Tab1",#N/A,FALSE,"P";"Tab2",#N/A,FALSE,"P"}</definedName>
    <definedName name="efdfrd" localSheetId="34" hidden="1">{"Tab1",#N/A,FALSE,"P";"Tab2",#N/A,FALSE,"P"}</definedName>
    <definedName name="efdfrd" localSheetId="35" hidden="1">{"Tab1",#N/A,FALSE,"P";"Tab2",#N/A,FALSE,"P"}</definedName>
    <definedName name="efdfrd" localSheetId="36" hidden="1">{"Tab1",#N/A,FALSE,"P";"Tab2",#N/A,FALSE,"P"}</definedName>
    <definedName name="efdfrd" localSheetId="38" hidden="1">{"Tab1",#N/A,FALSE,"P";"Tab2",#N/A,FALSE,"P"}</definedName>
    <definedName name="efdfrd" localSheetId="42" hidden="1">{"Tab1",#N/A,FALSE,"P";"Tab2",#N/A,FALSE,"P"}</definedName>
    <definedName name="efdfrd" localSheetId="43" hidden="1">{"Tab1",#N/A,FALSE,"P";"Tab2",#N/A,FALSE,"P"}</definedName>
    <definedName name="efdfrd" localSheetId="17" hidden="1">{"Tab1",#N/A,FALSE,"P";"Tab2",#N/A,FALSE,"P"}</definedName>
    <definedName name="efdfrd" localSheetId="50" hidden="1">{"Tab1",#N/A,FALSE,"P";"Tab2",#N/A,FALSE,"P"}</definedName>
    <definedName name="efdfrd" localSheetId="51" hidden="1">{"Tab1",#N/A,FALSE,"P";"Tab2",#N/A,FALSE,"P"}</definedName>
    <definedName name="efdfrd" localSheetId="52" hidden="1">{"Tab1",#N/A,FALSE,"P";"Tab2",#N/A,FALSE,"P"}</definedName>
    <definedName name="efdfrd" localSheetId="53" hidden="1">{"Tab1",#N/A,FALSE,"P";"Tab2",#N/A,FALSE,"P"}</definedName>
    <definedName name="efdfrd" localSheetId="54" hidden="1">{"Tab1",#N/A,FALSE,"P";"Tab2",#N/A,FALSE,"P"}</definedName>
    <definedName name="efdfrd" localSheetId="55" hidden="1">{"Tab1",#N/A,FALSE,"P";"Tab2",#N/A,FALSE,"P"}</definedName>
    <definedName name="efdfrd" localSheetId="56" hidden="1">{"Tab1",#N/A,FALSE,"P";"Tab2",#N/A,FALSE,"P"}</definedName>
    <definedName name="efdfrd" localSheetId="19" hidden="1">{"Tab1",#N/A,FALSE,"P";"Tab2",#N/A,FALSE,"P"}</definedName>
    <definedName name="efdfrd" localSheetId="24" hidden="1">{"Tab1",#N/A,FALSE,"P";"Tab2",#N/A,FALSE,"P"}</definedName>
    <definedName name="efdfrd" localSheetId="25" hidden="1">{"Tab1",#N/A,FALSE,"P";"Tab2",#N/A,FALSE,"P"}</definedName>
    <definedName name="efdfrd" localSheetId="26" hidden="1">{"Tab1",#N/A,FALSE,"P";"Tab2",#N/A,FALSE,"P"}</definedName>
    <definedName name="efdfrd" localSheetId="27" hidden="1">{"Tab1",#N/A,FALSE,"P";"Tab2",#N/A,FALSE,"P"}</definedName>
    <definedName name="efdfrd" hidden="1">{"Tab1",#N/A,FALSE,"P";"Tab2",#N/A,FALSE,"P"}</definedName>
    <definedName name="efdgd" localSheetId="21" hidden="1">'[119]Fax a enviar'!#REF!</definedName>
    <definedName name="efdgd" localSheetId="30" hidden="1">'[119]Fax a enviar'!#REF!</definedName>
    <definedName name="efdgd" localSheetId="31" hidden="1">'[119]Fax a enviar'!#REF!</definedName>
    <definedName name="efdgd" localSheetId="38" hidden="1">'[119]Fax a enviar'!#REF!</definedName>
    <definedName name="efdgd" localSheetId="56" hidden="1">'[119]Fax a enviar'!#REF!</definedName>
    <definedName name="efdgd" localSheetId="18" hidden="1">'[119]Fax a enviar'!#REF!</definedName>
    <definedName name="efdgd" localSheetId="19" hidden="1">'[119]Fax a enviar'!#REF!</definedName>
    <definedName name="efdgd" localSheetId="24" hidden="1">'[119]Fax a enviar'!#REF!</definedName>
    <definedName name="efdgd" localSheetId="27" hidden="1">'[119]Fax a enviar'!#REF!</definedName>
    <definedName name="efdgd" localSheetId="29" hidden="1">'[119]Fax a enviar'!#REF!</definedName>
    <definedName name="efdgd" hidden="1">'[119]Fax a enviar'!#REF!</definedName>
    <definedName name="EfectivoCuentasBancarias">'[82]Vaciado 1'!$D$13</definedName>
    <definedName name="efefte" localSheetId="20" hidden="1">'[119]Fax a enviar'!#REF!</definedName>
    <definedName name="efefte" localSheetId="21" hidden="1">'[119]Fax a enviar'!#REF!</definedName>
    <definedName name="efefte" localSheetId="23" hidden="1">'[119]Fax a enviar'!#REF!</definedName>
    <definedName name="efefte" localSheetId="30" hidden="1">'[119]Fax a enviar'!#REF!</definedName>
    <definedName name="efefte" localSheetId="31" hidden="1">'[119]Fax a enviar'!#REF!</definedName>
    <definedName name="efefte" localSheetId="38" hidden="1">'[119]Fax a enviar'!#REF!</definedName>
    <definedName name="efefte" localSheetId="56" hidden="1">'[119]Fax a enviar'!#REF!</definedName>
    <definedName name="efefte" localSheetId="18" hidden="1">'[119]Fax a enviar'!#REF!</definedName>
    <definedName name="efefte" localSheetId="19" hidden="1">'[119]Fax a enviar'!#REF!</definedName>
    <definedName name="efefte" localSheetId="24" hidden="1">'[119]Fax a enviar'!#REF!</definedName>
    <definedName name="efefte" localSheetId="25" hidden="1">'[119]Fax a enviar'!#REF!</definedName>
    <definedName name="efefte" localSheetId="26" hidden="1">'[119]Fax a enviar'!#REF!</definedName>
    <definedName name="efefte" localSheetId="27" hidden="1">'[119]Fax a enviar'!#REF!</definedName>
    <definedName name="efefte" localSheetId="29" hidden="1">'[119]Fax a enviar'!#REF!</definedName>
    <definedName name="efefte" hidden="1">'[119]Fax a enviar'!#REF!</definedName>
    <definedName name="efsdfsd" localSheetId="20" hidden="1">#REF!</definedName>
    <definedName name="efsdfsd" localSheetId="21" hidden="1">#REF!</definedName>
    <definedName name="efsdfsd" localSheetId="37" hidden="1">#REF!</definedName>
    <definedName name="efsdfsd" localSheetId="4" hidden="1">#REF!</definedName>
    <definedName name="efsdfsd" localSheetId="3" hidden="1">#REF!</definedName>
    <definedName name="efsdfsd" localSheetId="30" hidden="1">#REF!</definedName>
    <definedName name="efsdfsd" localSheetId="31" hidden="1">#REF!</definedName>
    <definedName name="efsdfsd" localSheetId="38" hidden="1">#REF!</definedName>
    <definedName name="efsdfsd" localSheetId="55" hidden="1">#REF!</definedName>
    <definedName name="efsdfsd" localSheetId="56" hidden="1">#REF!</definedName>
    <definedName name="efsdfsd" localSheetId="18" hidden="1">#REF!</definedName>
    <definedName name="efsdfsd" localSheetId="19" hidden="1">#REF!</definedName>
    <definedName name="efsdfsd" localSheetId="24" hidden="1">#REF!</definedName>
    <definedName name="efsdfsd" localSheetId="25" hidden="1">#REF!</definedName>
    <definedName name="efsdfsd" localSheetId="26" hidden="1">#REF!</definedName>
    <definedName name="efsdfsd" localSheetId="27" hidden="1">#REF!</definedName>
    <definedName name="efsdfsd" localSheetId="29" hidden="1">#REF!</definedName>
    <definedName name="efsdfsd" hidden="1">#REF!</definedName>
    <definedName name="EIB">[59]CIRRs!$C$61</definedName>
    <definedName name="eka" localSheetId="20">#REF!</definedName>
    <definedName name="eka" localSheetId="21">#REF!</definedName>
    <definedName name="eka" localSheetId="23">#REF!</definedName>
    <definedName name="eka" localSheetId="37">#REF!</definedName>
    <definedName name="eka" localSheetId="4">#REF!</definedName>
    <definedName name="eka" localSheetId="3">#REF!</definedName>
    <definedName name="eka" localSheetId="31">#REF!</definedName>
    <definedName name="eka" localSheetId="55">#REF!</definedName>
    <definedName name="eka" localSheetId="56">#REF!</definedName>
    <definedName name="eka" localSheetId="19">#REF!</definedName>
    <definedName name="eka" localSheetId="25">#REF!</definedName>
    <definedName name="eka" localSheetId="26">#REF!</definedName>
    <definedName name="eka">#REF!</definedName>
    <definedName name="ele" localSheetId="55">#REF!</definedName>
    <definedName name="ele" localSheetId="19">#REF!</definedName>
    <definedName name="ele" localSheetId="25">#REF!</definedName>
    <definedName name="ele" localSheetId="26">#REF!</definedName>
    <definedName name="ele">#REF!</definedName>
    <definedName name="elect" localSheetId="55">#REF!</definedName>
    <definedName name="elect" localSheetId="19">#REF!</definedName>
    <definedName name="elect" localSheetId="25">#REF!</definedName>
    <definedName name="elect" localSheetId="26">#REF!</definedName>
    <definedName name="elect">#REF!</definedName>
    <definedName name="ELV" localSheetId="38">[120]FIN!#REF!</definedName>
    <definedName name="ELV" localSheetId="55">[121]FIN!#REF!</definedName>
    <definedName name="ELV" localSheetId="19">[120]FIN!#REF!</definedName>
    <definedName name="ELV" localSheetId="24">[121]FIN!#REF!</definedName>
    <definedName name="ELV" localSheetId="25">[121]FIN!#REF!</definedName>
    <definedName name="ELV" localSheetId="26">[121]FIN!#REF!</definedName>
    <definedName name="ELV">[120]FIN!#REF!</definedName>
    <definedName name="EMETEL" localSheetId="20">#REF!</definedName>
    <definedName name="EMETEL" localSheetId="21">#REF!</definedName>
    <definedName name="EMETEL" localSheetId="22">#REF!</definedName>
    <definedName name="EMETEL" localSheetId="23">#REF!</definedName>
    <definedName name="EMETEL" localSheetId="17">#REF!</definedName>
    <definedName name="EMETEL" localSheetId="55">#REF!</definedName>
    <definedName name="EMETEL" localSheetId="19">#REF!</definedName>
    <definedName name="EMETEL" localSheetId="25">#REF!</definedName>
    <definedName name="EMETEL" localSheetId="26">#REF!</definedName>
    <definedName name="EMETEL">#REF!</definedName>
    <definedName name="emi" localSheetId="20">#REF!</definedName>
    <definedName name="emi" localSheetId="21">#REF!</definedName>
    <definedName name="emi" localSheetId="23">#REF!</definedName>
    <definedName name="emi" localSheetId="55">#REF!</definedName>
    <definedName name="emi" localSheetId="19">#REF!</definedName>
    <definedName name="emi" localSheetId="25">#REF!</definedName>
    <definedName name="emi" localSheetId="26">#REF!</definedName>
    <definedName name="emi">#REF!</definedName>
    <definedName name="emi98j" localSheetId="20">[24]Programa!#REF!</definedName>
    <definedName name="emi98j" localSheetId="21">[24]Programa!#REF!</definedName>
    <definedName name="emi98j" localSheetId="23">[24]Programa!#REF!</definedName>
    <definedName name="emi98j" localSheetId="38">[24]Programa!#REF!</definedName>
    <definedName name="emi98j" localSheetId="55">[25]Programa!#REF!</definedName>
    <definedName name="emi98j" localSheetId="19">[24]Programa!#REF!</definedName>
    <definedName name="emi98j" localSheetId="24">[25]Programa!#REF!</definedName>
    <definedName name="emi98j" localSheetId="25">[25]Programa!#REF!</definedName>
    <definedName name="emi98j" localSheetId="26">[25]Programa!#REF!</definedName>
    <definedName name="emi98j">[24]Programa!#REF!</definedName>
    <definedName name="emi98s" localSheetId="20">#REF!</definedName>
    <definedName name="emi98s" localSheetId="21">#REF!</definedName>
    <definedName name="emi98s" localSheetId="22">#REF!</definedName>
    <definedName name="emi98s" localSheetId="23">#REF!</definedName>
    <definedName name="emi98s" localSheetId="17">#REF!</definedName>
    <definedName name="emi98s" localSheetId="55">#REF!</definedName>
    <definedName name="emi98s" localSheetId="19">#REF!</definedName>
    <definedName name="emi98s" localSheetId="25">#REF!</definedName>
    <definedName name="emi98s" localSheetId="26">#REF!</definedName>
    <definedName name="emi98s">#REF!</definedName>
    <definedName name="EMISION" localSheetId="20">[69]BCP!#REF!</definedName>
    <definedName name="EMISION" localSheetId="21">[69]BCP!#REF!</definedName>
    <definedName name="EMISION" localSheetId="23">[69]BCP!#REF!</definedName>
    <definedName name="EMISION" localSheetId="31">[69]BCP!#REF!</definedName>
    <definedName name="EMISION" localSheetId="56">[69]BCP!#REF!</definedName>
    <definedName name="EMISION" localSheetId="19">[69]BCP!#REF!</definedName>
    <definedName name="EMISION" localSheetId="25">[69]BCP!#REF!</definedName>
    <definedName name="EMISION" localSheetId="26">[69]BCP!#REF!</definedName>
    <definedName name="EMISION">[69]BCP!#REF!</definedName>
    <definedName name="EMIT">'[122]Ranking Bancario'!$BF$5:$BJ$54</definedName>
    <definedName name="empty" localSheetId="20">#REF!</definedName>
    <definedName name="empty" localSheetId="21">#REF!</definedName>
    <definedName name="empty" localSheetId="37">#REF!</definedName>
    <definedName name="empty" localSheetId="4">#REF!</definedName>
    <definedName name="empty" localSheetId="3">#REF!</definedName>
    <definedName name="empty" localSheetId="30">#REF!</definedName>
    <definedName name="empty" localSheetId="31">#REF!</definedName>
    <definedName name="empty" localSheetId="38">#REF!</definedName>
    <definedName name="empty" localSheetId="55">#REF!</definedName>
    <definedName name="empty" localSheetId="56">#REF!</definedName>
    <definedName name="empty" localSheetId="18">#REF!</definedName>
    <definedName name="empty" localSheetId="19">#REF!</definedName>
    <definedName name="empty" localSheetId="24">#REF!</definedName>
    <definedName name="empty" localSheetId="25">#REF!</definedName>
    <definedName name="empty" localSheetId="26">#REF!</definedName>
    <definedName name="empty" localSheetId="27">#REF!</definedName>
    <definedName name="empty" localSheetId="29">#REF!</definedName>
    <definedName name="empty">#REF!</definedName>
    <definedName name="encajec" localSheetId="55">#REF!</definedName>
    <definedName name="encajec" localSheetId="19">#REF!</definedName>
    <definedName name="encajec" localSheetId="25">#REF!</definedName>
    <definedName name="encajec" localSheetId="26">#REF!</definedName>
    <definedName name="encajec">#REF!</definedName>
    <definedName name="encajed" localSheetId="55">#REF!</definedName>
    <definedName name="encajed">#REF!</definedName>
    <definedName name="ENDA">#N/A</definedName>
    <definedName name="ENDA_PR" localSheetId="20">#REF!</definedName>
    <definedName name="ENDA_PR" localSheetId="21">#REF!</definedName>
    <definedName name="ENDA_PR" localSheetId="22">#REF!</definedName>
    <definedName name="ENDA_PR" localSheetId="23">#REF!</definedName>
    <definedName name="ENDA_PR" localSheetId="17">#REF!</definedName>
    <definedName name="ENDA_PR" localSheetId="55">#REF!</definedName>
    <definedName name="ENDA_PR" localSheetId="19">#REF!</definedName>
    <definedName name="ENDA_PR">#REF!</definedName>
    <definedName name="enda2">[1]Q6!$E$132:$AH$132</definedName>
    <definedName name="ENDE" localSheetId="20">#REF!</definedName>
    <definedName name="ENDE" localSheetId="21">#REF!</definedName>
    <definedName name="ENDE" localSheetId="22">#REF!</definedName>
    <definedName name="ENDE" localSheetId="23">#REF!</definedName>
    <definedName name="ENDE" localSheetId="17">#REF!</definedName>
    <definedName name="ENDE" localSheetId="55">#REF!</definedName>
    <definedName name="ENDE" localSheetId="19">#REF!</definedName>
    <definedName name="ENDE">#REF!</definedName>
    <definedName name="ENE._89" localSheetId="20">#REF!</definedName>
    <definedName name="ENE._89" localSheetId="21">#REF!</definedName>
    <definedName name="ENE._89" localSheetId="22">#REF!</definedName>
    <definedName name="ENE._89" localSheetId="23">#REF!</definedName>
    <definedName name="ENE._89" localSheetId="17">#REF!</definedName>
    <definedName name="ENE._89" localSheetId="55">#REF!</definedName>
    <definedName name="ENE._89" localSheetId="19">#REF!</definedName>
    <definedName name="ENE._89">#REF!</definedName>
    <definedName name="ENE._90" localSheetId="20">#REF!</definedName>
    <definedName name="ENE._90" localSheetId="21">#REF!</definedName>
    <definedName name="ENE._90" localSheetId="22">#REF!</definedName>
    <definedName name="ENE._90" localSheetId="23">#REF!</definedName>
    <definedName name="ENE._90" localSheetId="17">#REF!</definedName>
    <definedName name="ENE._90" localSheetId="55">#REF!</definedName>
    <definedName name="ENE._90" localSheetId="19">#REF!</definedName>
    <definedName name="ENE._90">#REF!</definedName>
    <definedName name="enri" localSheetId="20">#REF!</definedName>
    <definedName name="enri" localSheetId="21">#REF!</definedName>
    <definedName name="enri" localSheetId="37">#REF!</definedName>
    <definedName name="enri" localSheetId="4">#REF!</definedName>
    <definedName name="enri" localSheetId="3">#REF!</definedName>
    <definedName name="enri" localSheetId="30">#REF!</definedName>
    <definedName name="enri" localSheetId="31">#REF!</definedName>
    <definedName name="enri" localSheetId="38">#REF!</definedName>
    <definedName name="enri" localSheetId="55">#REF!</definedName>
    <definedName name="enri" localSheetId="56">#REF!</definedName>
    <definedName name="enri" localSheetId="18">#REF!</definedName>
    <definedName name="enri" localSheetId="19">#REF!</definedName>
    <definedName name="enri" localSheetId="24">#REF!</definedName>
    <definedName name="enri" localSheetId="27">#REF!</definedName>
    <definedName name="enri" localSheetId="29">#REF!</definedName>
    <definedName name="enri">#REF!</definedName>
    <definedName name="EP" localSheetId="55">#REF!</definedName>
    <definedName name="EP">#REF!</definedName>
    <definedName name="EPNF96" localSheetId="55">#REF!</definedName>
    <definedName name="EPNF96">#REF!</definedName>
    <definedName name="erererer" localSheetId="21" hidden="1">'[106]Fax a enviar'!#REF!</definedName>
    <definedName name="erererer" localSheetId="30" hidden="1">'[106]Fax a enviar'!#REF!</definedName>
    <definedName name="erererer" localSheetId="31" hidden="1">'[106]Fax a enviar'!#REF!</definedName>
    <definedName name="erererer" localSheetId="38" hidden="1">'[106]Fax a enviar'!#REF!</definedName>
    <definedName name="erererer" localSheetId="56" hidden="1">'[106]Fax a enviar'!#REF!</definedName>
    <definedName name="erererer" localSheetId="18" hidden="1">'[106]Fax a enviar'!#REF!</definedName>
    <definedName name="erererer" localSheetId="19" hidden="1">'[106]Fax a enviar'!#REF!</definedName>
    <definedName name="erererer" localSheetId="24" hidden="1">'[106]Fax a enviar'!#REF!</definedName>
    <definedName name="erererer" localSheetId="27" hidden="1">'[106]Fax a enviar'!#REF!</definedName>
    <definedName name="erererer" localSheetId="29" hidden="1">'[106]Fax a enviar'!#REF!</definedName>
    <definedName name="erererer" hidden="1">'[106]Fax a enviar'!#REF!</definedName>
    <definedName name="ererwrw" localSheetId="21" hidden="1">'[114]Fax a enviar'!#REF!</definedName>
    <definedName name="ererwrw" localSheetId="30" hidden="1">'[114]Fax a enviar'!#REF!</definedName>
    <definedName name="ererwrw" localSheetId="31" hidden="1">'[114]Fax a enviar'!#REF!</definedName>
    <definedName name="ererwrw" localSheetId="38" hidden="1">'[114]Fax a enviar'!#REF!</definedName>
    <definedName name="ererwrw" localSheetId="56" hidden="1">'[114]Fax a enviar'!#REF!</definedName>
    <definedName name="ererwrw" localSheetId="18" hidden="1">'[114]Fax a enviar'!#REF!</definedName>
    <definedName name="ererwrw" localSheetId="19" hidden="1">'[114]Fax a enviar'!#REF!</definedName>
    <definedName name="ererwrw" localSheetId="24" hidden="1">'[114]Fax a enviar'!#REF!</definedName>
    <definedName name="ererwrw" localSheetId="27" hidden="1">'[114]Fax a enviar'!#REF!</definedName>
    <definedName name="ererwrw" localSheetId="29" hidden="1">'[114]Fax a enviar'!#REF!</definedName>
    <definedName name="ererwrw" hidden="1">'[114]Fax a enviar'!#REF!</definedName>
    <definedName name="ergferger" localSheetId="20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localSheetId="23" hidden="1">{"Main Economic Indicators",#N/A,FALSE,"C"}</definedName>
    <definedName name="ergferger" localSheetId="28" hidden="1">{"Main Economic Indicators",#N/A,FALSE,"C"}</definedName>
    <definedName name="ergferger" localSheetId="32" hidden="1">{"Main Economic Indicators",#N/A,FALSE,"C"}</definedName>
    <definedName name="ergferger" localSheetId="37" hidden="1">{"Main Economic Indicators",#N/A,FALSE,"C"}</definedName>
    <definedName name="ergferger" localSheetId="39" hidden="1">{"Main Economic Indicators",#N/A,FALSE,"C"}</definedName>
    <definedName name="ergferger" localSheetId="41" hidden="1">{"Main Economic Indicators",#N/A,FALSE,"C"}</definedName>
    <definedName name="ergferger" localSheetId="4" hidden="1">{"Main Economic Indicators",#N/A,FALSE,"C"}</definedName>
    <definedName name="ergferger" localSheetId="3" hidden="1">{"Main Economic Indicators",#N/A,FALSE,"C"}</definedName>
    <definedName name="ergferger" localSheetId="30" hidden="1">{"Main Economic Indicators",#N/A,FALSE,"C"}</definedName>
    <definedName name="ergferger" localSheetId="31" hidden="1">{"Main Economic Indicators",#N/A,FALSE,"C"}</definedName>
    <definedName name="ergferger" localSheetId="33" hidden="1">{"Main Economic Indicators",#N/A,FALSE,"C"}</definedName>
    <definedName name="ergferger" localSheetId="34" hidden="1">{"Main Economic Indicators",#N/A,FALSE,"C"}</definedName>
    <definedName name="ergferger" localSheetId="35" hidden="1">{"Main Economic Indicators",#N/A,FALSE,"C"}</definedName>
    <definedName name="ergferger" localSheetId="36" hidden="1">{"Main Economic Indicators",#N/A,FALSE,"C"}</definedName>
    <definedName name="ergferger" localSheetId="38" hidden="1">{"Main Economic Indicators",#N/A,FALSE,"C"}</definedName>
    <definedName name="ergferger" localSheetId="42" hidden="1">{"Main Economic Indicators",#N/A,FALSE,"C"}</definedName>
    <definedName name="ergferger" localSheetId="43" hidden="1">{"Main Economic Indicators",#N/A,FALSE,"C"}</definedName>
    <definedName name="ergferger" localSheetId="17" hidden="1">{"Main Economic Indicators",#N/A,FALSE,"C"}</definedName>
    <definedName name="ergferger" localSheetId="50" hidden="1">{"Main Economic Indicators",#N/A,FALSE,"C"}</definedName>
    <definedName name="ergferger" localSheetId="51" hidden="1">{"Main Economic Indicators",#N/A,FALSE,"C"}</definedName>
    <definedName name="ergferger" localSheetId="52" hidden="1">{"Main Economic Indicators",#N/A,FALSE,"C"}</definedName>
    <definedName name="ergferger" localSheetId="53" hidden="1">{"Main Economic Indicators",#N/A,FALSE,"C"}</definedName>
    <definedName name="ergferger" localSheetId="54" hidden="1">{"Main Economic Indicators",#N/A,FALSE,"C"}</definedName>
    <definedName name="ergferger" localSheetId="55" hidden="1">{"Main Economic Indicators",#N/A,FALSE,"C"}</definedName>
    <definedName name="ergferger" localSheetId="56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24" hidden="1">{"Main Economic Indicators",#N/A,FALSE,"C"}</definedName>
    <definedName name="ergferger" localSheetId="25" hidden="1">{"Main Economic Indicators",#N/A,FALSE,"C"}</definedName>
    <definedName name="ergferger" localSheetId="26" hidden="1">{"Main Economic Indicators",#N/A,FALSE,"C"}</definedName>
    <definedName name="ergferger" localSheetId="27" hidden="1">{"Main Economic Indicators",#N/A,FALSE,"C"}</definedName>
    <definedName name="ergferger" localSheetId="29" hidden="1">{"Main Economic Indicators",#N/A,FALSE,"C"}</definedName>
    <definedName name="ergferger" hidden="1">{"Main Economic Indicators",#N/A,FALSE,"C"}</definedName>
    <definedName name="ergferger1" localSheetId="20" hidden="1">{"Main Economic Indicators",#N/A,FALSE,"C"}</definedName>
    <definedName name="ergferger1" localSheetId="21" hidden="1">{"Main Economic Indicators",#N/A,FALSE,"C"}</definedName>
    <definedName name="ergferger1" localSheetId="22" hidden="1">{"Main Economic Indicators",#N/A,FALSE,"C"}</definedName>
    <definedName name="ergferger1" localSheetId="23" hidden="1">{"Main Economic Indicators",#N/A,FALSE,"C"}</definedName>
    <definedName name="ergferger1" localSheetId="28" hidden="1">{"Main Economic Indicators",#N/A,FALSE,"C"}</definedName>
    <definedName name="ergferger1" localSheetId="32" hidden="1">{"Main Economic Indicators",#N/A,FALSE,"C"}</definedName>
    <definedName name="ergferger1" localSheetId="37" hidden="1">{"Main Economic Indicators",#N/A,FALSE,"C"}</definedName>
    <definedName name="ergferger1" localSheetId="39" hidden="1">{"Main Economic Indicators",#N/A,FALSE,"C"}</definedName>
    <definedName name="ergferger1" localSheetId="41" hidden="1">{"Main Economic Indicators",#N/A,FALSE,"C"}</definedName>
    <definedName name="ergferger1" localSheetId="4" hidden="1">{"Main Economic Indicators",#N/A,FALSE,"C"}</definedName>
    <definedName name="ergferger1" localSheetId="3" hidden="1">{"Main Economic Indicators",#N/A,FALSE,"C"}</definedName>
    <definedName name="ergferger1" localSheetId="30" hidden="1">{"Main Economic Indicators",#N/A,FALSE,"C"}</definedName>
    <definedName name="ergferger1" localSheetId="31" hidden="1">{"Main Economic Indicators",#N/A,FALSE,"C"}</definedName>
    <definedName name="ergferger1" localSheetId="33" hidden="1">{"Main Economic Indicators",#N/A,FALSE,"C"}</definedName>
    <definedName name="ergferger1" localSheetId="34" hidden="1">{"Main Economic Indicators",#N/A,FALSE,"C"}</definedName>
    <definedName name="ergferger1" localSheetId="35" hidden="1">{"Main Economic Indicators",#N/A,FALSE,"C"}</definedName>
    <definedName name="ergferger1" localSheetId="36" hidden="1">{"Main Economic Indicators",#N/A,FALSE,"C"}</definedName>
    <definedName name="ergferger1" localSheetId="38" hidden="1">{"Main Economic Indicators",#N/A,FALSE,"C"}</definedName>
    <definedName name="ergferger1" localSheetId="42" hidden="1">{"Main Economic Indicators",#N/A,FALSE,"C"}</definedName>
    <definedName name="ergferger1" localSheetId="43" hidden="1">{"Main Economic Indicators",#N/A,FALSE,"C"}</definedName>
    <definedName name="ergferger1" localSheetId="17" hidden="1">{"Main Economic Indicators",#N/A,FALSE,"C"}</definedName>
    <definedName name="ergferger1" localSheetId="50" hidden="1">{"Main Economic Indicators",#N/A,FALSE,"C"}</definedName>
    <definedName name="ergferger1" localSheetId="51" hidden="1">{"Main Economic Indicators",#N/A,FALSE,"C"}</definedName>
    <definedName name="ergferger1" localSheetId="52" hidden="1">{"Main Economic Indicators",#N/A,FALSE,"C"}</definedName>
    <definedName name="ergferger1" localSheetId="53" hidden="1">{"Main Economic Indicators",#N/A,FALSE,"C"}</definedName>
    <definedName name="ergferger1" localSheetId="54" hidden="1">{"Main Economic Indicators",#N/A,FALSE,"C"}</definedName>
    <definedName name="ergferger1" localSheetId="55" hidden="1">{"Main Economic Indicators",#N/A,FALSE,"C"}</definedName>
    <definedName name="ergferger1" localSheetId="56" hidden="1">{"Main Economic Indicators",#N/A,FALSE,"C"}</definedName>
    <definedName name="ergferger1" localSheetId="18" hidden="1">{"Main Economic Indicators",#N/A,FALSE,"C"}</definedName>
    <definedName name="ergferger1" localSheetId="19" hidden="1">{"Main Economic Indicators",#N/A,FALSE,"C"}</definedName>
    <definedName name="ergferger1" localSheetId="24" hidden="1">{"Main Economic Indicators",#N/A,FALSE,"C"}</definedName>
    <definedName name="ergferger1" localSheetId="25" hidden="1">{"Main Economic Indicators",#N/A,FALSE,"C"}</definedName>
    <definedName name="ergferger1" localSheetId="26" hidden="1">{"Main Economic Indicators",#N/A,FALSE,"C"}</definedName>
    <definedName name="ergferger1" localSheetId="27" hidden="1">{"Main Economic Indicators",#N/A,FALSE,"C"}</definedName>
    <definedName name="ergferger1" localSheetId="29" hidden="1">{"Main Economic Indicators",#N/A,FALSE,"C"}</definedName>
    <definedName name="ergferger1" hidden="1">{"Main Economic Indicators",#N/A,FALSE,"C"}</definedName>
    <definedName name="ernesto">#N/A</definedName>
    <definedName name="ert" localSheetId="20" hidden="1">{"Minpmon",#N/A,FALSE,"Monthinput"}</definedName>
    <definedName name="ert" localSheetId="21" hidden="1">{"Minpmon",#N/A,FALSE,"Monthinput"}</definedName>
    <definedName name="ert" localSheetId="22" hidden="1">{"Minpmon",#N/A,FALSE,"Monthinput"}</definedName>
    <definedName name="ert" localSheetId="23" hidden="1">{"Minpmon",#N/A,FALSE,"Monthinput"}</definedName>
    <definedName name="ert" localSheetId="28" hidden="1">{"Minpmon",#N/A,FALSE,"Monthinput"}</definedName>
    <definedName name="ert" localSheetId="32" hidden="1">{"Minpmon",#N/A,FALSE,"Monthinput"}</definedName>
    <definedName name="ert" localSheetId="37" hidden="1">{"Minpmon",#N/A,FALSE,"Monthinput"}</definedName>
    <definedName name="ert" localSheetId="39" hidden="1">{"Minpmon",#N/A,FALSE,"Monthinput"}</definedName>
    <definedName name="ert" localSheetId="41" hidden="1">{"Minpmon",#N/A,FALSE,"Monthinput"}</definedName>
    <definedName name="ert" localSheetId="4" hidden="1">{"Minpmon",#N/A,FALSE,"Monthinput"}</definedName>
    <definedName name="ert" localSheetId="3" hidden="1">{"Minpmon",#N/A,FALSE,"Monthinput"}</definedName>
    <definedName name="ert" localSheetId="30" hidden="1">{"Minpmon",#N/A,FALSE,"Monthinput"}</definedName>
    <definedName name="ert" localSheetId="31" hidden="1">{"Minpmon",#N/A,FALSE,"Monthinput"}</definedName>
    <definedName name="ert" localSheetId="33" hidden="1">{"Minpmon",#N/A,FALSE,"Monthinput"}</definedName>
    <definedName name="ert" localSheetId="34" hidden="1">{"Minpmon",#N/A,FALSE,"Monthinput"}</definedName>
    <definedName name="ert" localSheetId="35" hidden="1">{"Minpmon",#N/A,FALSE,"Monthinput"}</definedName>
    <definedName name="ert" localSheetId="36" hidden="1">{"Minpmon",#N/A,FALSE,"Monthinput"}</definedName>
    <definedName name="ert" localSheetId="38" hidden="1">{"Minpmon",#N/A,FALSE,"Monthinput"}</definedName>
    <definedName name="ert" localSheetId="42" hidden="1">{"Minpmon",#N/A,FALSE,"Monthinput"}</definedName>
    <definedName name="ert" localSheetId="43" hidden="1">{"Minpmon",#N/A,FALSE,"Monthinput"}</definedName>
    <definedName name="ert" localSheetId="17" hidden="1">{"Minpmon",#N/A,FALSE,"Monthinput"}</definedName>
    <definedName name="ert" localSheetId="50" hidden="1">{"Minpmon",#N/A,FALSE,"Monthinput"}</definedName>
    <definedName name="ert" localSheetId="51" hidden="1">{"Minpmon",#N/A,FALSE,"Monthinput"}</definedName>
    <definedName name="ert" localSheetId="52" hidden="1">{"Minpmon",#N/A,FALSE,"Monthinput"}</definedName>
    <definedName name="ert" localSheetId="53" hidden="1">{"Minpmon",#N/A,FALSE,"Monthinput"}</definedName>
    <definedName name="ert" localSheetId="54" hidden="1">{"Minpmon",#N/A,FALSE,"Monthinput"}</definedName>
    <definedName name="ert" localSheetId="55" hidden="1">{"Minpmon",#N/A,FALSE,"Monthinput"}</definedName>
    <definedName name="ert" localSheetId="56" hidden="1">{"Minpmon",#N/A,FALSE,"Monthinput"}</definedName>
    <definedName name="ert" localSheetId="18" hidden="1">{"Minpmon",#N/A,FALSE,"Monthinput"}</definedName>
    <definedName name="ert" localSheetId="19" hidden="1">{"Minpmon",#N/A,FALSE,"Monthinput"}</definedName>
    <definedName name="ert" localSheetId="24" hidden="1">{"Minpmon",#N/A,FALSE,"Monthinput"}</definedName>
    <definedName name="ert" localSheetId="25" hidden="1">{"Minpmon",#N/A,FALSE,"Monthinput"}</definedName>
    <definedName name="ert" localSheetId="26" hidden="1">{"Minpmon",#N/A,FALSE,"Monthinput"}</definedName>
    <definedName name="ert" localSheetId="27" hidden="1">{"Minpmon",#N/A,FALSE,"Monthinput"}</definedName>
    <definedName name="ert" localSheetId="29" hidden="1">{"Minpmon",#N/A,FALSE,"Monthinput"}</definedName>
    <definedName name="ert" hidden="1">{"Minpmon",#N/A,FALSE,"Monthinput"}</definedName>
    <definedName name="ESAF_QUAR_GDP" localSheetId="20">#REF!</definedName>
    <definedName name="ESAF_QUAR_GDP" localSheetId="21">#REF!</definedName>
    <definedName name="ESAF_QUAR_GDP" localSheetId="37">#REF!</definedName>
    <definedName name="ESAF_QUAR_GDP" localSheetId="4">#REF!</definedName>
    <definedName name="ESAF_QUAR_GDP" localSheetId="3">#REF!</definedName>
    <definedName name="ESAF_QUAR_GDP" localSheetId="30">#REF!</definedName>
    <definedName name="ESAF_QUAR_GDP" localSheetId="31">#REF!</definedName>
    <definedName name="ESAF_QUAR_GDP" localSheetId="38">#REF!</definedName>
    <definedName name="ESAF_QUAR_GDP" localSheetId="55">#REF!</definedName>
    <definedName name="ESAF_QUAR_GDP" localSheetId="56">#REF!</definedName>
    <definedName name="ESAF_QUAR_GDP" localSheetId="18">#REF!</definedName>
    <definedName name="ESAF_QUAR_GDP" localSheetId="19">#REF!</definedName>
    <definedName name="ESAF_QUAR_GDP" localSheetId="24">#REF!</definedName>
    <definedName name="ESAF_QUAR_GDP" localSheetId="25">#REF!</definedName>
    <definedName name="ESAF_QUAR_GDP" localSheetId="26">#REF!</definedName>
    <definedName name="ESAF_QUAR_GDP" localSheetId="27">#REF!</definedName>
    <definedName name="ESAF_QUAR_GDP" localSheetId="29">#REF!</definedName>
    <definedName name="ESAF_QUAR_GDP">#REF!</definedName>
    <definedName name="esafr" localSheetId="20">#REF!</definedName>
    <definedName name="esafr" localSheetId="37">#REF!</definedName>
    <definedName name="esafr" localSheetId="4">#REF!</definedName>
    <definedName name="esafr" localSheetId="3">#REF!</definedName>
    <definedName name="esafr" localSheetId="31">#REF!</definedName>
    <definedName name="esafr" localSheetId="55">#REF!</definedName>
    <definedName name="esafr" localSheetId="56">#REF!</definedName>
    <definedName name="esafr" localSheetId="19">#REF!</definedName>
    <definedName name="esafr" localSheetId="25">#REF!</definedName>
    <definedName name="esafr" localSheetId="26">#REF!</definedName>
    <definedName name="esafr">#REF!</definedName>
    <definedName name="ESC" localSheetId="20">#REF!</definedName>
    <definedName name="ESC" localSheetId="37">#REF!</definedName>
    <definedName name="ESC" localSheetId="4">#REF!</definedName>
    <definedName name="ESC" localSheetId="3">#REF!</definedName>
    <definedName name="ESC" localSheetId="31">#REF!</definedName>
    <definedName name="ESC" localSheetId="55">#REF!</definedName>
    <definedName name="ESC" localSheetId="56">#REF!</definedName>
    <definedName name="ESC">#REF!</definedName>
    <definedName name="ESP" localSheetId="55">#REF!</definedName>
    <definedName name="ESP">#REF!</definedName>
    <definedName name="estacional" localSheetId="55">#REF!</definedName>
    <definedName name="estacional">#REF!</definedName>
    <definedName name="ESTRUCTURA" localSheetId="31" hidden="1">[10]C!#REF!</definedName>
    <definedName name="ESTRUCTURA" localSheetId="56" hidden="1">[10]C!#REF!</definedName>
    <definedName name="ESTRUCTURA" hidden="1">[10]C!#REF!</definedName>
    <definedName name="etewte" localSheetId="20" hidden="1">#REF!</definedName>
    <definedName name="etewte" localSheetId="21" hidden="1">#REF!</definedName>
    <definedName name="etewte" localSheetId="37" hidden="1">#REF!</definedName>
    <definedName name="etewte" localSheetId="4" hidden="1">#REF!</definedName>
    <definedName name="etewte" localSheetId="3" hidden="1">#REF!</definedName>
    <definedName name="etewte" localSheetId="30" hidden="1">#REF!</definedName>
    <definedName name="etewte" localSheetId="31" hidden="1">#REF!</definedName>
    <definedName name="etewte" localSheetId="38" hidden="1">#REF!</definedName>
    <definedName name="etewte" localSheetId="55" hidden="1">#REF!</definedName>
    <definedName name="etewte" localSheetId="56" hidden="1">#REF!</definedName>
    <definedName name="etewte" localSheetId="18" hidden="1">#REF!</definedName>
    <definedName name="etewte" localSheetId="19" hidden="1">#REF!</definedName>
    <definedName name="etewte" localSheetId="24" hidden="1">#REF!</definedName>
    <definedName name="etewte" localSheetId="25" hidden="1">#REF!</definedName>
    <definedName name="etewte" localSheetId="26" hidden="1">#REF!</definedName>
    <definedName name="etewte" localSheetId="27" hidden="1">#REF!</definedName>
    <definedName name="etewte" localSheetId="29" hidden="1">#REF!</definedName>
    <definedName name="etewte" hidden="1">#REF!</definedName>
    <definedName name="etwt" localSheetId="20" hidden="1">#REF!</definedName>
    <definedName name="etwt" localSheetId="37" hidden="1">#REF!</definedName>
    <definedName name="etwt" localSheetId="4" hidden="1">#REF!</definedName>
    <definedName name="etwt" localSheetId="3" hidden="1">#REF!</definedName>
    <definedName name="etwt" localSheetId="31" hidden="1">#REF!</definedName>
    <definedName name="etwt" localSheetId="55" hidden="1">#REF!</definedName>
    <definedName name="etwt" localSheetId="56" hidden="1">#REF!</definedName>
    <definedName name="etwt" localSheetId="19" hidden="1">#REF!</definedName>
    <definedName name="etwt" localSheetId="25" hidden="1">#REF!</definedName>
    <definedName name="etwt" localSheetId="26" hidden="1">#REF!</definedName>
    <definedName name="etwt" hidden="1">#REF!</definedName>
    <definedName name="EU">[59]CIRRs!$C$62</definedName>
    <definedName name="EUR">[59]CIRRs!$C$87</definedName>
    <definedName name="EURCRUDE87" localSheetId="20">#REF!</definedName>
    <definedName name="EURCRUDE87" localSheetId="21">#REF!</definedName>
    <definedName name="EURCRUDE87" localSheetId="23">#REF!</definedName>
    <definedName name="EURCRUDE87" localSheetId="37">#REF!</definedName>
    <definedName name="EURCRUDE87" localSheetId="4">#REF!</definedName>
    <definedName name="EURCRUDE87" localSheetId="3">#REF!</definedName>
    <definedName name="EURCRUDE87" localSheetId="31">#REF!</definedName>
    <definedName name="EURCRUDE87" localSheetId="55">#REF!</definedName>
    <definedName name="EURCRUDE87" localSheetId="56">#REF!</definedName>
    <definedName name="EURCRUDE87" localSheetId="19">#REF!</definedName>
    <definedName name="EURCRUDE87" localSheetId="25">#REF!</definedName>
    <definedName name="EURCRUDE87" localSheetId="26">#REF!</definedName>
    <definedName name="EURCRUDE87">#REF!</definedName>
    <definedName name="EURCRUDE88" localSheetId="20">#REF!</definedName>
    <definedName name="EURCRUDE88" localSheetId="37">#REF!</definedName>
    <definedName name="EURCRUDE88" localSheetId="4">#REF!</definedName>
    <definedName name="EURCRUDE88" localSheetId="3">#REF!</definedName>
    <definedName name="EURCRUDE88" localSheetId="31">#REF!</definedName>
    <definedName name="EURCRUDE88" localSheetId="55">#REF!</definedName>
    <definedName name="EURCRUDE88" localSheetId="19">#REF!</definedName>
    <definedName name="EURCRUDE88" localSheetId="25">#REF!</definedName>
    <definedName name="EURCRUDE88" localSheetId="26">#REF!</definedName>
    <definedName name="EURCRUDE88">#REF!</definedName>
    <definedName name="EURO" localSheetId="20">#REF!</definedName>
    <definedName name="EURO" localSheetId="37">#REF!</definedName>
    <definedName name="EURO" localSheetId="4">#REF!</definedName>
    <definedName name="EURO" localSheetId="3">#REF!</definedName>
    <definedName name="EURO" localSheetId="31">#REF!</definedName>
    <definedName name="EURO" localSheetId="55">#REF!</definedName>
    <definedName name="EURO" localSheetId="19">#REF!</definedName>
    <definedName name="EURO" localSheetId="25">#REF!</definedName>
    <definedName name="EURO" localSheetId="26">#REF!</definedName>
    <definedName name="EURO">#REF!</definedName>
    <definedName name="EURO1" localSheetId="20">#REF!</definedName>
    <definedName name="EURO1" localSheetId="37">#REF!</definedName>
    <definedName name="EURO1" localSheetId="4">#REF!</definedName>
    <definedName name="EURO1" localSheetId="3">#REF!</definedName>
    <definedName name="EURO1" localSheetId="31">#REF!</definedName>
    <definedName name="EURO1" localSheetId="55">#REF!</definedName>
    <definedName name="EURO1">#REF!</definedName>
    <definedName name="EURPROD87" localSheetId="20">#REF!</definedName>
    <definedName name="EURPROD87" localSheetId="37">#REF!</definedName>
    <definedName name="EURPROD87" localSheetId="4">#REF!</definedName>
    <definedName name="EURPROD87" localSheetId="3">#REF!</definedName>
    <definedName name="EURPROD87" localSheetId="31">#REF!</definedName>
    <definedName name="EURPROD87" localSheetId="55">#REF!</definedName>
    <definedName name="EURPROD87">#REF!</definedName>
    <definedName name="EURPROD88" localSheetId="20">#REF!</definedName>
    <definedName name="EURPROD88" localSheetId="37">#REF!</definedName>
    <definedName name="EURPROD88" localSheetId="4">#REF!</definedName>
    <definedName name="EURPROD88" localSheetId="3">#REF!</definedName>
    <definedName name="EURPROD88" localSheetId="31">#REF!</definedName>
    <definedName name="EURPROD88" localSheetId="55">#REF!</definedName>
    <definedName name="EURPROD88">#REF!</definedName>
    <definedName name="EURTOT87" localSheetId="20">#REF!</definedName>
    <definedName name="EURTOT87" localSheetId="37">#REF!</definedName>
    <definedName name="EURTOT87" localSheetId="4">#REF!</definedName>
    <definedName name="EURTOT87" localSheetId="3">#REF!</definedName>
    <definedName name="EURTOT87" localSheetId="31">#REF!</definedName>
    <definedName name="EURTOT87" localSheetId="55">#REF!</definedName>
    <definedName name="EURTOT87">#REF!</definedName>
    <definedName name="EURTOT88" localSheetId="20">#REF!</definedName>
    <definedName name="EURTOT88" localSheetId="37">#REF!</definedName>
    <definedName name="EURTOT88" localSheetId="4">#REF!</definedName>
    <definedName name="EURTOT88" localSheetId="3">#REF!</definedName>
    <definedName name="EURTOT88" localSheetId="31">#REF!</definedName>
    <definedName name="EURTOT88" localSheetId="55">#REF!</definedName>
    <definedName name="EURTOT88">#REF!</definedName>
    <definedName name="eustocks">#N/A</definedName>
    <definedName name="ex">[123]Sheet1!$N$2:$Q$26</definedName>
    <definedName name="EXCEDENTE_DEL_10__SEGUN_EL_TOPE_ASIGNADO_A__BUENOS_AIRES__LEY_N__23621">[4]C!$B$18:$N$18</definedName>
    <definedName name="Exch.Rate" localSheetId="20">#REF!</definedName>
    <definedName name="Exch.Rate" localSheetId="21">#REF!</definedName>
    <definedName name="Exch.Rate" localSheetId="22">#REF!</definedName>
    <definedName name="Exch.Rate" localSheetId="23">#REF!</definedName>
    <definedName name="Exch.Rate" localSheetId="17">#REF!</definedName>
    <definedName name="Exch.Rate" localSheetId="55">#REF!</definedName>
    <definedName name="Exch.Rate" localSheetId="19">#REF!</definedName>
    <definedName name="Exch.Rate">#REF!</definedName>
    <definedName name="ExitWRS">[124]Main!$AB$25</definedName>
    <definedName name="Exportacion_Por_Importancia">[125]Macro1!$A$1</definedName>
    <definedName name="EXR_UPDATE" localSheetId="20">#REF!</definedName>
    <definedName name="EXR_UPDATE" localSheetId="21">#REF!</definedName>
    <definedName name="EXR_UPDATE" localSheetId="22">#REF!</definedName>
    <definedName name="EXR_UPDATE" localSheetId="23">#REF!</definedName>
    <definedName name="EXR_UPDATE" localSheetId="17">#REF!</definedName>
    <definedName name="EXR_UPDATE" localSheetId="55">#REF!</definedName>
    <definedName name="EXR_UPDATE" localSheetId="19">#REF!</definedName>
    <definedName name="EXR_UPDATE" localSheetId="25">#REF!</definedName>
    <definedName name="EXR_UPDATE" localSheetId="26">#REF!</definedName>
    <definedName name="EXR_UPDATE">#REF!</definedName>
    <definedName name="External_debt_indicators">[126]Table3!$F$8:$AB$437:'[126]Table3'!$AB$9</definedName>
    <definedName name="FAL" localSheetId="20">#REF!</definedName>
    <definedName name="FAL" localSheetId="21">#REF!</definedName>
    <definedName name="FAL" localSheetId="37">#REF!</definedName>
    <definedName name="FAL" localSheetId="4">#REF!</definedName>
    <definedName name="FAL" localSheetId="3">#REF!</definedName>
    <definedName name="FAL" localSheetId="30">#REF!</definedName>
    <definedName name="FAL" localSheetId="31">#REF!</definedName>
    <definedName name="FAL" localSheetId="38">#REF!</definedName>
    <definedName name="FAL" localSheetId="55">#REF!</definedName>
    <definedName name="FAL" localSheetId="56">#REF!</definedName>
    <definedName name="FAL" localSheetId="18">#REF!</definedName>
    <definedName name="FAL" localSheetId="19">#REF!</definedName>
    <definedName name="FAL" localSheetId="24">#REF!</definedName>
    <definedName name="FAL" localSheetId="25">#REF!</definedName>
    <definedName name="FAL" localSheetId="26">#REF!</definedName>
    <definedName name="FAL" localSheetId="27">#REF!</definedName>
    <definedName name="FAL" localSheetId="29">#REF!</definedName>
    <definedName name="FAL">#REF!</definedName>
    <definedName name="FB" localSheetId="20">#REF!</definedName>
    <definedName name="FB" localSheetId="37">#REF!</definedName>
    <definedName name="FB" localSheetId="4">#REF!</definedName>
    <definedName name="FB" localSheetId="3">#REF!</definedName>
    <definedName name="FB" localSheetId="31">#REF!</definedName>
    <definedName name="FB" localSheetId="55">#REF!</definedName>
    <definedName name="FB" localSheetId="56">#REF!</definedName>
    <definedName name="FB" localSheetId="19">#REF!</definedName>
    <definedName name="FB" localSheetId="25">#REF!</definedName>
    <definedName name="FB" localSheetId="26">#REF!</definedName>
    <definedName name="FB">#REF!</definedName>
    <definedName name="FB1A" localSheetId="20">#REF!</definedName>
    <definedName name="FB1A" localSheetId="37">#REF!</definedName>
    <definedName name="FB1A" localSheetId="4">#REF!</definedName>
    <definedName name="FB1A" localSheetId="3">#REF!</definedName>
    <definedName name="FB1A" localSheetId="31">#REF!</definedName>
    <definedName name="FB1A" localSheetId="55">#REF!</definedName>
    <definedName name="FB1A" localSheetId="56">#REF!</definedName>
    <definedName name="FB1A">#REF!</definedName>
    <definedName name="fdfd" localSheetId="31" hidden="1">'[38]Fax a enviar'!#REF!</definedName>
    <definedName name="fdfd" localSheetId="56" hidden="1">'[38]Fax a enviar'!#REF!</definedName>
    <definedName name="fdfd" hidden="1">'[38]Fax a enviar'!#REF!</definedName>
    <definedName name="fdfdd" localSheetId="20" hidden="1">#REF!</definedName>
    <definedName name="fdfdd" localSheetId="21" hidden="1">#REF!</definedName>
    <definedName name="fdfdd" localSheetId="37" hidden="1">#REF!</definedName>
    <definedName name="fdfdd" localSheetId="4" hidden="1">#REF!</definedName>
    <definedName name="fdfdd" localSheetId="3" hidden="1">#REF!</definedName>
    <definedName name="fdfdd" localSheetId="30" hidden="1">#REF!</definedName>
    <definedName name="fdfdd" localSheetId="31" hidden="1">#REF!</definedName>
    <definedName name="fdfdd" localSheetId="38" hidden="1">#REF!</definedName>
    <definedName name="fdfdd" localSheetId="55" hidden="1">#REF!</definedName>
    <definedName name="fdfdd" localSheetId="56" hidden="1">#REF!</definedName>
    <definedName name="fdfdd" localSheetId="18" hidden="1">#REF!</definedName>
    <definedName name="fdfdd" localSheetId="19" hidden="1">#REF!</definedName>
    <definedName name="fdfdd" localSheetId="24" hidden="1">#REF!</definedName>
    <definedName name="fdfdd" localSheetId="25" hidden="1">#REF!</definedName>
    <definedName name="fdfdd" localSheetId="26" hidden="1">#REF!</definedName>
    <definedName name="fdfdd" localSheetId="27" hidden="1">#REF!</definedName>
    <definedName name="fdfdd" localSheetId="29" hidden="1">#REF!</definedName>
    <definedName name="fdfdd" hidden="1">#REF!</definedName>
    <definedName name="fdfddf" localSheetId="20" hidden="1">#REF!</definedName>
    <definedName name="fdfddf" localSheetId="37" hidden="1">#REF!</definedName>
    <definedName name="fdfddf" localSheetId="4" hidden="1">#REF!</definedName>
    <definedName name="fdfddf" localSheetId="3" hidden="1">#REF!</definedName>
    <definedName name="fdfddf" localSheetId="31" hidden="1">#REF!</definedName>
    <definedName name="fdfddf" localSheetId="55" hidden="1">#REF!</definedName>
    <definedName name="fdfddf" localSheetId="56" hidden="1">#REF!</definedName>
    <definedName name="fdfddf" localSheetId="19" hidden="1">#REF!</definedName>
    <definedName name="fdfddf" localSheetId="25" hidden="1">#REF!</definedName>
    <definedName name="fdfddf" localSheetId="26" hidden="1">#REF!</definedName>
    <definedName name="fdfddf" hidden="1">#REF!</definedName>
    <definedName name="fdfdf" localSheetId="20" hidden="1">'[38]Fax a enviar'!#REF!</definedName>
    <definedName name="fdfdf" localSheetId="31" hidden="1">'[38]Fax a enviar'!#REF!</definedName>
    <definedName name="fdfdf" localSheetId="56" hidden="1">'[38]Fax a enviar'!#REF!</definedName>
    <definedName name="fdfdf" localSheetId="19" hidden="1">'[38]Fax a enviar'!#REF!</definedName>
    <definedName name="fdfdf" localSheetId="25" hidden="1">'[38]Fax a enviar'!#REF!</definedName>
    <definedName name="fdfdf" localSheetId="26" hidden="1">'[38]Fax a enviar'!#REF!</definedName>
    <definedName name="fdfdf" hidden="1">'[38]Fax a enviar'!#REF!</definedName>
    <definedName name="fdfds" localSheetId="20" hidden="1">#REF!</definedName>
    <definedName name="fdfds" localSheetId="21" hidden="1">#REF!</definedName>
    <definedName name="fdfds" localSheetId="37" hidden="1">#REF!</definedName>
    <definedName name="fdfds" localSheetId="4" hidden="1">#REF!</definedName>
    <definedName name="fdfds" localSheetId="3" hidden="1">#REF!</definedName>
    <definedName name="fdfds" localSheetId="30" hidden="1">#REF!</definedName>
    <definedName name="fdfds" localSheetId="31" hidden="1">#REF!</definedName>
    <definedName name="fdfds" localSheetId="38" hidden="1">#REF!</definedName>
    <definedName name="fdfds" localSheetId="55" hidden="1">#REF!</definedName>
    <definedName name="fdfds" localSheetId="56" hidden="1">#REF!</definedName>
    <definedName name="fdfds" localSheetId="18" hidden="1">#REF!</definedName>
    <definedName name="fdfds" localSheetId="19" hidden="1">#REF!</definedName>
    <definedName name="fdfds" localSheetId="24" hidden="1">#REF!</definedName>
    <definedName name="fdfds" localSheetId="25" hidden="1">#REF!</definedName>
    <definedName name="fdfds" localSheetId="26" hidden="1">#REF!</definedName>
    <definedName name="fdfds" localSheetId="27" hidden="1">#REF!</definedName>
    <definedName name="fdfds" localSheetId="29" hidden="1">#REF!</definedName>
    <definedName name="fdfds" hidden="1">#REF!</definedName>
    <definedName name="fdfdsafsdf" localSheetId="20" hidden="1">'[113]Fax a enviar'!#REF!</definedName>
    <definedName name="fdfdsafsdf" localSheetId="21" hidden="1">'[113]Fax a enviar'!#REF!</definedName>
    <definedName name="fdfdsafsdf" localSheetId="30" hidden="1">'[113]Fax a enviar'!#REF!</definedName>
    <definedName name="fdfdsafsdf" localSheetId="31" hidden="1">'[113]Fax a enviar'!#REF!</definedName>
    <definedName name="fdfdsafsdf" localSheetId="38" hidden="1">'[113]Fax a enviar'!#REF!</definedName>
    <definedName name="fdfdsafsdf" localSheetId="56" hidden="1">'[113]Fax a enviar'!#REF!</definedName>
    <definedName name="fdfdsafsdf" localSheetId="18" hidden="1">'[113]Fax a enviar'!#REF!</definedName>
    <definedName name="fdfdsafsdf" localSheetId="19" hidden="1">'[113]Fax a enviar'!#REF!</definedName>
    <definedName name="fdfdsafsdf" localSheetId="24" hidden="1">'[113]Fax a enviar'!#REF!</definedName>
    <definedName name="fdfdsafsdf" localSheetId="25" hidden="1">'[113]Fax a enviar'!#REF!</definedName>
    <definedName name="fdfdsafsdf" localSheetId="26" hidden="1">'[113]Fax a enviar'!#REF!</definedName>
    <definedName name="fdfdsafsdf" localSheetId="27" hidden="1">'[113]Fax a enviar'!#REF!</definedName>
    <definedName name="fdfdsafsdf" localSheetId="29" hidden="1">'[113]Fax a enviar'!#REF!</definedName>
    <definedName name="fdfdsafsdf" hidden="1">'[113]Fax a enviar'!#REF!</definedName>
    <definedName name="fdfdsf" localSheetId="20" hidden="1">#REF!</definedName>
    <definedName name="fdfdsf" localSheetId="21" hidden="1">#REF!</definedName>
    <definedName name="fdfdsf" localSheetId="37" hidden="1">#REF!</definedName>
    <definedName name="fdfdsf" localSheetId="4" hidden="1">#REF!</definedName>
    <definedName name="fdfdsf" localSheetId="3" hidden="1">#REF!</definedName>
    <definedName name="fdfdsf" localSheetId="30" hidden="1">#REF!</definedName>
    <definedName name="fdfdsf" localSheetId="31" hidden="1">#REF!</definedName>
    <definedName name="fdfdsf" localSheetId="38" hidden="1">#REF!</definedName>
    <definedName name="fdfdsf" localSheetId="55" hidden="1">#REF!</definedName>
    <definedName name="fdfdsf" localSheetId="56" hidden="1">#REF!</definedName>
    <definedName name="fdfdsf" localSheetId="18" hidden="1">#REF!</definedName>
    <definedName name="fdfdsf" localSheetId="19" hidden="1">#REF!</definedName>
    <definedName name="fdfdsf" localSheetId="24" hidden="1">#REF!</definedName>
    <definedName name="fdfdsf" localSheetId="25" hidden="1">#REF!</definedName>
    <definedName name="fdfdsf" localSheetId="26" hidden="1">#REF!</definedName>
    <definedName name="fdfdsf" localSheetId="27" hidden="1">#REF!</definedName>
    <definedName name="fdfdsf" localSheetId="29" hidden="1">#REF!</definedName>
    <definedName name="fdfdsf" hidden="1">#REF!</definedName>
    <definedName name="fdfsd" localSheetId="20" hidden="1">'[74]Fax a enviar'!#REF!</definedName>
    <definedName name="fdfsd" localSheetId="21" hidden="1">'[74]Fax a enviar'!#REF!</definedName>
    <definedName name="fdfsd" localSheetId="30" hidden="1">'[74]Fax a enviar'!#REF!</definedName>
    <definedName name="fdfsd" localSheetId="31" hidden="1">'[74]Fax a enviar'!#REF!</definedName>
    <definedName name="fdfsd" localSheetId="38" hidden="1">'[74]Fax a enviar'!#REF!</definedName>
    <definedName name="fdfsd" localSheetId="56" hidden="1">'[74]Fax a enviar'!#REF!</definedName>
    <definedName name="fdfsd" localSheetId="18" hidden="1">'[74]Fax a enviar'!#REF!</definedName>
    <definedName name="fdfsd" localSheetId="19" hidden="1">'[74]Fax a enviar'!#REF!</definedName>
    <definedName name="fdfsd" localSheetId="24" hidden="1">'[74]Fax a enviar'!#REF!</definedName>
    <definedName name="fdfsd" localSheetId="25" hidden="1">'[74]Fax a enviar'!#REF!</definedName>
    <definedName name="fdfsd" localSheetId="26" hidden="1">'[74]Fax a enviar'!#REF!</definedName>
    <definedName name="fdfsd" localSheetId="27" hidden="1">'[74]Fax a enviar'!#REF!</definedName>
    <definedName name="fdfsd" localSheetId="29" hidden="1">'[74]Fax a enviar'!#REF!</definedName>
    <definedName name="fdfsd" hidden="1">'[74]Fax a enviar'!#REF!</definedName>
    <definedName name="feb" localSheetId="38">[24]Programa!#REF!</definedName>
    <definedName name="feb" localSheetId="55">[25]Programa!#REF!</definedName>
    <definedName name="feb" localSheetId="19">[24]Programa!#REF!</definedName>
    <definedName name="feb" localSheetId="24">[25]Programa!#REF!</definedName>
    <definedName name="feb" localSheetId="25">[25]Programa!#REF!</definedName>
    <definedName name="feb" localSheetId="26">[25]Programa!#REF!</definedName>
    <definedName name="feb">[24]Programa!#REF!</definedName>
    <definedName name="FEB._89" localSheetId="20">#REF!</definedName>
    <definedName name="FEB._89" localSheetId="21">#REF!</definedName>
    <definedName name="FEB._89" localSheetId="22">#REF!</definedName>
    <definedName name="FEB._89" localSheetId="23">#REF!</definedName>
    <definedName name="FEB._89" localSheetId="17">#REF!</definedName>
    <definedName name="FEB._89" localSheetId="55">#REF!</definedName>
    <definedName name="FEB._89" localSheetId="19">#REF!</definedName>
    <definedName name="FEB._89" localSheetId="25">#REF!</definedName>
    <definedName name="FEB._89" localSheetId="26">#REF!</definedName>
    <definedName name="FEB._89">#REF!</definedName>
    <definedName name="fecha" localSheetId="20">[24]Programa!#REF!</definedName>
    <definedName name="fecha" localSheetId="21">[24]Programa!#REF!</definedName>
    <definedName name="fecha" localSheetId="22">[24]Programa!#REF!</definedName>
    <definedName name="fecha" localSheetId="23">[24]Programa!#REF!</definedName>
    <definedName name="fecha" localSheetId="38">[24]Programa!#REF!</definedName>
    <definedName name="fecha" localSheetId="17">[24]Programa!#REF!</definedName>
    <definedName name="fecha" localSheetId="55">[25]Programa!#REF!</definedName>
    <definedName name="fecha" localSheetId="19">[24]Programa!#REF!</definedName>
    <definedName name="fecha" localSheetId="24">[25]Programa!#REF!</definedName>
    <definedName name="fecha" localSheetId="25">[25]Programa!#REF!</definedName>
    <definedName name="fecha" localSheetId="26">[25]Programa!#REF!</definedName>
    <definedName name="fecha">[24]Programa!#REF!</definedName>
    <definedName name="fechas" localSheetId="38">[70]Contribution!$K$51:$DC$52</definedName>
    <definedName name="fechas" localSheetId="55">[71]Contribution!$K$51:$DC$52</definedName>
    <definedName name="fechas" localSheetId="24">[71]Contribution!$K$51:$DC$52</definedName>
    <definedName name="fechas">[70]Contribution!$K$51:$DC$52</definedName>
    <definedName name="fed" localSheetId="20" hidden="1">{"Riqfin97",#N/A,FALSE,"Tran";"Riqfinpro",#N/A,FALSE,"Tran"}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localSheetId="23" hidden="1">{"Riqfin97",#N/A,FALSE,"Tran";"Riqfinpro",#N/A,FALSE,"Tran"}</definedName>
    <definedName name="fed" localSheetId="28" hidden="1">{"Riqfin97",#N/A,FALSE,"Tran";"Riqfinpro",#N/A,FALSE,"Tran"}</definedName>
    <definedName name="fed" localSheetId="32" hidden="1">{"Riqfin97",#N/A,FALSE,"Tran";"Riqfinpro",#N/A,FALSE,"Tran"}</definedName>
    <definedName name="fed" localSheetId="37" hidden="1">{"Riqfin97",#N/A,FALSE,"Tran";"Riqfinpro",#N/A,FALSE,"Tran"}</definedName>
    <definedName name="fed" localSheetId="39" hidden="1">{"Riqfin97",#N/A,FALSE,"Tran";"Riqfinpro",#N/A,FALSE,"Tran"}</definedName>
    <definedName name="fed" localSheetId="41" hidden="1">{"Riqfin97",#N/A,FALSE,"Tran";"Riqfinpro",#N/A,FALSE,"Tran"}</definedName>
    <definedName name="fed" localSheetId="4" hidden="1">{"Riqfin97",#N/A,FALSE,"Tran";"Riqfinpro",#N/A,FALSE,"Tran"}</definedName>
    <definedName name="fed" localSheetId="3" hidden="1">{"Riqfin97",#N/A,FALSE,"Tran";"Riqfinpro",#N/A,FALSE,"Tran"}</definedName>
    <definedName name="fed" localSheetId="30" hidden="1">{"Riqfin97",#N/A,FALSE,"Tran";"Riqfinpro",#N/A,FALSE,"Tran"}</definedName>
    <definedName name="fed" localSheetId="31" hidden="1">{"Riqfin97",#N/A,FALSE,"Tran";"Riqfinpro",#N/A,FALSE,"Tran"}</definedName>
    <definedName name="fed" localSheetId="33" hidden="1">{"Riqfin97",#N/A,FALSE,"Tran";"Riqfinpro",#N/A,FALSE,"Tran"}</definedName>
    <definedName name="fed" localSheetId="34" hidden="1">{"Riqfin97",#N/A,FALSE,"Tran";"Riqfinpro",#N/A,FALSE,"Tran"}</definedName>
    <definedName name="fed" localSheetId="35" hidden="1">{"Riqfin97",#N/A,FALSE,"Tran";"Riqfinpro",#N/A,FALSE,"Tran"}</definedName>
    <definedName name="fed" localSheetId="36" hidden="1">{"Riqfin97",#N/A,FALSE,"Tran";"Riqfinpro",#N/A,FALSE,"Tran"}</definedName>
    <definedName name="fed" localSheetId="38" hidden="1">{"Riqfin97",#N/A,FALSE,"Tran";"Riqfinpro",#N/A,FALSE,"Tran"}</definedName>
    <definedName name="fed" localSheetId="42" hidden="1">{"Riqfin97",#N/A,FALSE,"Tran";"Riqfinpro",#N/A,FALSE,"Tran"}</definedName>
    <definedName name="fed" localSheetId="43" hidden="1">{"Riqfin97",#N/A,FALSE,"Tran";"Riqfinpro",#N/A,FALSE,"Tran"}</definedName>
    <definedName name="fed" localSheetId="17" hidden="1">{"Riqfin97",#N/A,FALSE,"Tran";"Riqfinpro",#N/A,FALSE,"Tran"}</definedName>
    <definedName name="fed" localSheetId="50" hidden="1">{"Riqfin97",#N/A,FALSE,"Tran";"Riqfinpro",#N/A,FALSE,"Tran"}</definedName>
    <definedName name="fed" localSheetId="51" hidden="1">{"Riqfin97",#N/A,FALSE,"Tran";"Riqfinpro",#N/A,FALSE,"Tran"}</definedName>
    <definedName name="fed" localSheetId="52" hidden="1">{"Riqfin97",#N/A,FALSE,"Tran";"Riqfinpro",#N/A,FALSE,"Tran"}</definedName>
    <definedName name="fed" localSheetId="53" hidden="1">{"Riqfin97",#N/A,FALSE,"Tran";"Riqfinpro",#N/A,FALSE,"Tran"}</definedName>
    <definedName name="fed" localSheetId="54" hidden="1">{"Riqfin97",#N/A,FALSE,"Tran";"Riqfinpro",#N/A,FALSE,"Tran"}</definedName>
    <definedName name="fed" localSheetId="55" hidden="1">{"Riqfin97",#N/A,FALSE,"Tran";"Riqfinpro",#N/A,FALSE,"Tran"}</definedName>
    <definedName name="fed" localSheetId="56" hidden="1">{"Riqfin97",#N/A,FALSE,"Tran";"Riqfinpro",#N/A,FALSE,"Tran"}</definedName>
    <definedName name="fed" localSheetId="18" hidden="1">{"Riqfin97",#N/A,FALSE,"Tran";"Riqfinpro",#N/A,FALSE,"Tran"}</definedName>
    <definedName name="fed" localSheetId="19" hidden="1">{"Riqfin97",#N/A,FALSE,"Tran";"Riqfinpro",#N/A,FALSE,"Tran"}</definedName>
    <definedName name="fed" localSheetId="24" hidden="1">{"Riqfin97",#N/A,FALSE,"Tran";"Riqfinpro",#N/A,FALSE,"Tran"}</definedName>
    <definedName name="fed" localSheetId="25" hidden="1">{"Riqfin97",#N/A,FALSE,"Tran";"Riqfinpro",#N/A,FALSE,"Tran"}</definedName>
    <definedName name="fed" localSheetId="26" hidden="1">{"Riqfin97",#N/A,FALSE,"Tran";"Riqfinpro",#N/A,FALSE,"Tran"}</definedName>
    <definedName name="fed" localSheetId="27" hidden="1">{"Riqfin97",#N/A,FALSE,"Tran";"Riqfinpro",#N/A,FALSE,"Tran"}</definedName>
    <definedName name="fed" localSheetId="29" hidden="1">{"Riqfin97",#N/A,FALSE,"Tran";"Riqfinpro",#N/A,FALSE,"Tran"}</definedName>
    <definedName name="fed" hidden="1">{"Riqfin97",#N/A,FALSE,"Tran";"Riqfinpro",#N/A,FALSE,"Tran"}</definedName>
    <definedName name="feere" hidden="1">'[106]Fax a enviar'!#REF!</definedName>
    <definedName name="fef" hidden="1">'[106]Fax a enviar'!#REF!</definedName>
    <definedName name="fer" localSheetId="20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localSheetId="23" hidden="1">{"Riqfin97",#N/A,FALSE,"Tran";"Riqfinpro",#N/A,FALSE,"Tran"}</definedName>
    <definedName name="fer" localSheetId="28" hidden="1">{"Riqfin97",#N/A,FALSE,"Tran";"Riqfinpro",#N/A,FALSE,"Tran"}</definedName>
    <definedName name="fer" localSheetId="32" hidden="1">{"Riqfin97",#N/A,FALSE,"Tran";"Riqfinpro",#N/A,FALSE,"Tran"}</definedName>
    <definedName name="fer" localSheetId="37" hidden="1">{"Riqfin97",#N/A,FALSE,"Tran";"Riqfinpro",#N/A,FALSE,"Tran"}</definedName>
    <definedName name="fer" localSheetId="39" hidden="1">{"Riqfin97",#N/A,FALSE,"Tran";"Riqfinpro",#N/A,FALSE,"Tran"}</definedName>
    <definedName name="fer" localSheetId="41" hidden="1">{"Riqfin97",#N/A,FALSE,"Tran";"Riqfinpro",#N/A,FALSE,"Tran"}</definedName>
    <definedName name="fer" localSheetId="4" hidden="1">{"Riqfin97",#N/A,FALSE,"Tran";"Riqfinpro",#N/A,FALSE,"Tran"}</definedName>
    <definedName name="fer" localSheetId="3" hidden="1">{"Riqfin97",#N/A,FALSE,"Tran";"Riqfinpro",#N/A,FALSE,"Tran"}</definedName>
    <definedName name="fer" localSheetId="30" hidden="1">{"Riqfin97",#N/A,FALSE,"Tran";"Riqfinpro",#N/A,FALSE,"Tran"}</definedName>
    <definedName name="fer" localSheetId="31" hidden="1">{"Riqfin97",#N/A,FALSE,"Tran";"Riqfinpro",#N/A,FALSE,"Tran"}</definedName>
    <definedName name="fer" localSheetId="33" hidden="1">{"Riqfin97",#N/A,FALSE,"Tran";"Riqfinpro",#N/A,FALSE,"Tran"}</definedName>
    <definedName name="fer" localSheetId="34" hidden="1">{"Riqfin97",#N/A,FALSE,"Tran";"Riqfinpro",#N/A,FALSE,"Tran"}</definedName>
    <definedName name="fer" localSheetId="35" hidden="1">{"Riqfin97",#N/A,FALSE,"Tran";"Riqfinpro",#N/A,FALSE,"Tran"}</definedName>
    <definedName name="fer" localSheetId="36" hidden="1">{"Riqfin97",#N/A,FALSE,"Tran";"Riqfinpro",#N/A,FALSE,"Tran"}</definedName>
    <definedName name="fer" localSheetId="38" hidden="1">{"Riqfin97",#N/A,FALSE,"Tran";"Riqfinpro",#N/A,FALSE,"Tran"}</definedName>
    <definedName name="fer" localSheetId="42" hidden="1">{"Riqfin97",#N/A,FALSE,"Tran";"Riqfinpro",#N/A,FALSE,"Tran"}</definedName>
    <definedName name="fer" localSheetId="43" hidden="1">{"Riqfin97",#N/A,FALSE,"Tran";"Riqfinpro",#N/A,FALSE,"Tran"}</definedName>
    <definedName name="fer" localSheetId="17" hidden="1">{"Riqfin97",#N/A,FALSE,"Tran";"Riqfinpro",#N/A,FALSE,"Tran"}</definedName>
    <definedName name="fer" localSheetId="50" hidden="1">{"Riqfin97",#N/A,FALSE,"Tran";"Riqfinpro",#N/A,FALSE,"Tran"}</definedName>
    <definedName name="fer" localSheetId="51" hidden="1">{"Riqfin97",#N/A,FALSE,"Tran";"Riqfinpro",#N/A,FALSE,"Tran"}</definedName>
    <definedName name="fer" localSheetId="52" hidden="1">{"Riqfin97",#N/A,FALSE,"Tran";"Riqfinpro",#N/A,FALSE,"Tran"}</definedName>
    <definedName name="fer" localSheetId="53" hidden="1">{"Riqfin97",#N/A,FALSE,"Tran";"Riqfinpro",#N/A,FALSE,"Tran"}</definedName>
    <definedName name="fer" localSheetId="54" hidden="1">{"Riqfin97",#N/A,FALSE,"Tran";"Riqfinpro",#N/A,FALSE,"Tran"}</definedName>
    <definedName name="fer" localSheetId="55" hidden="1">{"Riqfin97",#N/A,FALSE,"Tran";"Riqfinpro",#N/A,FALSE,"Tran"}</definedName>
    <definedName name="fer" localSheetId="56" hidden="1">{"Riqfin97",#N/A,FALSE,"Tran";"Riqfinpro",#N/A,FALSE,"Tran"}</definedName>
    <definedName name="fer" localSheetId="18" hidden="1">{"Riqfin97",#N/A,FALSE,"Tran";"Riqfinpro",#N/A,FALSE,"Tran"}</definedName>
    <definedName name="fer" localSheetId="19" hidden="1">{"Riqfin97",#N/A,FALSE,"Tran";"Riqfinpro",#N/A,FALSE,"Tran"}</definedName>
    <definedName name="fer" localSheetId="24" hidden="1">{"Riqfin97",#N/A,FALSE,"Tran";"Riqfinpro",#N/A,FALSE,"Tran"}</definedName>
    <definedName name="fer" localSheetId="25" hidden="1">{"Riqfin97",#N/A,FALSE,"Tran";"Riqfinpro",#N/A,FALSE,"Tran"}</definedName>
    <definedName name="fer" localSheetId="26" hidden="1">{"Riqfin97",#N/A,FALSE,"Tran";"Riqfinpro",#N/A,FALSE,"Tran"}</definedName>
    <definedName name="fer" localSheetId="27" hidden="1">{"Riqfin97",#N/A,FALSE,"Tran";"Riqfinpro",#N/A,FALSE,"Tran"}</definedName>
    <definedName name="fer" localSheetId="29" hidden="1">{"Riqfin97",#N/A,FALSE,"Tran";"Riqfinpro",#N/A,FALSE,"Tran"}</definedName>
    <definedName name="fer" hidden="1">{"Riqfin97",#N/A,FALSE,"Tran";"Riqfinpro",#N/A,FALSE,"Tran"}</definedName>
    <definedName name="FF" localSheetId="20">#REF!</definedName>
    <definedName name="FF" localSheetId="21">#REF!</definedName>
    <definedName name="FF" localSheetId="37">#REF!</definedName>
    <definedName name="FF" localSheetId="4">#REF!</definedName>
    <definedName name="FF" localSheetId="3">#REF!</definedName>
    <definedName name="FF" localSheetId="30">#REF!</definedName>
    <definedName name="FF" localSheetId="31">#REF!</definedName>
    <definedName name="FF" localSheetId="38">#REF!</definedName>
    <definedName name="FF" localSheetId="55">#REF!</definedName>
    <definedName name="FF" localSheetId="56">#REF!</definedName>
    <definedName name="FF" localSheetId="18">#REF!</definedName>
    <definedName name="FF" localSheetId="19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9">#REF!</definedName>
    <definedName name="FF">#REF!</definedName>
    <definedName name="FF1A" localSheetId="20">#REF!</definedName>
    <definedName name="FF1A" localSheetId="37">#REF!</definedName>
    <definedName name="FF1A" localSheetId="4">#REF!</definedName>
    <definedName name="FF1A" localSheetId="3">#REF!</definedName>
    <definedName name="FF1A" localSheetId="31">#REF!</definedName>
    <definedName name="FF1A" localSheetId="55">#REF!</definedName>
    <definedName name="FF1A" localSheetId="56">#REF!</definedName>
    <definedName name="FF1A" localSheetId="19">#REF!</definedName>
    <definedName name="FF1A" localSheetId="25">#REF!</definedName>
    <definedName name="FF1A" localSheetId="26">#REF!</definedName>
    <definedName name="FF1A">#REF!</definedName>
    <definedName name="fff" localSheetId="20" hidden="1">#REF!</definedName>
    <definedName name="fff" localSheetId="37" hidden="1">#REF!</definedName>
    <definedName name="fff" localSheetId="4" hidden="1">#REF!</definedName>
    <definedName name="fff" localSheetId="3" hidden="1">#REF!</definedName>
    <definedName name="fff" localSheetId="31" hidden="1">#REF!</definedName>
    <definedName name="fff" localSheetId="55" hidden="1">#REF!</definedName>
    <definedName name="fff" localSheetId="56" hidden="1">#REF!</definedName>
    <definedName name="fff" hidden="1">#REF!</definedName>
    <definedName name="ffff" localSheetId="20" hidden="1">{"Riqfin97",#N/A,FALSE,"Tran";"Riqfinpro",#N/A,FALSE,"Tran"}</definedName>
    <definedName name="ffff" localSheetId="21" hidden="1">{"Riqfin97",#N/A,FALSE,"Tran";"Riqfinpro",#N/A,FALSE,"Tran"}</definedName>
    <definedName name="ffff" localSheetId="22" hidden="1">{"Riqfin97",#N/A,FALSE,"Tran";"Riqfinpro",#N/A,FALSE,"Tran"}</definedName>
    <definedName name="ffff" localSheetId="23" hidden="1">{"Riqfin97",#N/A,FALSE,"Tran";"Riqfinpro",#N/A,FALSE,"Tran"}</definedName>
    <definedName name="ffff" localSheetId="28" hidden="1">{"Riqfin97",#N/A,FALSE,"Tran";"Riqfinpro",#N/A,FALSE,"Tran"}</definedName>
    <definedName name="ffff" localSheetId="32" hidden="1">{"Riqfin97",#N/A,FALSE,"Tran";"Riqfinpro",#N/A,FALSE,"Tran"}</definedName>
    <definedName name="ffff" localSheetId="37" hidden="1">{"Riqfin97",#N/A,FALSE,"Tran";"Riqfinpro",#N/A,FALSE,"Tran"}</definedName>
    <definedName name="ffff" localSheetId="39" hidden="1">{"Riqfin97",#N/A,FALSE,"Tran";"Riqfinpro",#N/A,FALSE,"Tran"}</definedName>
    <definedName name="ffff" localSheetId="41" hidden="1">{"Riqfin97",#N/A,FALSE,"Tran";"Riqfinpro",#N/A,FALSE,"Tran"}</definedName>
    <definedName name="ffff" localSheetId="4" hidden="1">{"Riqfin97",#N/A,FALSE,"Tran";"Riqfinpro",#N/A,FALSE,"Tran"}</definedName>
    <definedName name="ffff" localSheetId="3" hidden="1">{"Riqfin97",#N/A,FALSE,"Tran";"Riqfinpro",#N/A,FALSE,"Tran"}</definedName>
    <definedName name="ffff" localSheetId="30" hidden="1">{"Riqfin97",#N/A,FALSE,"Tran";"Riqfinpro",#N/A,FALSE,"Tran"}</definedName>
    <definedName name="ffff" localSheetId="31" hidden="1">{"Riqfin97",#N/A,FALSE,"Tran";"Riqfinpro",#N/A,FALSE,"Tran"}</definedName>
    <definedName name="ffff" localSheetId="33" hidden="1">{"Riqfin97",#N/A,FALSE,"Tran";"Riqfinpro",#N/A,FALSE,"Tran"}</definedName>
    <definedName name="ffff" localSheetId="34" hidden="1">{"Riqfin97",#N/A,FALSE,"Tran";"Riqfinpro",#N/A,FALSE,"Tran"}</definedName>
    <definedName name="ffff" localSheetId="35" hidden="1">{"Riqfin97",#N/A,FALSE,"Tran";"Riqfinpro",#N/A,FALSE,"Tran"}</definedName>
    <definedName name="ffff" localSheetId="36" hidden="1">{"Riqfin97",#N/A,FALSE,"Tran";"Riqfinpro",#N/A,FALSE,"Tran"}</definedName>
    <definedName name="ffff" localSheetId="38" hidden="1">{"Riqfin97",#N/A,FALSE,"Tran";"Riqfinpro",#N/A,FALSE,"Tran"}</definedName>
    <definedName name="ffff" localSheetId="42" hidden="1">{"Riqfin97",#N/A,FALSE,"Tran";"Riqfinpro",#N/A,FALSE,"Tran"}</definedName>
    <definedName name="ffff" localSheetId="43" hidden="1">{"Riqfin97",#N/A,FALSE,"Tran";"Riqfinpro",#N/A,FALSE,"Tran"}</definedName>
    <definedName name="ffff" localSheetId="17" hidden="1">{"Riqfin97",#N/A,FALSE,"Tran";"Riqfinpro",#N/A,FALSE,"Tran"}</definedName>
    <definedName name="ffff" localSheetId="50" hidden="1">{"Riqfin97",#N/A,FALSE,"Tran";"Riqfinpro",#N/A,FALSE,"Tran"}</definedName>
    <definedName name="ffff" localSheetId="51" hidden="1">{"Riqfin97",#N/A,FALSE,"Tran";"Riqfinpro",#N/A,FALSE,"Tran"}</definedName>
    <definedName name="ffff" localSheetId="52" hidden="1">{"Riqfin97",#N/A,FALSE,"Tran";"Riqfinpro",#N/A,FALSE,"Tran"}</definedName>
    <definedName name="ffff" localSheetId="53" hidden="1">{"Riqfin97",#N/A,FALSE,"Tran";"Riqfinpro",#N/A,FALSE,"Tran"}</definedName>
    <definedName name="ffff" localSheetId="54" hidden="1">{"Riqfin97",#N/A,FALSE,"Tran";"Riqfinpro",#N/A,FALSE,"Tran"}</definedName>
    <definedName name="ffff" localSheetId="55" hidden="1">{"Riqfin97",#N/A,FALSE,"Tran";"Riqfinpro",#N/A,FALSE,"Tran"}</definedName>
    <definedName name="ffff" localSheetId="56" hidden="1">{"Riqfin97",#N/A,FALSE,"Tran";"Riqfinpro",#N/A,FALSE,"Tran"}</definedName>
    <definedName name="ffff" localSheetId="18" hidden="1">{"Riqfin97",#N/A,FALSE,"Tran";"Riqfinpro",#N/A,FALSE,"Tran"}</definedName>
    <definedName name="ffff" localSheetId="19" hidden="1">{"Riqfin97",#N/A,FALSE,"Tran";"Riqfinpro",#N/A,FALSE,"Tran"}</definedName>
    <definedName name="ffff" localSheetId="24" hidden="1">{"Riqfin97",#N/A,FALSE,"Tran";"Riqfinpro",#N/A,FALSE,"Tran"}</definedName>
    <definedName name="ffff" localSheetId="25" hidden="1">{"Riqfin97",#N/A,FALSE,"Tran";"Riqfinpro",#N/A,FALSE,"Tran"}</definedName>
    <definedName name="ffff" localSheetId="26" hidden="1">{"Riqfin97",#N/A,FALSE,"Tran";"Riqfinpro",#N/A,FALSE,"Tran"}</definedName>
    <definedName name="ffff" localSheetId="27" hidden="1">{"Riqfin97",#N/A,FALSE,"Tran";"Riqfinpro",#N/A,FALSE,"Tran"}</definedName>
    <definedName name="ffff" localSheetId="29" hidden="1">{"Riqfin97",#N/A,FALSE,"Tran";"Riqfinpro",#N/A,FALSE,"Tran"}</definedName>
    <definedName name="ffff" hidden="1">{"Riqfin97",#N/A,FALSE,"Tran";"Riqfinpro",#N/A,FALSE,"Tran"}</definedName>
    <definedName name="fffff" localSheetId="20">#REF!</definedName>
    <definedName name="fffff" localSheetId="21">#REF!</definedName>
    <definedName name="fffff" localSheetId="37">#REF!</definedName>
    <definedName name="fffff" localSheetId="4">#REF!</definedName>
    <definedName name="fffff" localSheetId="3">#REF!</definedName>
    <definedName name="fffff" localSheetId="30">#REF!</definedName>
    <definedName name="fffff" localSheetId="31">#REF!</definedName>
    <definedName name="fffff" localSheetId="38">#REF!</definedName>
    <definedName name="fffff" localSheetId="55">#REF!</definedName>
    <definedName name="fffff" localSheetId="56">#REF!</definedName>
    <definedName name="fffff" localSheetId="18">#REF!</definedName>
    <definedName name="fffff" localSheetId="19">#REF!</definedName>
    <definedName name="fffff" localSheetId="24">#REF!</definedName>
    <definedName name="fffff" localSheetId="25">#REF!</definedName>
    <definedName name="fffff" localSheetId="26">#REF!</definedName>
    <definedName name="fffff" localSheetId="27">#REF!</definedName>
    <definedName name="fffff" localSheetId="29">#REF!</definedName>
    <definedName name="fffff">#REF!</definedName>
    <definedName name="ffffff" localSheetId="20" hidden="1">#REF!</definedName>
    <definedName name="ffffff" localSheetId="37" hidden="1">#REF!</definedName>
    <definedName name="ffffff" localSheetId="4" hidden="1">#REF!</definedName>
    <definedName name="ffffff" localSheetId="3" hidden="1">#REF!</definedName>
    <definedName name="ffffff" localSheetId="31" hidden="1">#REF!</definedName>
    <definedName name="ffffff" localSheetId="55" hidden="1">#REF!</definedName>
    <definedName name="ffffff" localSheetId="56" hidden="1">#REF!</definedName>
    <definedName name="ffffff" localSheetId="19" hidden="1">#REF!</definedName>
    <definedName name="ffffff" localSheetId="25" hidden="1">#REF!</definedName>
    <definedName name="ffffff" localSheetId="26" hidden="1">#REF!</definedName>
    <definedName name="ffffff" hidden="1">#REF!</definedName>
    <definedName name="fffffff" localSheetId="20" hidden="1">{"Minpmon",#N/A,FALSE,"Monthinput"}</definedName>
    <definedName name="fffffff" localSheetId="21" hidden="1">{"Minpmon",#N/A,FALSE,"Monthinput"}</definedName>
    <definedName name="fffffff" localSheetId="22" hidden="1">{"Minpmon",#N/A,FALSE,"Monthinput"}</definedName>
    <definedName name="fffffff" localSheetId="23" hidden="1">{"Minpmon",#N/A,FALSE,"Monthinput"}</definedName>
    <definedName name="fffffff" localSheetId="28" hidden="1">{"Minpmon",#N/A,FALSE,"Monthinput"}</definedName>
    <definedName name="fffffff" localSheetId="32" hidden="1">{"Minpmon",#N/A,FALSE,"Monthinput"}</definedName>
    <definedName name="fffffff" localSheetId="37" hidden="1">{"Minpmon",#N/A,FALSE,"Monthinput"}</definedName>
    <definedName name="fffffff" localSheetId="39" hidden="1">{"Minpmon",#N/A,FALSE,"Monthinput"}</definedName>
    <definedName name="fffffff" localSheetId="41" hidden="1">{"Minpmon",#N/A,FALSE,"Monthinput"}</definedName>
    <definedName name="fffffff" localSheetId="4" hidden="1">{"Minpmon",#N/A,FALSE,"Monthinput"}</definedName>
    <definedName name="fffffff" localSheetId="3" hidden="1">{"Minpmon",#N/A,FALSE,"Monthinput"}</definedName>
    <definedName name="fffffff" localSheetId="30" hidden="1">{"Minpmon",#N/A,FALSE,"Monthinput"}</definedName>
    <definedName name="fffffff" localSheetId="31" hidden="1">{"Minpmon",#N/A,FALSE,"Monthinput"}</definedName>
    <definedName name="fffffff" localSheetId="33" hidden="1">{"Minpmon",#N/A,FALSE,"Monthinput"}</definedName>
    <definedName name="fffffff" localSheetId="34" hidden="1">{"Minpmon",#N/A,FALSE,"Monthinput"}</definedName>
    <definedName name="fffffff" localSheetId="35" hidden="1">{"Minpmon",#N/A,FALSE,"Monthinput"}</definedName>
    <definedName name="fffffff" localSheetId="36" hidden="1">{"Minpmon",#N/A,FALSE,"Monthinput"}</definedName>
    <definedName name="fffffff" localSheetId="38" hidden="1">{"Minpmon",#N/A,FALSE,"Monthinput"}</definedName>
    <definedName name="fffffff" localSheetId="42" hidden="1">{"Minpmon",#N/A,FALSE,"Monthinput"}</definedName>
    <definedName name="fffffff" localSheetId="43" hidden="1">{"Minpmon",#N/A,FALSE,"Monthinput"}</definedName>
    <definedName name="fffffff" localSheetId="17" hidden="1">{"Minpmon",#N/A,FALSE,"Monthinput"}</definedName>
    <definedName name="fffffff" localSheetId="50" hidden="1">{"Minpmon",#N/A,FALSE,"Monthinput"}</definedName>
    <definedName name="fffffff" localSheetId="51" hidden="1">{"Minpmon",#N/A,FALSE,"Monthinput"}</definedName>
    <definedName name="fffffff" localSheetId="52" hidden="1">{"Minpmon",#N/A,FALSE,"Monthinput"}</definedName>
    <definedName name="fffffff" localSheetId="53" hidden="1">{"Minpmon",#N/A,FALSE,"Monthinput"}</definedName>
    <definedName name="fffffff" localSheetId="54" hidden="1">{"Minpmon",#N/A,FALSE,"Monthinput"}</definedName>
    <definedName name="fffffff" localSheetId="55" hidden="1">{"Minpmon",#N/A,FALSE,"Monthinput"}</definedName>
    <definedName name="fffffff" localSheetId="56" hidden="1">{"Minpmon",#N/A,FALSE,"Monthinput"}</definedName>
    <definedName name="fffffff" localSheetId="18" hidden="1">{"Minpmon",#N/A,FALSE,"Monthinput"}</definedName>
    <definedName name="fffffff" localSheetId="19" hidden="1">{"Minpmon",#N/A,FALSE,"Monthinput"}</definedName>
    <definedName name="fffffff" localSheetId="24" hidden="1">{"Minpmon",#N/A,FALSE,"Monthinput"}</definedName>
    <definedName name="fffffff" localSheetId="25" hidden="1">{"Minpmon",#N/A,FALSE,"Monthinput"}</definedName>
    <definedName name="fffffff" localSheetId="26" hidden="1">{"Minpmon",#N/A,FALSE,"Monthinput"}</definedName>
    <definedName name="fffffff" localSheetId="27" hidden="1">{"Minpmon",#N/A,FALSE,"Monthinput"}</definedName>
    <definedName name="fffffff" localSheetId="29" hidden="1">{"Minpmon",#N/A,FALSE,"Monthinput"}</definedName>
    <definedName name="fffffff" hidden="1">{"Minpmon",#N/A,FALSE,"Monthinput"}</definedName>
    <definedName name="fffffffff" hidden="1">'[106]Fax a enviar'!#REF!</definedName>
    <definedName name="ffffffffffffff" localSheetId="20" hidden="1">{"Riqfin97",#N/A,FALSE,"Tran";"Riqfinpro",#N/A,FALSE,"Tran"}</definedName>
    <definedName name="ffffffffffffff" localSheetId="21" hidden="1">{"Riqfin97",#N/A,FALSE,"Tran";"Riqfinpro",#N/A,FALSE,"Tran"}</definedName>
    <definedName name="ffffffffffffff" localSheetId="22" hidden="1">{"Riqfin97",#N/A,FALSE,"Tran";"Riqfinpro",#N/A,FALSE,"Tran"}</definedName>
    <definedName name="ffffffffffffff" localSheetId="23" hidden="1">{"Riqfin97",#N/A,FALSE,"Tran";"Riqfinpro",#N/A,FALSE,"Tran"}</definedName>
    <definedName name="ffffffffffffff" localSheetId="28" hidden="1">{"Riqfin97",#N/A,FALSE,"Tran";"Riqfinpro",#N/A,FALSE,"Tran"}</definedName>
    <definedName name="ffffffffffffff" localSheetId="32" hidden="1">{"Riqfin97",#N/A,FALSE,"Tran";"Riqfinpro",#N/A,FALSE,"Tran"}</definedName>
    <definedName name="ffffffffffffff" localSheetId="37" hidden="1">{"Riqfin97",#N/A,FALSE,"Tran";"Riqfinpro",#N/A,FALSE,"Tran"}</definedName>
    <definedName name="ffffffffffffff" localSheetId="39" hidden="1">{"Riqfin97",#N/A,FALSE,"Tran";"Riqfinpro",#N/A,FALSE,"Tran"}</definedName>
    <definedName name="ffffffffffffff" localSheetId="41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30" hidden="1">{"Riqfin97",#N/A,FALSE,"Tran";"Riqfinpro",#N/A,FALSE,"Tran"}</definedName>
    <definedName name="ffffffffffffff" localSheetId="31" hidden="1">{"Riqfin97",#N/A,FALSE,"Tran";"Riqfinpro",#N/A,FALSE,"Tran"}</definedName>
    <definedName name="ffffffffffffff" localSheetId="33" hidden="1">{"Riqfin97",#N/A,FALSE,"Tran";"Riqfinpro",#N/A,FALSE,"Tran"}</definedName>
    <definedName name="ffffffffffffff" localSheetId="34" hidden="1">{"Riqfin97",#N/A,FALSE,"Tran";"Riqfinpro",#N/A,FALSE,"Tran"}</definedName>
    <definedName name="ffffffffffffff" localSheetId="35" hidden="1">{"Riqfin97",#N/A,FALSE,"Tran";"Riqfinpro",#N/A,FALSE,"Tran"}</definedName>
    <definedName name="ffffffffffffff" localSheetId="36" hidden="1">{"Riqfin97",#N/A,FALSE,"Tran";"Riqfinpro",#N/A,FALSE,"Tran"}</definedName>
    <definedName name="ffffffffffffff" localSheetId="38" hidden="1">{"Riqfin97",#N/A,FALSE,"Tran";"Riqfinpro",#N/A,FALSE,"Tran"}</definedName>
    <definedName name="ffffffffffffff" localSheetId="42" hidden="1">{"Riqfin97",#N/A,FALSE,"Tran";"Riqfinpro",#N/A,FALSE,"Tran"}</definedName>
    <definedName name="ffffffffffffff" localSheetId="43" hidden="1">{"Riqfin97",#N/A,FALSE,"Tran";"Riqfinpro",#N/A,FALSE,"Tran"}</definedName>
    <definedName name="ffffffffffffff" localSheetId="17" hidden="1">{"Riqfin97",#N/A,FALSE,"Tran";"Riqfinpro",#N/A,FALSE,"Tran"}</definedName>
    <definedName name="ffffffffffffff" localSheetId="50" hidden="1">{"Riqfin97",#N/A,FALSE,"Tran";"Riqfinpro",#N/A,FALSE,"Tran"}</definedName>
    <definedName name="ffffffffffffff" localSheetId="51" hidden="1">{"Riqfin97",#N/A,FALSE,"Tran";"Riqfinpro",#N/A,FALSE,"Tran"}</definedName>
    <definedName name="ffffffffffffff" localSheetId="52" hidden="1">{"Riqfin97",#N/A,FALSE,"Tran";"Riqfinpro",#N/A,FALSE,"Tran"}</definedName>
    <definedName name="ffffffffffffff" localSheetId="53" hidden="1">{"Riqfin97",#N/A,FALSE,"Tran";"Riqfinpro",#N/A,FALSE,"Tran"}</definedName>
    <definedName name="ffffffffffffff" localSheetId="54" hidden="1">{"Riqfin97",#N/A,FALSE,"Tran";"Riqfinpro",#N/A,FALSE,"Tran"}</definedName>
    <definedName name="ffffffffffffff" localSheetId="55" hidden="1">{"Riqfin97",#N/A,FALSE,"Tran";"Riqfinpro",#N/A,FALSE,"Tran"}</definedName>
    <definedName name="ffffffffffffff" localSheetId="56" hidden="1">{"Riqfin97",#N/A,FALSE,"Tran";"Riqfinpro",#N/A,FALSE,"Tran"}</definedName>
    <definedName name="ffffffffffffff" localSheetId="18" hidden="1">{"Riqfin97",#N/A,FALSE,"Tran";"Riqfinpro",#N/A,FALSE,"Tran"}</definedName>
    <definedName name="ffffffffffffff" localSheetId="19" hidden="1">{"Riqfin97",#N/A,FALSE,"Tran";"Riqfinpro",#N/A,FALSE,"Tran"}</definedName>
    <definedName name="ffffffffffffff" localSheetId="24" hidden="1">{"Riqfin97",#N/A,FALSE,"Tran";"Riqfinpro",#N/A,FALSE,"Tran"}</definedName>
    <definedName name="ffffffffffffff" localSheetId="25" hidden="1">{"Riqfin97",#N/A,FALSE,"Tran";"Riqfinpro",#N/A,FALSE,"Tran"}</definedName>
    <definedName name="ffffffffffffff" localSheetId="26" hidden="1">{"Riqfin97",#N/A,FALSE,"Tran";"Riqfinpro",#N/A,FALSE,"Tran"}</definedName>
    <definedName name="ffffffffffffff" localSheetId="27" hidden="1">{"Riqfin97",#N/A,FALSE,"Tran";"Riqfinpro",#N/A,FALSE,"Tran"}</definedName>
    <definedName name="ffffffffffffff" localSheetId="29" hidden="1">{"Riqfin97",#N/A,FALSE,"Tran";"Riqfinpro",#N/A,FALSE,"Tran"}</definedName>
    <definedName name="ffffffffffffff" hidden="1">{"Riqfin97",#N/A,FALSE,"Tran";"Riqfinpro",#N/A,FALSE,"Tran"}</definedName>
    <definedName name="FFNN" localSheetId="20">#REF!</definedName>
    <definedName name="FFNN" localSheetId="21">#REF!</definedName>
    <definedName name="FFNN" localSheetId="37">#REF!</definedName>
    <definedName name="FFNN" localSheetId="4">#REF!</definedName>
    <definedName name="FFNN" localSheetId="3">#REF!</definedName>
    <definedName name="FFNN" localSheetId="30">#REF!</definedName>
    <definedName name="FFNN" localSheetId="31">#REF!</definedName>
    <definedName name="FFNN" localSheetId="38">#REF!</definedName>
    <definedName name="FFNN" localSheetId="55">#REF!</definedName>
    <definedName name="FFNN" localSheetId="56">#REF!</definedName>
    <definedName name="FFNN" localSheetId="18">#REF!</definedName>
    <definedName name="FFNN" localSheetId="19">#REF!</definedName>
    <definedName name="FFNN" localSheetId="24">#REF!</definedName>
    <definedName name="FFNN" localSheetId="25">#REF!</definedName>
    <definedName name="FFNN" localSheetId="26">#REF!</definedName>
    <definedName name="FFNN" localSheetId="27">#REF!</definedName>
    <definedName name="FFNN" localSheetId="29">#REF!</definedName>
    <definedName name="FFNN">#REF!</definedName>
    <definedName name="fgf" localSheetId="20" hidden="1">{"Riqfin97",#N/A,FALSE,"Tran";"Riqfinpro",#N/A,FALSE,"Tran"}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localSheetId="23" hidden="1">{"Riqfin97",#N/A,FALSE,"Tran";"Riqfinpro",#N/A,FALSE,"Tran"}</definedName>
    <definedName name="fgf" localSheetId="28" hidden="1">{"Riqfin97",#N/A,FALSE,"Tran";"Riqfinpro",#N/A,FALSE,"Tran"}</definedName>
    <definedName name="fgf" localSheetId="32" hidden="1">{"Riqfin97",#N/A,FALSE,"Tran";"Riqfinpro",#N/A,FALSE,"Tran"}</definedName>
    <definedName name="fgf" localSheetId="37" hidden="1">{"Riqfin97",#N/A,FALSE,"Tran";"Riqfinpro",#N/A,FALSE,"Tran"}</definedName>
    <definedName name="fgf" localSheetId="39" hidden="1">{"Riqfin97",#N/A,FALSE,"Tran";"Riqfinpro",#N/A,FALSE,"Tran"}</definedName>
    <definedName name="fgf" localSheetId="41" hidden="1">{"Riqfin97",#N/A,FALSE,"Tran";"Riqfinpro",#N/A,FALSE,"Tran"}</definedName>
    <definedName name="fgf" localSheetId="4" hidden="1">{"Riqfin97",#N/A,FALSE,"Tran";"Riqfinpro",#N/A,FALSE,"Tran"}</definedName>
    <definedName name="fgf" localSheetId="3" hidden="1">{"Riqfin97",#N/A,FALSE,"Tran";"Riqfinpro",#N/A,FALSE,"Tran"}</definedName>
    <definedName name="fgf" localSheetId="30" hidden="1">{"Riqfin97",#N/A,FALSE,"Tran";"Riqfinpro",#N/A,FALSE,"Tran"}</definedName>
    <definedName name="fgf" localSheetId="31" hidden="1">{"Riqfin97",#N/A,FALSE,"Tran";"Riqfinpro",#N/A,FALSE,"Tran"}</definedName>
    <definedName name="fgf" localSheetId="33" hidden="1">{"Riqfin97",#N/A,FALSE,"Tran";"Riqfinpro",#N/A,FALSE,"Tran"}</definedName>
    <definedName name="fgf" localSheetId="34" hidden="1">{"Riqfin97",#N/A,FALSE,"Tran";"Riqfinpro",#N/A,FALSE,"Tran"}</definedName>
    <definedName name="fgf" localSheetId="35" hidden="1">{"Riqfin97",#N/A,FALSE,"Tran";"Riqfinpro",#N/A,FALSE,"Tran"}</definedName>
    <definedName name="fgf" localSheetId="36" hidden="1">{"Riqfin97",#N/A,FALSE,"Tran";"Riqfinpro",#N/A,FALSE,"Tran"}</definedName>
    <definedName name="fgf" localSheetId="38" hidden="1">{"Riqfin97",#N/A,FALSE,"Tran";"Riqfinpro",#N/A,FALSE,"Tran"}</definedName>
    <definedName name="fgf" localSheetId="42" hidden="1">{"Riqfin97",#N/A,FALSE,"Tran";"Riqfinpro",#N/A,FALSE,"Tran"}</definedName>
    <definedName name="fgf" localSheetId="43" hidden="1">{"Riqfin97",#N/A,FALSE,"Tran";"Riqfinpro",#N/A,FALSE,"Tran"}</definedName>
    <definedName name="fgf" localSheetId="17" hidden="1">{"Riqfin97",#N/A,FALSE,"Tran";"Riqfinpro",#N/A,FALSE,"Tran"}</definedName>
    <definedName name="fgf" localSheetId="50" hidden="1">{"Riqfin97",#N/A,FALSE,"Tran";"Riqfinpro",#N/A,FALSE,"Tran"}</definedName>
    <definedName name="fgf" localSheetId="51" hidden="1">{"Riqfin97",#N/A,FALSE,"Tran";"Riqfinpro",#N/A,FALSE,"Tran"}</definedName>
    <definedName name="fgf" localSheetId="52" hidden="1">{"Riqfin97",#N/A,FALSE,"Tran";"Riqfinpro",#N/A,FALSE,"Tran"}</definedName>
    <definedName name="fgf" localSheetId="53" hidden="1">{"Riqfin97",#N/A,FALSE,"Tran";"Riqfinpro",#N/A,FALSE,"Tran"}</definedName>
    <definedName name="fgf" localSheetId="54" hidden="1">{"Riqfin97",#N/A,FALSE,"Tran";"Riqfinpro",#N/A,FALSE,"Tran"}</definedName>
    <definedName name="fgf" localSheetId="55" hidden="1">{"Riqfin97",#N/A,FALSE,"Tran";"Riqfinpro",#N/A,FALSE,"Tran"}</definedName>
    <definedName name="fgf" localSheetId="56" hidden="1">{"Riqfin97",#N/A,FALSE,"Tran";"Riqfinpro",#N/A,FALSE,"Tran"}</definedName>
    <definedName name="fgf" localSheetId="18" hidden="1">{"Riqfin97",#N/A,FALSE,"Tran";"Riqfinpro",#N/A,FALSE,"Tran"}</definedName>
    <definedName name="fgf" localSheetId="19" hidden="1">{"Riqfin97",#N/A,FALSE,"Tran";"Riqfinpro",#N/A,FALSE,"Tran"}</definedName>
    <definedName name="fgf" localSheetId="24" hidden="1">{"Riqfin97",#N/A,FALSE,"Tran";"Riqfinpro",#N/A,FALSE,"Tran"}</definedName>
    <definedName name="fgf" localSheetId="25" hidden="1">{"Riqfin97",#N/A,FALSE,"Tran";"Riqfinpro",#N/A,FALSE,"Tran"}</definedName>
    <definedName name="fgf" localSheetId="26" hidden="1">{"Riqfin97",#N/A,FALSE,"Tran";"Riqfinpro",#N/A,FALSE,"Tran"}</definedName>
    <definedName name="fgf" localSheetId="27" hidden="1">{"Riqfin97",#N/A,FALSE,"Tran";"Riqfinpro",#N/A,FALSE,"Tran"}</definedName>
    <definedName name="fgf" localSheetId="29" hidden="1">{"Riqfin97",#N/A,FALSE,"Tran";"Riqfinpro",#N/A,FALSE,"Tran"}</definedName>
    <definedName name="fgf" hidden="1">{"Riqfin97",#N/A,FALSE,"Tran";"Riqfinpro",#N/A,FALSE,"Tran"}</definedName>
    <definedName name="fgfg" hidden="1">'[114]Fax a enviar'!#REF!</definedName>
    <definedName name="fghfghf" hidden="1">'[127]Fax a enviar'!#REF!</definedName>
    <definedName name="fhnfdj" hidden="1">'[106]Fax a enviar'!#REF!</definedName>
    <definedName name="FIDR" localSheetId="20">#REF!</definedName>
    <definedName name="FIDR" localSheetId="21">#REF!</definedName>
    <definedName name="FIDR" localSheetId="22">#REF!</definedName>
    <definedName name="FIDR" localSheetId="23">#REF!</definedName>
    <definedName name="FIDR" localSheetId="17">#REF!</definedName>
    <definedName name="FIDR" localSheetId="55">#REF!</definedName>
    <definedName name="FIDR" localSheetId="19">#REF!</definedName>
    <definedName name="FIDR" localSheetId="25">#REF!</definedName>
    <definedName name="FIDR" localSheetId="26">#REF!</definedName>
    <definedName name="FIDR">#REF!</definedName>
    <definedName name="Fig.1" localSheetId="20">#REF!</definedName>
    <definedName name="Fig.1" localSheetId="21">#REF!</definedName>
    <definedName name="Fig.1" localSheetId="37">#REF!</definedName>
    <definedName name="Fig.1" localSheetId="4">#REF!</definedName>
    <definedName name="Fig.1" localSheetId="3">#REF!</definedName>
    <definedName name="Fig.1" localSheetId="30">#REF!</definedName>
    <definedName name="Fig.1" localSheetId="31">#REF!</definedName>
    <definedName name="Fig.1" localSheetId="38">#REF!</definedName>
    <definedName name="Fig.1" localSheetId="55">#REF!</definedName>
    <definedName name="Fig.1" localSheetId="56">#REF!</definedName>
    <definedName name="Fig.1" localSheetId="18">#REF!</definedName>
    <definedName name="Fig.1" localSheetId="19">#REF!</definedName>
    <definedName name="Fig.1" localSheetId="24">#REF!</definedName>
    <definedName name="Fig.1" localSheetId="25">#REF!</definedName>
    <definedName name="Fig.1" localSheetId="26">#REF!</definedName>
    <definedName name="Fig.1" localSheetId="27">#REF!</definedName>
    <definedName name="Fig.1" localSheetId="29">#REF!</definedName>
    <definedName name="Fig.1">#REF!</definedName>
    <definedName name="FigTitle" localSheetId="20">#REF!</definedName>
    <definedName name="FigTitle" localSheetId="37">#REF!</definedName>
    <definedName name="FigTitle" localSheetId="4">#REF!</definedName>
    <definedName name="FigTitle" localSheetId="3">#REF!</definedName>
    <definedName name="FigTitle" localSheetId="31">#REF!</definedName>
    <definedName name="FigTitle" localSheetId="55">#REF!</definedName>
    <definedName name="FigTitle" localSheetId="56">#REF!</definedName>
    <definedName name="FigTitle">#REF!</definedName>
    <definedName name="Figure.3" localSheetId="20">#REF!</definedName>
    <definedName name="Figure.3" localSheetId="37">#REF!</definedName>
    <definedName name="Figure.3" localSheetId="4">#REF!</definedName>
    <definedName name="Figure.3" localSheetId="3">#REF!</definedName>
    <definedName name="Figure.3" localSheetId="31">#REF!</definedName>
    <definedName name="Figure.3" localSheetId="55">#REF!</definedName>
    <definedName name="Figure.3" localSheetId="56">#REF!</definedName>
    <definedName name="Figure.3">#REF!</definedName>
    <definedName name="FIM" localSheetId="55">#REF!</definedName>
    <definedName name="FIM">#REF!</definedName>
    <definedName name="finan" localSheetId="55">#REF!</definedName>
    <definedName name="finan">#REF!</definedName>
    <definedName name="finan1" localSheetId="55">#REF!</definedName>
    <definedName name="finan1">#REF!</definedName>
    <definedName name="Financing" localSheetId="20" hidden="1">{"Tab1",#N/A,FALSE,"P";"Tab2",#N/A,FALSE,"P"}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localSheetId="23" hidden="1">{"Tab1",#N/A,FALSE,"P";"Tab2",#N/A,FALSE,"P"}</definedName>
    <definedName name="Financing" localSheetId="28" hidden="1">{"Tab1",#N/A,FALSE,"P";"Tab2",#N/A,FALSE,"P"}</definedName>
    <definedName name="Financing" localSheetId="32" hidden="1">{"Tab1",#N/A,FALSE,"P";"Tab2",#N/A,FALSE,"P"}</definedName>
    <definedName name="Financing" localSheetId="37" hidden="1">{"Tab1",#N/A,FALSE,"P";"Tab2",#N/A,FALSE,"P"}</definedName>
    <definedName name="Financing" localSheetId="39" hidden="1">{"Tab1",#N/A,FALSE,"P";"Tab2",#N/A,FALSE,"P"}</definedName>
    <definedName name="Financing" localSheetId="41" hidden="1">{"Tab1",#N/A,FALSE,"P";"Tab2",#N/A,FALSE,"P"}</definedName>
    <definedName name="Financing" localSheetId="4" hidden="1">{"Tab1",#N/A,FALSE,"P";"Tab2",#N/A,FALSE,"P"}</definedName>
    <definedName name="Financing" localSheetId="3" hidden="1">{"Tab1",#N/A,FALSE,"P";"Tab2",#N/A,FALSE,"P"}</definedName>
    <definedName name="Financing" localSheetId="30" hidden="1">{"Tab1",#N/A,FALSE,"P";"Tab2",#N/A,FALSE,"P"}</definedName>
    <definedName name="Financing" localSheetId="31" hidden="1">{"Tab1",#N/A,FALSE,"P";"Tab2",#N/A,FALSE,"P"}</definedName>
    <definedName name="Financing" localSheetId="33" hidden="1">{"Tab1",#N/A,FALSE,"P";"Tab2",#N/A,FALSE,"P"}</definedName>
    <definedName name="Financing" localSheetId="34" hidden="1">{"Tab1",#N/A,FALSE,"P";"Tab2",#N/A,FALSE,"P"}</definedName>
    <definedName name="Financing" localSheetId="35" hidden="1">{"Tab1",#N/A,FALSE,"P";"Tab2",#N/A,FALSE,"P"}</definedName>
    <definedName name="Financing" localSheetId="36" hidden="1">{"Tab1",#N/A,FALSE,"P";"Tab2",#N/A,FALSE,"P"}</definedName>
    <definedName name="Financing" localSheetId="38" hidden="1">{"Tab1",#N/A,FALSE,"P";"Tab2",#N/A,FALSE,"P"}</definedName>
    <definedName name="Financing" localSheetId="42" hidden="1">{"Tab1",#N/A,FALSE,"P";"Tab2",#N/A,FALSE,"P"}</definedName>
    <definedName name="Financing" localSheetId="43" hidden="1">{"Tab1",#N/A,FALSE,"P";"Tab2",#N/A,FALSE,"P"}</definedName>
    <definedName name="Financing" localSheetId="17" hidden="1">{"Tab1",#N/A,FALSE,"P";"Tab2",#N/A,FALSE,"P"}</definedName>
    <definedName name="Financing" localSheetId="50" hidden="1">{"Tab1",#N/A,FALSE,"P";"Tab2",#N/A,FALSE,"P"}</definedName>
    <definedName name="Financing" localSheetId="51" hidden="1">{"Tab1",#N/A,FALSE,"P";"Tab2",#N/A,FALSE,"P"}</definedName>
    <definedName name="Financing" localSheetId="52" hidden="1">{"Tab1",#N/A,FALSE,"P";"Tab2",#N/A,FALSE,"P"}</definedName>
    <definedName name="Financing" localSheetId="53" hidden="1">{"Tab1",#N/A,FALSE,"P";"Tab2",#N/A,FALSE,"P"}</definedName>
    <definedName name="Financing" localSheetId="54" hidden="1">{"Tab1",#N/A,FALSE,"P";"Tab2",#N/A,FALSE,"P"}</definedName>
    <definedName name="Financing" localSheetId="55" hidden="1">{"Tab1",#N/A,FALSE,"P";"Tab2",#N/A,FALSE,"P"}</definedName>
    <definedName name="Financing" localSheetId="56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24" hidden="1">{"Tab1",#N/A,FALSE,"P";"Tab2",#N/A,FALSE,"P"}</definedName>
    <definedName name="Financing" localSheetId="25" hidden="1">{"Tab1",#N/A,FALSE,"P";"Tab2",#N/A,FALSE,"P"}</definedName>
    <definedName name="Financing" localSheetId="26" hidden="1">{"Tab1",#N/A,FALSE,"P";"Tab2",#N/A,FALSE,"P"}</definedName>
    <definedName name="Financing" localSheetId="27" hidden="1">{"Tab1",#N/A,FALSE,"P";"Tab2",#N/A,FALSE,"P"}</definedName>
    <definedName name="Financing" localSheetId="29" hidden="1">{"Tab1",#N/A,FALSE,"P";"Tab2",#N/A,FALSE,"P"}</definedName>
    <definedName name="Financing" hidden="1">{"Tab1",#N/A,FALSE,"P";"Tab2",#N/A,FALSE,"P"}</definedName>
    <definedName name="Finland_wt">'[77]OECD wgt'!$B$18</definedName>
    <definedName name="FIP" localSheetId="20">[128]Q4!#REF!</definedName>
    <definedName name="FIP" localSheetId="21">[128]Q4!#REF!</definedName>
    <definedName name="FIP" localSheetId="22">[128]Q4!#REF!</definedName>
    <definedName name="FIP" localSheetId="23">[128]Q4!#REF!</definedName>
    <definedName name="FIP" localSheetId="17">[128]Q4!#REF!</definedName>
    <definedName name="FIP" localSheetId="19">[128]Q4!#REF!</definedName>
    <definedName name="FIP">[128]Q4!#REF!</definedName>
    <definedName name="Fisc" localSheetId="20">#REF!</definedName>
    <definedName name="Fisc" localSheetId="21">#REF!</definedName>
    <definedName name="Fisc" localSheetId="37">#REF!</definedName>
    <definedName name="Fisc" localSheetId="4">#REF!</definedName>
    <definedName name="Fisc" localSheetId="3">#REF!</definedName>
    <definedName name="Fisc" localSheetId="30">#REF!</definedName>
    <definedName name="Fisc" localSheetId="31">#REF!</definedName>
    <definedName name="Fisc" localSheetId="38">#REF!</definedName>
    <definedName name="Fisc" localSheetId="55">#REF!</definedName>
    <definedName name="Fisc" localSheetId="56">#REF!</definedName>
    <definedName name="Fisc" localSheetId="18">#REF!</definedName>
    <definedName name="Fisc" localSheetId="19">#REF!</definedName>
    <definedName name="Fisc" localSheetId="24">#REF!</definedName>
    <definedName name="Fisc" localSheetId="25">#REF!</definedName>
    <definedName name="Fisc" localSheetId="26">#REF!</definedName>
    <definedName name="Fisc" localSheetId="27">#REF!</definedName>
    <definedName name="Fisc" localSheetId="29">#REF!</definedName>
    <definedName name="Fisc">#REF!</definedName>
    <definedName name="Fisca" localSheetId="20">#REF!</definedName>
    <definedName name="Fisca" localSheetId="37">#REF!</definedName>
    <definedName name="Fisca" localSheetId="4">#REF!</definedName>
    <definedName name="Fisca" localSheetId="3">#REF!</definedName>
    <definedName name="Fisca" localSheetId="31">#REF!</definedName>
    <definedName name="Fisca" localSheetId="55">#REF!</definedName>
    <definedName name="Fisca" localSheetId="56">#REF!</definedName>
    <definedName name="Fisca" localSheetId="19">#REF!</definedName>
    <definedName name="Fisca" localSheetId="25">#REF!</definedName>
    <definedName name="Fisca" localSheetId="26">#REF!</definedName>
    <definedName name="Fisca">#REF!</definedName>
    <definedName name="FISUM" localSheetId="55">#REF!</definedName>
    <definedName name="FISUM">#REF!</definedName>
    <definedName name="FLIBOR">[128]Q4!#REF!</definedName>
    <definedName name="FLOPEC" localSheetId="20">#REF!</definedName>
    <definedName name="FLOPEC" localSheetId="21">#REF!</definedName>
    <definedName name="FLOPEC" localSheetId="22">#REF!</definedName>
    <definedName name="FLOPEC" localSheetId="23">#REF!</definedName>
    <definedName name="FLOPEC" localSheetId="17">#REF!</definedName>
    <definedName name="FLOPEC" localSheetId="55">#REF!</definedName>
    <definedName name="FLOPEC" localSheetId="19">#REF!</definedName>
    <definedName name="FLOPEC" localSheetId="25">#REF!</definedName>
    <definedName name="FLOPEC" localSheetId="26">#REF!</definedName>
    <definedName name="FLOPEC">#REF!</definedName>
    <definedName name="FLOWS" localSheetId="20">#REF!</definedName>
    <definedName name="FLOWS" localSheetId="21">#REF!</definedName>
    <definedName name="FLOWS" localSheetId="23">#REF!</definedName>
    <definedName name="FLOWS" localSheetId="55">#REF!</definedName>
    <definedName name="FLOWS" localSheetId="19">#REF!</definedName>
    <definedName name="FLOWS" localSheetId="25">#REF!</definedName>
    <definedName name="FLOWS" localSheetId="26">#REF!</definedName>
    <definedName name="FLOWS">#REF!</definedName>
    <definedName name="fluct" localSheetId="20">#REF!</definedName>
    <definedName name="fluct" localSheetId="21">#REF!</definedName>
    <definedName name="fluct" localSheetId="23">#REF!</definedName>
    <definedName name="fluct" localSheetId="55">#REF!</definedName>
    <definedName name="fluct" localSheetId="19">#REF!</definedName>
    <definedName name="fluct" localSheetId="25">#REF!</definedName>
    <definedName name="fluct" localSheetId="26">#REF!</definedName>
    <definedName name="fluct">#REF!</definedName>
    <definedName name="Flujo">[88]Hoja5!$X$1:$AF$61</definedName>
    <definedName name="FLUXO" localSheetId="20">#REF!</definedName>
    <definedName name="FLUXO" localSheetId="21">#REF!</definedName>
    <definedName name="FLUXO" localSheetId="22">#REF!</definedName>
    <definedName name="FLUXO" localSheetId="23">#REF!</definedName>
    <definedName name="FLUXO" localSheetId="17">#REF!</definedName>
    <definedName name="FLUXO" localSheetId="55">#REF!</definedName>
    <definedName name="FLUXO" localSheetId="19">#REF!</definedName>
    <definedName name="FLUXO" localSheetId="25">#REF!</definedName>
    <definedName name="FLUXO" localSheetId="26">#REF!</definedName>
    <definedName name="FLUXO">#REF!</definedName>
    <definedName name="FMB" localSheetId="20">#REF!</definedName>
    <definedName name="FMB" localSheetId="21">#REF!</definedName>
    <definedName name="FMB" localSheetId="23">#REF!</definedName>
    <definedName name="FMB" localSheetId="55">#REF!</definedName>
    <definedName name="FMB" localSheetId="19">#REF!</definedName>
    <definedName name="FMB" localSheetId="25">#REF!</definedName>
    <definedName name="FMB" localSheetId="26">#REF!</definedName>
    <definedName name="FMB">#REF!</definedName>
    <definedName name="FMI" localSheetId="20">[69]BCP!#REF!</definedName>
    <definedName name="FMI" localSheetId="31">[69]BCP!#REF!</definedName>
    <definedName name="FMI" localSheetId="56">[69]BCP!#REF!</definedName>
    <definedName name="FMI" localSheetId="19">[69]BCP!#REF!</definedName>
    <definedName name="FMI" localSheetId="25">[69]BCP!#REF!</definedName>
    <definedName name="FMI" localSheetId="26">[69]BCP!#REF!</definedName>
    <definedName name="FMI">[69]BCP!#REF!</definedName>
    <definedName name="FMK" localSheetId="20">#REF!</definedName>
    <definedName name="FMK" localSheetId="21">#REF!</definedName>
    <definedName name="FMK" localSheetId="37">#REF!</definedName>
    <definedName name="FMK" localSheetId="4">#REF!</definedName>
    <definedName name="FMK" localSheetId="3">#REF!</definedName>
    <definedName name="FMK" localSheetId="30">#REF!</definedName>
    <definedName name="FMK" localSheetId="31">#REF!</definedName>
    <definedName name="FMK" localSheetId="38">#REF!</definedName>
    <definedName name="FMK" localSheetId="55">#REF!</definedName>
    <definedName name="FMK" localSheetId="56">#REF!</definedName>
    <definedName name="FMK" localSheetId="18">#REF!</definedName>
    <definedName name="FMK" localSheetId="19">#REF!</definedName>
    <definedName name="FMK" localSheetId="24">#REF!</definedName>
    <definedName name="FMK" localSheetId="25">#REF!</definedName>
    <definedName name="FMK" localSheetId="26">#REF!</definedName>
    <definedName name="FMK" localSheetId="27">#REF!</definedName>
    <definedName name="FMK" localSheetId="29">#REF!</definedName>
    <definedName name="FMK">#REF!</definedName>
    <definedName name="FODESEC" localSheetId="55">#REF!</definedName>
    <definedName name="FODESEC" localSheetId="19">#REF!</definedName>
    <definedName name="FODESEC" localSheetId="25">#REF!</definedName>
    <definedName name="FODESEC" localSheetId="26">#REF!</definedName>
    <definedName name="FODESEC">#REF!</definedName>
    <definedName name="FONDO_COMPENSADOR_DE_DESEQUILIBRIOS_FISCALES_PROVINCIALES">[4]C!$B$15:$N$15</definedName>
    <definedName name="FONDO_EDUCATIVO__LEY_N__23906_ART._3_Y_4">[4]C!$B$16:$N$16</definedName>
    <definedName name="FONDO_ESPECIAL_DE_DESARROLLO_ELECTRICO_DEL_INTERIOR__LEYES_NROS._23966_ART._19_Y_24065">[4]C!$B$26:$N$26</definedName>
    <definedName name="FONDO_NACIONAL_DE_LA_VIVIENDA__LEY_N__23966_ART._18">[4]C!$B$25:$N$25</definedName>
    <definedName name="Fondos">[88]Hoja5!$J$1:$U$44</definedName>
    <definedName name="FORMATO">#N/A</definedName>
    <definedName name="FRAMENO" localSheetId="20">#REF!</definedName>
    <definedName name="FRAMENO" localSheetId="21">#REF!</definedName>
    <definedName name="FRAMENO" localSheetId="37">#REF!</definedName>
    <definedName name="FRAMENO" localSheetId="4">#REF!</definedName>
    <definedName name="FRAMENO" localSheetId="3">#REF!</definedName>
    <definedName name="FRAMENO" localSheetId="30">#REF!</definedName>
    <definedName name="FRAMENO" localSheetId="31">#REF!</definedName>
    <definedName name="FRAMENO" localSheetId="38">#REF!</definedName>
    <definedName name="FRAMENO" localSheetId="55">#REF!</definedName>
    <definedName name="FRAMENO" localSheetId="56">#REF!</definedName>
    <definedName name="FRAMENO" localSheetId="18">#REF!</definedName>
    <definedName name="FRAMENO" localSheetId="19">#REF!</definedName>
    <definedName name="FRAMENO" localSheetId="24">#REF!</definedName>
    <definedName name="FRAMENO" localSheetId="25">#REF!</definedName>
    <definedName name="FRAMENO" localSheetId="26">#REF!</definedName>
    <definedName name="FRAMENO" localSheetId="27">#REF!</definedName>
    <definedName name="FRAMENO" localSheetId="29">#REF!</definedName>
    <definedName name="FRAMENO">#REF!</definedName>
    <definedName name="framework_macro" localSheetId="20">#REF!</definedName>
    <definedName name="framework_macro" localSheetId="37">#REF!</definedName>
    <definedName name="framework_macro" localSheetId="4">#REF!</definedName>
    <definedName name="framework_macro" localSheetId="3">#REF!</definedName>
    <definedName name="framework_macro" localSheetId="31">#REF!</definedName>
    <definedName name="framework_macro" localSheetId="55">#REF!</definedName>
    <definedName name="framework_macro" localSheetId="56">#REF!</definedName>
    <definedName name="framework_macro" localSheetId="19">#REF!</definedName>
    <definedName name="framework_macro" localSheetId="25">#REF!</definedName>
    <definedName name="framework_macro" localSheetId="26">#REF!</definedName>
    <definedName name="framework_macro">#REF!</definedName>
    <definedName name="framework_macro_new" localSheetId="20">#REF!</definedName>
    <definedName name="framework_macro_new" localSheetId="37">#REF!</definedName>
    <definedName name="framework_macro_new" localSheetId="4">#REF!</definedName>
    <definedName name="framework_macro_new" localSheetId="3">#REF!</definedName>
    <definedName name="framework_macro_new" localSheetId="31">#REF!</definedName>
    <definedName name="framework_macro_new" localSheetId="55">#REF!</definedName>
    <definedName name="framework_macro_new" localSheetId="56">#REF!</definedName>
    <definedName name="framework_macro_new">#REF!</definedName>
    <definedName name="framework_monetary" localSheetId="20">#REF!</definedName>
    <definedName name="framework_monetary" localSheetId="37">#REF!</definedName>
    <definedName name="framework_monetary" localSheetId="4">#REF!</definedName>
    <definedName name="framework_monetary" localSheetId="3">#REF!</definedName>
    <definedName name="framework_monetary" localSheetId="31">#REF!</definedName>
    <definedName name="framework_monetary" localSheetId="55">#REF!</definedName>
    <definedName name="framework_monetary">#REF!</definedName>
    <definedName name="FRAMEYES" localSheetId="20">#REF!</definedName>
    <definedName name="FRAMEYES" localSheetId="37">#REF!</definedName>
    <definedName name="FRAMEYES" localSheetId="4">#REF!</definedName>
    <definedName name="FRAMEYES" localSheetId="3">#REF!</definedName>
    <definedName name="FRAMEYES" localSheetId="31">#REF!</definedName>
    <definedName name="FRAMEYES" localSheetId="55">#REF!</definedName>
    <definedName name="FRAMEYES">#REF!</definedName>
    <definedName name="France_wt">'[77]OECD wgt'!$B$7</definedName>
    <definedName name="fre" localSheetId="20" hidden="1">{"Tab1",#N/A,FALSE,"P";"Tab2",#N/A,FALSE,"P"}</definedName>
    <definedName name="fre" localSheetId="21" hidden="1">{"Tab1",#N/A,FALSE,"P";"Tab2",#N/A,FALSE,"P"}</definedName>
    <definedName name="fre" localSheetId="22" hidden="1">{"Tab1",#N/A,FALSE,"P";"Tab2",#N/A,FALSE,"P"}</definedName>
    <definedName name="fre" localSheetId="23" hidden="1">{"Tab1",#N/A,FALSE,"P";"Tab2",#N/A,FALSE,"P"}</definedName>
    <definedName name="fre" localSheetId="28" hidden="1">{"Tab1",#N/A,FALSE,"P";"Tab2",#N/A,FALSE,"P"}</definedName>
    <definedName name="fre" localSheetId="32" hidden="1">{"Tab1",#N/A,FALSE,"P";"Tab2",#N/A,FALSE,"P"}</definedName>
    <definedName name="fre" localSheetId="37" hidden="1">{"Tab1",#N/A,FALSE,"P";"Tab2",#N/A,FALSE,"P"}</definedName>
    <definedName name="fre" localSheetId="39" hidden="1">{"Tab1",#N/A,FALSE,"P";"Tab2",#N/A,FALSE,"P"}</definedName>
    <definedName name="fre" localSheetId="41" hidden="1">{"Tab1",#N/A,FALSE,"P";"Tab2",#N/A,FALSE,"P"}</definedName>
    <definedName name="fre" localSheetId="4" hidden="1">{"Tab1",#N/A,FALSE,"P";"Tab2",#N/A,FALSE,"P"}</definedName>
    <definedName name="fre" localSheetId="3" hidden="1">{"Tab1",#N/A,FALSE,"P";"Tab2",#N/A,FALSE,"P"}</definedName>
    <definedName name="fre" localSheetId="30" hidden="1">{"Tab1",#N/A,FALSE,"P";"Tab2",#N/A,FALSE,"P"}</definedName>
    <definedName name="fre" localSheetId="31" hidden="1">{"Tab1",#N/A,FALSE,"P";"Tab2",#N/A,FALSE,"P"}</definedName>
    <definedName name="fre" localSheetId="33" hidden="1">{"Tab1",#N/A,FALSE,"P";"Tab2",#N/A,FALSE,"P"}</definedName>
    <definedName name="fre" localSheetId="34" hidden="1">{"Tab1",#N/A,FALSE,"P";"Tab2",#N/A,FALSE,"P"}</definedName>
    <definedName name="fre" localSheetId="35" hidden="1">{"Tab1",#N/A,FALSE,"P";"Tab2",#N/A,FALSE,"P"}</definedName>
    <definedName name="fre" localSheetId="36" hidden="1">{"Tab1",#N/A,FALSE,"P";"Tab2",#N/A,FALSE,"P"}</definedName>
    <definedName name="fre" localSheetId="38" hidden="1">{"Tab1",#N/A,FALSE,"P";"Tab2",#N/A,FALSE,"P"}</definedName>
    <definedName name="fre" localSheetId="42" hidden="1">{"Tab1",#N/A,FALSE,"P";"Tab2",#N/A,FALSE,"P"}</definedName>
    <definedName name="fre" localSheetId="43" hidden="1">{"Tab1",#N/A,FALSE,"P";"Tab2",#N/A,FALSE,"P"}</definedName>
    <definedName name="fre" localSheetId="17" hidden="1">{"Tab1",#N/A,FALSE,"P";"Tab2",#N/A,FALSE,"P"}</definedName>
    <definedName name="fre" localSheetId="50" hidden="1">{"Tab1",#N/A,FALSE,"P";"Tab2",#N/A,FALSE,"P"}</definedName>
    <definedName name="fre" localSheetId="51" hidden="1">{"Tab1",#N/A,FALSE,"P";"Tab2",#N/A,FALSE,"P"}</definedName>
    <definedName name="fre" localSheetId="52" hidden="1">{"Tab1",#N/A,FALSE,"P";"Tab2",#N/A,FALSE,"P"}</definedName>
    <definedName name="fre" localSheetId="53" hidden="1">{"Tab1",#N/A,FALSE,"P";"Tab2",#N/A,FALSE,"P"}</definedName>
    <definedName name="fre" localSheetId="54" hidden="1">{"Tab1",#N/A,FALSE,"P";"Tab2",#N/A,FALSE,"P"}</definedName>
    <definedName name="fre" localSheetId="55" hidden="1">{"Tab1",#N/A,FALSE,"P";"Tab2",#N/A,FALSE,"P"}</definedName>
    <definedName name="fre" localSheetId="56" hidden="1">{"Tab1",#N/A,FALSE,"P";"Tab2",#N/A,FALSE,"P"}</definedName>
    <definedName name="fre" localSheetId="18" hidden="1">{"Tab1",#N/A,FALSE,"P";"Tab2",#N/A,FALSE,"P"}</definedName>
    <definedName name="fre" localSheetId="19" hidden="1">{"Tab1",#N/A,FALSE,"P";"Tab2",#N/A,FALSE,"P"}</definedName>
    <definedName name="fre" localSheetId="24" hidden="1">{"Tab1",#N/A,FALSE,"P";"Tab2",#N/A,FALSE,"P"}</definedName>
    <definedName name="fre" localSheetId="25" hidden="1">{"Tab1",#N/A,FALSE,"P";"Tab2",#N/A,FALSE,"P"}</definedName>
    <definedName name="fre" localSheetId="26" hidden="1">{"Tab1",#N/A,FALSE,"P";"Tab2",#N/A,FALSE,"P"}</definedName>
    <definedName name="fre" localSheetId="27" hidden="1">{"Tab1",#N/A,FALSE,"P";"Tab2",#N/A,FALSE,"P"}</definedName>
    <definedName name="fre" localSheetId="29" hidden="1">{"Tab1",#N/A,FALSE,"P";"Tab2",#N/A,FALSE,"P"}</definedName>
    <definedName name="fre" hidden="1">{"Tab1",#N/A,FALSE,"P";"Tab2",#N/A,FALSE,"P"}</definedName>
    <definedName name="FRF" localSheetId="55">#REF!</definedName>
    <definedName name="FRF">#REF!</definedName>
    <definedName name="FRFEURO" localSheetId="20">#REF!</definedName>
    <definedName name="FRFEURO" localSheetId="21">#REF!</definedName>
    <definedName name="FRFEURO" localSheetId="37">#REF!</definedName>
    <definedName name="FRFEURO" localSheetId="4">#REF!</definedName>
    <definedName name="FRFEURO" localSheetId="3">#REF!</definedName>
    <definedName name="FRFEURO" localSheetId="30">#REF!</definedName>
    <definedName name="FRFEURO" localSheetId="31">#REF!</definedName>
    <definedName name="FRFEURO" localSheetId="38">#REF!</definedName>
    <definedName name="FRFEURO" localSheetId="55">#REF!</definedName>
    <definedName name="FRFEURO" localSheetId="56">#REF!</definedName>
    <definedName name="FRFEURO" localSheetId="18">#REF!</definedName>
    <definedName name="FRFEURO" localSheetId="19">#REF!</definedName>
    <definedName name="FRFEURO" localSheetId="24">#REF!</definedName>
    <definedName name="FRFEURO" localSheetId="25">#REF!</definedName>
    <definedName name="FRFEURO" localSheetId="26">#REF!</definedName>
    <definedName name="FRFEURO" localSheetId="27">#REF!</definedName>
    <definedName name="FRFEURO" localSheetId="29">#REF!</definedName>
    <definedName name="FRFEURO">#REF!</definedName>
    <definedName name="FS" localSheetId="20">#REF!</definedName>
    <definedName name="FS" localSheetId="37">#REF!</definedName>
    <definedName name="FS" localSheetId="4">#REF!</definedName>
    <definedName name="FS" localSheetId="3">#REF!</definedName>
    <definedName name="FS" localSheetId="31">#REF!</definedName>
    <definedName name="FS" localSheetId="55">#REF!</definedName>
    <definedName name="FS" localSheetId="56">#REF!</definedName>
    <definedName name="FS">#REF!</definedName>
    <definedName name="FS1A" localSheetId="20">#REF!</definedName>
    <definedName name="FS1A" localSheetId="37">#REF!</definedName>
    <definedName name="FS1A" localSheetId="4">#REF!</definedName>
    <definedName name="FS1A" localSheetId="3">#REF!</definedName>
    <definedName name="FS1A" localSheetId="31">#REF!</definedName>
    <definedName name="FS1A" localSheetId="55">#REF!</definedName>
    <definedName name="FS1A" localSheetId="56">#REF!</definedName>
    <definedName name="FS1A">#REF!</definedName>
    <definedName name="fsdfsd" localSheetId="31" hidden="1">[129]C!#REF!</definedName>
    <definedName name="fsdfsd" localSheetId="56" hidden="1">[129]C!#REF!</definedName>
    <definedName name="fsdfsd" hidden="1">[129]C!#REF!</definedName>
    <definedName name="fsdsdfa" localSheetId="31" hidden="1">'[113]Fax a enviar'!#REF!</definedName>
    <definedName name="fsdsdfa" localSheetId="56" hidden="1">'[113]Fax a enviar'!#REF!</definedName>
    <definedName name="fsdsdfa" hidden="1">'[113]Fax a enviar'!#REF!</definedName>
    <definedName name="FT" localSheetId="20">#REF!</definedName>
    <definedName name="FT" localSheetId="21">#REF!</definedName>
    <definedName name="FT" localSheetId="37">#REF!</definedName>
    <definedName name="FT" localSheetId="4">#REF!</definedName>
    <definedName name="FT" localSheetId="3">#REF!</definedName>
    <definedName name="FT" localSheetId="30">#REF!</definedName>
    <definedName name="FT" localSheetId="31">#REF!</definedName>
    <definedName name="FT" localSheetId="38">#REF!</definedName>
    <definedName name="FT" localSheetId="55">#REF!</definedName>
    <definedName name="FT" localSheetId="56">#REF!</definedName>
    <definedName name="FT" localSheetId="18">#REF!</definedName>
    <definedName name="FT" localSheetId="19">#REF!</definedName>
    <definedName name="FT" localSheetId="24">#REF!</definedName>
    <definedName name="FT" localSheetId="25">#REF!</definedName>
    <definedName name="FT" localSheetId="26">#REF!</definedName>
    <definedName name="FT" localSheetId="27">#REF!</definedName>
    <definedName name="FT" localSheetId="29">#REF!</definedName>
    <definedName name="FT">#REF!</definedName>
    <definedName name="FT1A" localSheetId="20">#REF!</definedName>
    <definedName name="FT1A" localSheetId="37">#REF!</definedName>
    <definedName name="FT1A" localSheetId="4">#REF!</definedName>
    <definedName name="FT1A" localSheetId="3">#REF!</definedName>
    <definedName name="FT1A" localSheetId="31">#REF!</definedName>
    <definedName name="FT1A" localSheetId="55">#REF!</definedName>
    <definedName name="FT1A" localSheetId="56">#REF!</definedName>
    <definedName name="FT1A" localSheetId="19">#REF!</definedName>
    <definedName name="FT1A" localSheetId="25">#REF!</definedName>
    <definedName name="FT1A" localSheetId="26">#REF!</definedName>
    <definedName name="FT1A">#REF!</definedName>
    <definedName name="ftaref" localSheetId="55">#REF!</definedName>
    <definedName name="ftaref">#REF!</definedName>
    <definedName name="ftconf" localSheetId="55">#REF!</definedName>
    <definedName name="ftconf">#REF!</definedName>
    <definedName name="ftima" localSheetId="55">#REF!</definedName>
    <definedName name="ftima">#REF!</definedName>
    <definedName name="ftimaf" localSheetId="55">#REF!</definedName>
    <definedName name="ftimaf">#REF!</definedName>
    <definedName name="ftr" localSheetId="20" hidden="1">{"Riqfin97",#N/A,FALSE,"Tran";"Riqfinpro",#N/A,FALSE,"Tran"}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localSheetId="23" hidden="1">{"Riqfin97",#N/A,FALSE,"Tran";"Riqfinpro",#N/A,FALSE,"Tran"}</definedName>
    <definedName name="ftr" localSheetId="28" hidden="1">{"Riqfin97",#N/A,FALSE,"Tran";"Riqfinpro",#N/A,FALSE,"Tran"}</definedName>
    <definedName name="ftr" localSheetId="32" hidden="1">{"Riqfin97",#N/A,FALSE,"Tran";"Riqfinpro",#N/A,FALSE,"Tran"}</definedName>
    <definedName name="ftr" localSheetId="37" hidden="1">{"Riqfin97",#N/A,FALSE,"Tran";"Riqfinpro",#N/A,FALSE,"Tran"}</definedName>
    <definedName name="ftr" localSheetId="39" hidden="1">{"Riqfin97",#N/A,FALSE,"Tran";"Riqfinpro",#N/A,FALSE,"Tran"}</definedName>
    <definedName name="ftr" localSheetId="41" hidden="1">{"Riqfin97",#N/A,FALSE,"Tran";"Riqfinpro",#N/A,FALSE,"Tran"}</definedName>
    <definedName name="ftr" localSheetId="4" hidden="1">{"Riqfin97",#N/A,FALSE,"Tran";"Riqfinpro",#N/A,FALSE,"Tran"}</definedName>
    <definedName name="ftr" localSheetId="3" hidden="1">{"Riqfin97",#N/A,FALSE,"Tran";"Riqfinpro",#N/A,FALSE,"Tran"}</definedName>
    <definedName name="ftr" localSheetId="30" hidden="1">{"Riqfin97",#N/A,FALSE,"Tran";"Riqfinpro",#N/A,FALSE,"Tran"}</definedName>
    <definedName name="ftr" localSheetId="31" hidden="1">{"Riqfin97",#N/A,FALSE,"Tran";"Riqfinpro",#N/A,FALSE,"Tran"}</definedName>
    <definedName name="ftr" localSheetId="33" hidden="1">{"Riqfin97",#N/A,FALSE,"Tran";"Riqfinpro",#N/A,FALSE,"Tran"}</definedName>
    <definedName name="ftr" localSheetId="34" hidden="1">{"Riqfin97",#N/A,FALSE,"Tran";"Riqfinpro",#N/A,FALSE,"Tran"}</definedName>
    <definedName name="ftr" localSheetId="35" hidden="1">{"Riqfin97",#N/A,FALSE,"Tran";"Riqfinpro",#N/A,FALSE,"Tran"}</definedName>
    <definedName name="ftr" localSheetId="36" hidden="1">{"Riqfin97",#N/A,FALSE,"Tran";"Riqfinpro",#N/A,FALSE,"Tran"}</definedName>
    <definedName name="ftr" localSheetId="38" hidden="1">{"Riqfin97",#N/A,FALSE,"Tran";"Riqfinpro",#N/A,FALSE,"Tran"}</definedName>
    <definedName name="ftr" localSheetId="42" hidden="1">{"Riqfin97",#N/A,FALSE,"Tran";"Riqfinpro",#N/A,FALSE,"Tran"}</definedName>
    <definedName name="ftr" localSheetId="43" hidden="1">{"Riqfin97",#N/A,FALSE,"Tran";"Riqfinpro",#N/A,FALSE,"Tran"}</definedName>
    <definedName name="ftr" localSheetId="17" hidden="1">{"Riqfin97",#N/A,FALSE,"Tran";"Riqfinpro",#N/A,FALSE,"Tran"}</definedName>
    <definedName name="ftr" localSheetId="50" hidden="1">{"Riqfin97",#N/A,FALSE,"Tran";"Riqfinpro",#N/A,FALSE,"Tran"}</definedName>
    <definedName name="ftr" localSheetId="51" hidden="1">{"Riqfin97",#N/A,FALSE,"Tran";"Riqfinpro",#N/A,FALSE,"Tran"}</definedName>
    <definedName name="ftr" localSheetId="52" hidden="1">{"Riqfin97",#N/A,FALSE,"Tran";"Riqfinpro",#N/A,FALSE,"Tran"}</definedName>
    <definedName name="ftr" localSheetId="53" hidden="1">{"Riqfin97",#N/A,FALSE,"Tran";"Riqfinpro",#N/A,FALSE,"Tran"}</definedName>
    <definedName name="ftr" localSheetId="54" hidden="1">{"Riqfin97",#N/A,FALSE,"Tran";"Riqfinpro",#N/A,FALSE,"Tran"}</definedName>
    <definedName name="ftr" localSheetId="55" hidden="1">{"Riqfin97",#N/A,FALSE,"Tran";"Riqfinpro",#N/A,FALSE,"Tran"}</definedName>
    <definedName name="ftr" localSheetId="56" hidden="1">{"Riqfin97",#N/A,FALSE,"Tran";"Riqfinpro",#N/A,FALSE,"Tran"}</definedName>
    <definedName name="ftr" localSheetId="18" hidden="1">{"Riqfin97",#N/A,FALSE,"Tran";"Riqfinpro",#N/A,FALSE,"Tran"}</definedName>
    <definedName name="ftr" localSheetId="19" hidden="1">{"Riqfin97",#N/A,FALSE,"Tran";"Riqfinpro",#N/A,FALSE,"Tran"}</definedName>
    <definedName name="ftr" localSheetId="24" hidden="1">{"Riqfin97",#N/A,FALSE,"Tran";"Riqfinpro",#N/A,FALSE,"Tran"}</definedName>
    <definedName name="ftr" localSheetId="25" hidden="1">{"Riqfin97",#N/A,FALSE,"Tran";"Riqfinpro",#N/A,FALSE,"Tran"}</definedName>
    <definedName name="ftr" localSheetId="26" hidden="1">{"Riqfin97",#N/A,FALSE,"Tran";"Riqfinpro",#N/A,FALSE,"Tran"}</definedName>
    <definedName name="ftr" localSheetId="27" hidden="1">{"Riqfin97",#N/A,FALSE,"Tran";"Riqfinpro",#N/A,FALSE,"Tran"}</definedName>
    <definedName name="ftr" localSheetId="29" hidden="1">{"Riqfin97",#N/A,FALSE,"Tran";"Riqfinpro",#N/A,FALSE,"Tran"}</definedName>
    <definedName name="ftr" hidden="1">{"Riqfin97",#N/A,FALSE,"Tran";"Riqfinpro",#N/A,FALSE,"Tran"}</definedName>
    <definedName name="fty" localSheetId="20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localSheetId="23" hidden="1">{"Riqfin97",#N/A,FALSE,"Tran";"Riqfinpro",#N/A,FALSE,"Tran"}</definedName>
    <definedName name="fty" localSheetId="28" hidden="1">{"Riqfin97",#N/A,FALSE,"Tran";"Riqfinpro",#N/A,FALSE,"Tran"}</definedName>
    <definedName name="fty" localSheetId="32" hidden="1">{"Riqfin97",#N/A,FALSE,"Tran";"Riqfinpro",#N/A,FALSE,"Tran"}</definedName>
    <definedName name="fty" localSheetId="37" hidden="1">{"Riqfin97",#N/A,FALSE,"Tran";"Riqfinpro",#N/A,FALSE,"Tran"}</definedName>
    <definedName name="fty" localSheetId="39" hidden="1">{"Riqfin97",#N/A,FALSE,"Tran";"Riqfinpro",#N/A,FALSE,"Tran"}</definedName>
    <definedName name="fty" localSheetId="41" hidden="1">{"Riqfin97",#N/A,FALSE,"Tran";"Riqfinpro",#N/A,FALSE,"Tran"}</definedName>
    <definedName name="fty" localSheetId="4" hidden="1">{"Riqfin97",#N/A,FALSE,"Tran";"Riqfinpro",#N/A,FALSE,"Tran"}</definedName>
    <definedName name="fty" localSheetId="3" hidden="1">{"Riqfin97",#N/A,FALSE,"Tran";"Riqfinpro",#N/A,FALSE,"Tran"}</definedName>
    <definedName name="fty" localSheetId="30" hidden="1">{"Riqfin97",#N/A,FALSE,"Tran";"Riqfinpro",#N/A,FALSE,"Tran"}</definedName>
    <definedName name="fty" localSheetId="31" hidden="1">{"Riqfin97",#N/A,FALSE,"Tran";"Riqfinpro",#N/A,FALSE,"Tran"}</definedName>
    <definedName name="fty" localSheetId="33" hidden="1">{"Riqfin97",#N/A,FALSE,"Tran";"Riqfinpro",#N/A,FALSE,"Tran"}</definedName>
    <definedName name="fty" localSheetId="34" hidden="1">{"Riqfin97",#N/A,FALSE,"Tran";"Riqfinpro",#N/A,FALSE,"Tran"}</definedName>
    <definedName name="fty" localSheetId="35" hidden="1">{"Riqfin97",#N/A,FALSE,"Tran";"Riqfinpro",#N/A,FALSE,"Tran"}</definedName>
    <definedName name="fty" localSheetId="36" hidden="1">{"Riqfin97",#N/A,FALSE,"Tran";"Riqfinpro",#N/A,FALSE,"Tran"}</definedName>
    <definedName name="fty" localSheetId="38" hidden="1">{"Riqfin97",#N/A,FALSE,"Tran";"Riqfinpro",#N/A,FALSE,"Tran"}</definedName>
    <definedName name="fty" localSheetId="42" hidden="1">{"Riqfin97",#N/A,FALSE,"Tran";"Riqfinpro",#N/A,FALSE,"Tran"}</definedName>
    <definedName name="fty" localSheetId="43" hidden="1">{"Riqfin97",#N/A,FALSE,"Tran";"Riqfinpro",#N/A,FALSE,"Tran"}</definedName>
    <definedName name="fty" localSheetId="17" hidden="1">{"Riqfin97",#N/A,FALSE,"Tran";"Riqfinpro",#N/A,FALSE,"Tran"}</definedName>
    <definedName name="fty" localSheetId="50" hidden="1">{"Riqfin97",#N/A,FALSE,"Tran";"Riqfinpro",#N/A,FALSE,"Tran"}</definedName>
    <definedName name="fty" localSheetId="51" hidden="1">{"Riqfin97",#N/A,FALSE,"Tran";"Riqfinpro",#N/A,FALSE,"Tran"}</definedName>
    <definedName name="fty" localSheetId="52" hidden="1">{"Riqfin97",#N/A,FALSE,"Tran";"Riqfinpro",#N/A,FALSE,"Tran"}</definedName>
    <definedName name="fty" localSheetId="53" hidden="1">{"Riqfin97",#N/A,FALSE,"Tran";"Riqfinpro",#N/A,FALSE,"Tran"}</definedName>
    <definedName name="fty" localSheetId="54" hidden="1">{"Riqfin97",#N/A,FALSE,"Tran";"Riqfinpro",#N/A,FALSE,"Tran"}</definedName>
    <definedName name="fty" localSheetId="55" hidden="1">{"Riqfin97",#N/A,FALSE,"Tran";"Riqfinpro",#N/A,FALSE,"Tran"}</definedName>
    <definedName name="fty" localSheetId="56" hidden="1">{"Riqfin97",#N/A,FALSE,"Tran";"Riqfinpro",#N/A,FALSE,"Tran"}</definedName>
    <definedName name="fty" localSheetId="18" hidden="1">{"Riqfin97",#N/A,FALSE,"Tran";"Riqfinpro",#N/A,FALSE,"Tran"}</definedName>
    <definedName name="fty" localSheetId="19" hidden="1">{"Riqfin97",#N/A,FALSE,"Tran";"Riqfinpro",#N/A,FALSE,"Tran"}</definedName>
    <definedName name="fty" localSheetId="24" hidden="1">{"Riqfin97",#N/A,FALSE,"Tran";"Riqfinpro",#N/A,FALSE,"Tran"}</definedName>
    <definedName name="fty" localSheetId="25" hidden="1">{"Riqfin97",#N/A,FALSE,"Tran";"Riqfinpro",#N/A,FALSE,"Tran"}</definedName>
    <definedName name="fty" localSheetId="26" hidden="1">{"Riqfin97",#N/A,FALSE,"Tran";"Riqfinpro",#N/A,FALSE,"Tran"}</definedName>
    <definedName name="fty" localSheetId="27" hidden="1">{"Riqfin97",#N/A,FALSE,"Tran";"Riqfinpro",#N/A,FALSE,"Tran"}</definedName>
    <definedName name="fty" localSheetId="29" hidden="1">{"Riqfin97",#N/A,FALSE,"Tran";"Riqfinpro",#N/A,FALSE,"Tran"}</definedName>
    <definedName name="fty" hidden="1">{"Riqfin97",#N/A,FALSE,"Tran";"Riqfinpro",#N/A,FALSE,"Tran"}</definedName>
    <definedName name="FUENTE" localSheetId="20">#REF!</definedName>
    <definedName name="FUENTE" localSheetId="21">#REF!</definedName>
    <definedName name="FUENTE" localSheetId="37">#REF!</definedName>
    <definedName name="FUENTE" localSheetId="4">#REF!</definedName>
    <definedName name="FUENTE" localSheetId="3">#REF!</definedName>
    <definedName name="FUENTE" localSheetId="30">#REF!</definedName>
    <definedName name="FUENTE" localSheetId="31">#REF!</definedName>
    <definedName name="FUENTE" localSheetId="38">#REF!</definedName>
    <definedName name="FUENTE" localSheetId="55">#REF!</definedName>
    <definedName name="FUENTE" localSheetId="56">#REF!</definedName>
    <definedName name="FUENTE" localSheetId="18">#REF!</definedName>
    <definedName name="FUENTE" localSheetId="19">#REF!</definedName>
    <definedName name="FUENTE" localSheetId="24">#REF!</definedName>
    <definedName name="FUENTE" localSheetId="25">#REF!</definedName>
    <definedName name="FUENTE" localSheetId="26">#REF!</definedName>
    <definedName name="FUENTE" localSheetId="27">#REF!</definedName>
    <definedName name="FUENTE" localSheetId="29">#REF!</definedName>
    <definedName name="FUENTE">#REF!</definedName>
    <definedName name="fuente1" localSheetId="20">#REF!</definedName>
    <definedName name="fuente1" localSheetId="37">#REF!</definedName>
    <definedName name="fuente1" localSheetId="4">#REF!</definedName>
    <definedName name="fuente1" localSheetId="3">#REF!</definedName>
    <definedName name="fuente1" localSheetId="31">#REF!</definedName>
    <definedName name="fuente1" localSheetId="55">#REF!</definedName>
    <definedName name="fuente1" localSheetId="56">#REF!</definedName>
    <definedName name="fuente1" localSheetId="19">#REF!</definedName>
    <definedName name="fuente1" localSheetId="25">#REF!</definedName>
    <definedName name="fuente1" localSheetId="26">#REF!</definedName>
    <definedName name="fuente1">#REF!</definedName>
    <definedName name="FUENTE2" localSheetId="20">#REF!</definedName>
    <definedName name="FUENTE2" localSheetId="37">#REF!</definedName>
    <definedName name="FUENTE2" localSheetId="4">#REF!</definedName>
    <definedName name="FUENTE2" localSheetId="3">#REF!</definedName>
    <definedName name="FUENTE2" localSheetId="31">#REF!</definedName>
    <definedName name="FUENTE2" localSheetId="55">#REF!</definedName>
    <definedName name="FUENTE2" localSheetId="56">#REF!</definedName>
    <definedName name="FUENTE2">#REF!</definedName>
    <definedName name="Fuentes" localSheetId="20">#REF!</definedName>
    <definedName name="Fuentes" localSheetId="37">#REF!</definedName>
    <definedName name="Fuentes" localSheetId="4">#REF!</definedName>
    <definedName name="Fuentes" localSheetId="3">#REF!</definedName>
    <definedName name="Fuentes" localSheetId="31">#REF!</definedName>
    <definedName name="Fuentes" localSheetId="55">#REF!</definedName>
    <definedName name="Fuentes">#REF!</definedName>
    <definedName name="fx" localSheetId="20">#REF!</definedName>
    <definedName name="fx" localSheetId="37">#REF!</definedName>
    <definedName name="fx" localSheetId="4">#REF!</definedName>
    <definedName name="fx" localSheetId="3">#REF!</definedName>
    <definedName name="fx" localSheetId="31">#REF!</definedName>
    <definedName name="fx" localSheetId="55">#REF!</definedName>
    <definedName name="fx">#REF!</definedName>
    <definedName name="FX98IGP" localSheetId="55">#REF!</definedName>
    <definedName name="FX98IGP">#REF!</definedName>
    <definedName name="FX98RE" localSheetId="55">#REF!</definedName>
    <definedName name="FX98RE">#REF!</definedName>
    <definedName name="FX99RE" localSheetId="55">#REF!</definedName>
    <definedName name="FX99RE">#REF!</definedName>
    <definedName name="G" localSheetId="20" hidden="1">{"Main Economic Indicators",#N/A,FALSE,"C"}</definedName>
    <definedName name="G" localSheetId="21" hidden="1">{"Main Economic Indicators",#N/A,FALSE,"C"}</definedName>
    <definedName name="G" localSheetId="22" hidden="1">{"Main Economic Indicators",#N/A,FALSE,"C"}</definedName>
    <definedName name="G" localSheetId="23" hidden="1">{"Main Economic Indicators",#N/A,FALSE,"C"}</definedName>
    <definedName name="G" localSheetId="28" hidden="1">{"Main Economic Indicators",#N/A,FALSE,"C"}</definedName>
    <definedName name="G" localSheetId="32" hidden="1">{"Main Economic Indicators",#N/A,FALSE,"C"}</definedName>
    <definedName name="G" localSheetId="37" hidden="1">{"Main Economic Indicators",#N/A,FALSE,"C"}</definedName>
    <definedName name="G" localSheetId="39" hidden="1">{"Main Economic Indicators",#N/A,FALSE,"C"}</definedName>
    <definedName name="G" localSheetId="41" hidden="1">{"Main Economic Indicators",#N/A,FALSE,"C"}</definedName>
    <definedName name="G" localSheetId="4" hidden="1">{"Main Economic Indicators",#N/A,FALSE,"C"}</definedName>
    <definedName name="G" localSheetId="3" hidden="1">{"Main Economic Indicators",#N/A,FALSE,"C"}</definedName>
    <definedName name="G" localSheetId="30" hidden="1">{"Main Economic Indicators",#N/A,FALSE,"C"}</definedName>
    <definedName name="G" localSheetId="31" hidden="1">{"Main Economic Indicators",#N/A,FALSE,"C"}</definedName>
    <definedName name="G" localSheetId="33" hidden="1">{"Main Economic Indicators",#N/A,FALSE,"C"}</definedName>
    <definedName name="G" localSheetId="34" hidden="1">{"Main Economic Indicators",#N/A,FALSE,"C"}</definedName>
    <definedName name="G" localSheetId="35" hidden="1">{"Main Economic Indicators",#N/A,FALSE,"C"}</definedName>
    <definedName name="G" localSheetId="36" hidden="1">{"Main Economic Indicators",#N/A,FALSE,"C"}</definedName>
    <definedName name="G" localSheetId="38" hidden="1">{"Main Economic Indicators",#N/A,FALSE,"C"}</definedName>
    <definedName name="G" localSheetId="42" hidden="1">{"Main Economic Indicators",#N/A,FALSE,"C"}</definedName>
    <definedName name="G" localSheetId="43" hidden="1">{"Main Economic Indicators",#N/A,FALSE,"C"}</definedName>
    <definedName name="G" localSheetId="17" hidden="1">{"Main Economic Indicators",#N/A,FALSE,"C"}</definedName>
    <definedName name="G" localSheetId="50" hidden="1">{"Main Economic Indicators",#N/A,FALSE,"C"}</definedName>
    <definedName name="G" localSheetId="51" hidden="1">{"Main Economic Indicators",#N/A,FALSE,"C"}</definedName>
    <definedName name="G" localSheetId="52" hidden="1">{"Main Economic Indicators",#N/A,FALSE,"C"}</definedName>
    <definedName name="G" localSheetId="53" hidden="1">{"Main Economic Indicators",#N/A,FALSE,"C"}</definedName>
    <definedName name="G" localSheetId="54" hidden="1">{"Main Economic Indicators",#N/A,FALSE,"C"}</definedName>
    <definedName name="G" localSheetId="55" hidden="1">{"Main Economic Indicators",#N/A,FALSE,"C"}</definedName>
    <definedName name="G" localSheetId="56" hidden="1">{"Main Economic Indicators",#N/A,FALSE,"C"}</definedName>
    <definedName name="G" localSheetId="18" hidden="1">{"Main Economic Indicators",#N/A,FALSE,"C"}</definedName>
    <definedName name="G" localSheetId="19" hidden="1">{"Main Economic Indicators",#N/A,FALSE,"C"}</definedName>
    <definedName name="G" localSheetId="24" hidden="1">{"Main Economic Indicators",#N/A,FALSE,"C"}</definedName>
    <definedName name="G" localSheetId="25" hidden="1">{"Main Economic Indicators",#N/A,FALSE,"C"}</definedName>
    <definedName name="G" localSheetId="26" hidden="1">{"Main Economic Indicators",#N/A,FALSE,"C"}</definedName>
    <definedName name="G" localSheetId="27" hidden="1">{"Main Economic Indicators",#N/A,FALSE,"C"}</definedName>
    <definedName name="G" localSheetId="29" hidden="1">{"Main Economic Indicators",#N/A,FALSE,"C"}</definedName>
    <definedName name="G" hidden="1">{"Main Economic Indicators",#N/A,FALSE,"C"}</definedName>
    <definedName name="g1std" localSheetId="55">#REF!</definedName>
    <definedName name="g1std">#REF!</definedName>
    <definedName name="g2std" localSheetId="20">#REF!</definedName>
    <definedName name="g2std" localSheetId="21">#REF!</definedName>
    <definedName name="g2std" localSheetId="22">#REF!</definedName>
    <definedName name="g2std" localSheetId="23">#REF!</definedName>
    <definedName name="g2std" localSheetId="17">#REF!</definedName>
    <definedName name="g2std" localSheetId="55">#REF!</definedName>
    <definedName name="g2std" localSheetId="19">#REF!</definedName>
    <definedName name="g2std">#REF!</definedName>
    <definedName name="GAP" localSheetId="20">#REF!</definedName>
    <definedName name="GAP" localSheetId="21">#REF!</definedName>
    <definedName name="GAP" localSheetId="37">#REF!</definedName>
    <definedName name="GAP" localSheetId="4">#REF!</definedName>
    <definedName name="GAP" localSheetId="3">#REF!</definedName>
    <definedName name="GAP" localSheetId="30">#REF!</definedName>
    <definedName name="GAP" localSheetId="31">#REF!</definedName>
    <definedName name="GAP" localSheetId="38">#REF!</definedName>
    <definedName name="GAP" localSheetId="55">#REF!</definedName>
    <definedName name="GAP" localSheetId="56">#REF!</definedName>
    <definedName name="GAP" localSheetId="18">#REF!</definedName>
    <definedName name="GAP" localSheetId="19">#REF!</definedName>
    <definedName name="GAP" localSheetId="24">#REF!</definedName>
    <definedName name="GAP" localSheetId="27">#REF!</definedName>
    <definedName name="GAP" localSheetId="29">#REF!</definedName>
    <definedName name="GAP">#REF!</definedName>
    <definedName name="GAPFGFROM" localSheetId="20">#REF!</definedName>
    <definedName name="GAPFGFROM" localSheetId="37">#REF!</definedName>
    <definedName name="GAPFGFROM" localSheetId="4">#REF!</definedName>
    <definedName name="GAPFGFROM" localSheetId="3">#REF!</definedName>
    <definedName name="GAPFGFROM" localSheetId="31">#REF!</definedName>
    <definedName name="GAPFGFROM" localSheetId="55">#REF!</definedName>
    <definedName name="GAPFGFROM" localSheetId="56">#REF!</definedName>
    <definedName name="GAPFGFROM">#REF!</definedName>
    <definedName name="GAPFGTO" localSheetId="20">#REF!</definedName>
    <definedName name="GAPFGTO" localSheetId="37">#REF!</definedName>
    <definedName name="GAPFGTO" localSheetId="4">#REF!</definedName>
    <definedName name="GAPFGTO" localSheetId="3">#REF!</definedName>
    <definedName name="GAPFGTO" localSheetId="31">#REF!</definedName>
    <definedName name="GAPFGTO" localSheetId="55">#REF!</definedName>
    <definedName name="GAPFGTO" localSheetId="56">#REF!</definedName>
    <definedName name="GAPFGTO">#REF!</definedName>
    <definedName name="GAPSTFROM" localSheetId="20">#REF!</definedName>
    <definedName name="GAPSTFROM" localSheetId="37">#REF!</definedName>
    <definedName name="GAPSTFROM" localSheetId="4">#REF!</definedName>
    <definedName name="GAPSTFROM" localSheetId="3">#REF!</definedName>
    <definedName name="GAPSTFROM" localSheetId="31">#REF!</definedName>
    <definedName name="GAPSTFROM" localSheetId="55">#REF!</definedName>
    <definedName name="GAPSTFROM">#REF!</definedName>
    <definedName name="GAPSTTO" localSheetId="20">#REF!</definedName>
    <definedName name="GAPSTTO" localSheetId="37">#REF!</definedName>
    <definedName name="GAPSTTO" localSheetId="4">#REF!</definedName>
    <definedName name="GAPSTTO" localSheetId="3">#REF!</definedName>
    <definedName name="GAPSTTO" localSheetId="31">#REF!</definedName>
    <definedName name="GAPSTTO" localSheetId="55">#REF!</definedName>
    <definedName name="GAPSTTO">#REF!</definedName>
    <definedName name="GAPTEST" localSheetId="20">#REF!</definedName>
    <definedName name="GAPTEST" localSheetId="37">#REF!</definedName>
    <definedName name="GAPTEST" localSheetId="4">#REF!</definedName>
    <definedName name="GAPTEST" localSheetId="3">#REF!</definedName>
    <definedName name="GAPTEST" localSheetId="31">#REF!</definedName>
    <definedName name="GAPTEST" localSheetId="55">#REF!</definedName>
    <definedName name="GAPTEST">#REF!</definedName>
    <definedName name="GAPTESTFG" localSheetId="20">#REF!</definedName>
    <definedName name="GAPTESTFG" localSheetId="37">#REF!</definedName>
    <definedName name="GAPTESTFG" localSheetId="4">#REF!</definedName>
    <definedName name="GAPTESTFG" localSheetId="3">#REF!</definedName>
    <definedName name="GAPTESTFG" localSheetId="31">#REF!</definedName>
    <definedName name="GAPTESTFG" localSheetId="55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 localSheetId="20">#REF!</definedName>
    <definedName name="GATO" localSheetId="21">#REF!</definedName>
    <definedName name="GATO" localSheetId="22">#REF!</definedName>
    <definedName name="GATO" localSheetId="23">#REF!</definedName>
    <definedName name="GATO" localSheetId="17">#REF!</definedName>
    <definedName name="GATO" localSheetId="55">#REF!</definedName>
    <definedName name="GATO" localSheetId="19">#REF!</definedName>
    <definedName name="GATO">#REF!</definedName>
    <definedName name="Gave" localSheetId="20">#REF!</definedName>
    <definedName name="Gave" localSheetId="21">#REF!</definedName>
    <definedName name="Gave" localSheetId="22">#REF!</definedName>
    <definedName name="Gave" localSheetId="23">#REF!</definedName>
    <definedName name="Gave" localSheetId="17">#REF!</definedName>
    <definedName name="Gave" localSheetId="55">#REF!</definedName>
    <definedName name="Gave" localSheetId="19">#REF!</definedName>
    <definedName name="Gave">#REF!</definedName>
    <definedName name="GAZZETTE" localSheetId="20">#REF!</definedName>
    <definedName name="GAZZETTE" localSheetId="37">#REF!</definedName>
    <definedName name="GAZZETTE" localSheetId="4">#REF!</definedName>
    <definedName name="GAZZETTE" localSheetId="3">#REF!</definedName>
    <definedName name="GAZZETTE" localSheetId="31">#REF!</definedName>
    <definedName name="GAZZETTE" localSheetId="55">#REF!</definedName>
    <definedName name="GAZZETTE" localSheetId="19">#REF!</definedName>
    <definedName name="GAZZETTE" localSheetId="25">#REF!</definedName>
    <definedName name="GAZZETTE" localSheetId="26">#REF!</definedName>
    <definedName name="GAZZETTE">#REF!</definedName>
    <definedName name="GBP" localSheetId="20">#REF!</definedName>
    <definedName name="GBP" localSheetId="37">#REF!</definedName>
    <definedName name="GBP" localSheetId="4">#REF!</definedName>
    <definedName name="GBP" localSheetId="3">#REF!</definedName>
    <definedName name="GBP" localSheetId="31">#REF!</definedName>
    <definedName name="GBP" localSheetId="55">#REF!</definedName>
    <definedName name="GBP">#REF!</definedName>
    <definedName name="GCB" localSheetId="38">[66]Q4!#REF!</definedName>
    <definedName name="GCB" localSheetId="55">[67]Q4!#REF!</definedName>
    <definedName name="GCB" localSheetId="24">[67]Q4!#REF!</definedName>
    <definedName name="GCB">[66]Q4!#REF!</definedName>
    <definedName name="GCB_NGDP">#N/A</definedName>
    <definedName name="GCEC" localSheetId="20">#REF!</definedName>
    <definedName name="GCEC" localSheetId="21">#REF!</definedName>
    <definedName name="GCEC" localSheetId="22">#REF!</definedName>
    <definedName name="GCEC" localSheetId="23">#REF!</definedName>
    <definedName name="GCEC" localSheetId="17">#REF!</definedName>
    <definedName name="GCEC" localSheetId="55">#REF!</definedName>
    <definedName name="GCEC" localSheetId="19">#REF!</definedName>
    <definedName name="GCEC">#REF!</definedName>
    <definedName name="GCED" localSheetId="20">#REF!</definedName>
    <definedName name="GCED" localSheetId="21">#REF!</definedName>
    <definedName name="GCED" localSheetId="22">#REF!</definedName>
    <definedName name="GCED" localSheetId="23">#REF!</definedName>
    <definedName name="GCED" localSheetId="17">#REF!</definedName>
    <definedName name="GCED" localSheetId="55">#REF!</definedName>
    <definedName name="GCED" localSheetId="19">#REF!</definedName>
    <definedName name="GCED">#REF!</definedName>
    <definedName name="GCEE" localSheetId="20">#REF!</definedName>
    <definedName name="GCEE" localSheetId="21">#REF!</definedName>
    <definedName name="GCEE" localSheetId="22">#REF!</definedName>
    <definedName name="GCEE" localSheetId="23">#REF!</definedName>
    <definedName name="GCEE" localSheetId="17">#REF!</definedName>
    <definedName name="GCEE" localSheetId="55">#REF!</definedName>
    <definedName name="GCEE" localSheetId="19">#REF!</definedName>
    <definedName name="GCEE">#REF!</definedName>
    <definedName name="GCEEP" localSheetId="55">#REF!</definedName>
    <definedName name="GCEEP">#REF!</definedName>
    <definedName name="GCEES" localSheetId="55">#REF!</definedName>
    <definedName name="GCEES">#REF!</definedName>
    <definedName name="GCEG" localSheetId="55">#REF!</definedName>
    <definedName name="GCEG">#REF!</definedName>
    <definedName name="GCEH" localSheetId="55">#REF!</definedName>
    <definedName name="GCEH">#REF!</definedName>
    <definedName name="GCEHP" localSheetId="55">#REF!</definedName>
    <definedName name="GCEHP">#REF!</definedName>
    <definedName name="GCEI_D" localSheetId="55">#REF!</definedName>
    <definedName name="GCEI_D">#REF!</definedName>
    <definedName name="GCEI_F" localSheetId="55">#REF!</definedName>
    <definedName name="GCEI_F">#REF!</definedName>
    <definedName name="GCENL" localSheetId="55">#REF!</definedName>
    <definedName name="GCENL">#REF!</definedName>
    <definedName name="GCEO" localSheetId="55">#REF!</definedName>
    <definedName name="GCEO">#REF!</definedName>
    <definedName name="GCESWH" localSheetId="55">#REF!</definedName>
    <definedName name="GCESWH">#REF!</definedName>
    <definedName name="GCEW" localSheetId="55">#REF!</definedName>
    <definedName name="GCEW">#REF!</definedName>
    <definedName name="GCG" localSheetId="55">#REF!</definedName>
    <definedName name="GCG">#REF!</definedName>
    <definedName name="GCGC" localSheetId="55">#REF!</definedName>
    <definedName name="GCGC">#REF!</definedName>
    <definedName name="GCND_NGDP" localSheetId="38">[66]Q4!#REF!</definedName>
    <definedName name="GCND_NGDP" localSheetId="55">[67]Q4!#REF!</definedName>
    <definedName name="GCND_NGDP" localSheetId="24">[67]Q4!#REF!</definedName>
    <definedName name="GCND_NGDP">[66]Q4!#REF!</definedName>
    <definedName name="GCRG" localSheetId="20">#REF!</definedName>
    <definedName name="GCRG" localSheetId="21">#REF!</definedName>
    <definedName name="GCRG" localSheetId="22">#REF!</definedName>
    <definedName name="GCRG" localSheetId="23">#REF!</definedName>
    <definedName name="GCRG" localSheetId="17">#REF!</definedName>
    <definedName name="GCRG" localSheetId="55">#REF!</definedName>
    <definedName name="GCRG" localSheetId="19">#REF!</definedName>
    <definedName name="GCRG" localSheetId="25">#REF!</definedName>
    <definedName name="GCRG" localSheetId="26">#REF!</definedName>
    <definedName name="GCRG">#REF!</definedName>
    <definedName name="gdg" localSheetId="20" hidden="1">'[106]Fax a enviar'!#REF!</definedName>
    <definedName name="gdg" localSheetId="21" hidden="1">'[106]Fax a enviar'!#REF!</definedName>
    <definedName name="gdg" localSheetId="22" hidden="1">'[106]Fax a enviar'!#REF!</definedName>
    <definedName name="gdg" localSheetId="23" hidden="1">'[106]Fax a enviar'!#REF!</definedName>
    <definedName name="gdg" localSheetId="17" hidden="1">'[106]Fax a enviar'!#REF!</definedName>
    <definedName name="gdg" localSheetId="19" hidden="1">'[106]Fax a enviar'!#REF!</definedName>
    <definedName name="gdg" hidden="1">'[106]Fax a enviar'!#REF!</definedName>
    <definedName name="gdgd" localSheetId="20" hidden="1">'[119]Fax a enviar'!#REF!</definedName>
    <definedName name="gdgd" localSheetId="21" hidden="1">'[119]Fax a enviar'!#REF!</definedName>
    <definedName name="gdgd" localSheetId="23" hidden="1">'[119]Fax a enviar'!#REF!</definedName>
    <definedName name="gdgd" hidden="1">'[119]Fax a enviar'!#REF!</definedName>
    <definedName name="gdp">[130]GDP_WEO!$A$3:$AB$188</definedName>
    <definedName name="gdpall">[130]GDP!$B$2:$AD$134</definedName>
    <definedName name="GDPDEFL" localSheetId="20">[131]NA!#REF!</definedName>
    <definedName name="GDPDEFL" localSheetId="21">[131]NA!#REF!</definedName>
    <definedName name="GDPDEFL" localSheetId="22">[131]NA!#REF!</definedName>
    <definedName name="GDPDEFL" localSheetId="23">[131]NA!#REF!</definedName>
    <definedName name="GDPDEFL" localSheetId="38">[131]NA!#REF!</definedName>
    <definedName name="GDPDEFL" localSheetId="17">[131]NA!#REF!</definedName>
    <definedName name="GDPDEFL" localSheetId="55">[132]NA!#REF!</definedName>
    <definedName name="GDPDEFL" localSheetId="19">[131]NA!#REF!</definedName>
    <definedName name="GDPDEFL" localSheetId="24">[132]NA!#REF!</definedName>
    <definedName name="GDPDEFL">[131]NA!#REF!</definedName>
    <definedName name="GDPOR" localSheetId="20">[131]NA!#REF!</definedName>
    <definedName name="GDPOR" localSheetId="21">[131]NA!#REF!</definedName>
    <definedName name="GDPOR" localSheetId="22">[131]NA!#REF!</definedName>
    <definedName name="GDPOR" localSheetId="23">[131]NA!#REF!</definedName>
    <definedName name="GDPOR" localSheetId="38">[131]NA!#REF!</definedName>
    <definedName name="GDPOR" localSheetId="17">[131]NA!#REF!</definedName>
    <definedName name="GDPOR" localSheetId="55">[132]NA!#REF!</definedName>
    <definedName name="GDPOR" localSheetId="19">[131]NA!#REF!</definedName>
    <definedName name="GDPOR" localSheetId="24">[132]NA!#REF!</definedName>
    <definedName name="GDPOR">[131]NA!#REF!</definedName>
    <definedName name="GDPOR_" localSheetId="20">[131]NA!#REF!</definedName>
    <definedName name="GDPOR_" localSheetId="21">[131]NA!#REF!</definedName>
    <definedName name="GDPOR_" localSheetId="22">[131]NA!#REF!</definedName>
    <definedName name="GDPOR_" localSheetId="23">[131]NA!#REF!</definedName>
    <definedName name="GDPOR_" localSheetId="38">[131]NA!#REF!</definedName>
    <definedName name="GDPOR_" localSheetId="17">[131]NA!#REF!</definedName>
    <definedName name="GDPOR_" localSheetId="55">[132]NA!#REF!</definedName>
    <definedName name="GDPOR_" localSheetId="19">[131]NA!#REF!</definedName>
    <definedName name="GDPOR_" localSheetId="24">[132]NA!#REF!</definedName>
    <definedName name="GDPOR_">[131]NA!#REF!</definedName>
    <definedName name="gdppc">[130]GDPpc_WEO!$A$3:$AC$188</definedName>
    <definedName name="Germany_wt">'[77]OECD wgt'!$B$6</definedName>
    <definedName name="Gestión">[88]Hoja2!$A$1:$L$76</definedName>
    <definedName name="gfdsgfsa" localSheetId="20" hidden="1">{"Riqfin97",#N/A,FALSE,"Tran";"Riqfinpro",#N/A,FALSE,"Tran"}</definedName>
    <definedName name="gfdsgfsa" localSheetId="21" hidden="1">{"Riqfin97",#N/A,FALSE,"Tran";"Riqfinpro",#N/A,FALSE,"Tran"}</definedName>
    <definedName name="gfdsgfsa" localSheetId="22" hidden="1">{"Riqfin97",#N/A,FALSE,"Tran";"Riqfinpro",#N/A,FALSE,"Tran"}</definedName>
    <definedName name="gfdsgfsa" localSheetId="23" hidden="1">{"Riqfin97",#N/A,FALSE,"Tran";"Riqfinpro",#N/A,FALSE,"Tran"}</definedName>
    <definedName name="gfdsgfsa" localSheetId="28" hidden="1">{"Riqfin97",#N/A,FALSE,"Tran";"Riqfinpro",#N/A,FALSE,"Tran"}</definedName>
    <definedName name="gfdsgfsa" localSheetId="32" hidden="1">{"Riqfin97",#N/A,FALSE,"Tran";"Riqfinpro",#N/A,FALSE,"Tran"}</definedName>
    <definedName name="gfdsgfsa" localSheetId="37" hidden="1">{"Riqfin97",#N/A,FALSE,"Tran";"Riqfinpro",#N/A,FALSE,"Tran"}</definedName>
    <definedName name="gfdsgfsa" localSheetId="39" hidden="1">{"Riqfin97",#N/A,FALSE,"Tran";"Riqfinpro",#N/A,FALSE,"Tran"}</definedName>
    <definedName name="gfdsgfsa" localSheetId="41" hidden="1">{"Riqfin97",#N/A,FALSE,"Tran";"Riqfinpro",#N/A,FALSE,"Tran"}</definedName>
    <definedName name="gfdsgfsa" localSheetId="30" hidden="1">{"Riqfin97",#N/A,FALSE,"Tran";"Riqfinpro",#N/A,FALSE,"Tran"}</definedName>
    <definedName name="gfdsgfsa" localSheetId="31" hidden="1">{"Riqfin97",#N/A,FALSE,"Tran";"Riqfinpro",#N/A,FALSE,"Tran"}</definedName>
    <definedName name="gfdsgfsa" localSheetId="33" hidden="1">{"Riqfin97",#N/A,FALSE,"Tran";"Riqfinpro",#N/A,FALSE,"Tran"}</definedName>
    <definedName name="gfdsgfsa" localSheetId="34" hidden="1">{"Riqfin97",#N/A,FALSE,"Tran";"Riqfinpro",#N/A,FALSE,"Tran"}</definedName>
    <definedName name="gfdsgfsa" localSheetId="35" hidden="1">{"Riqfin97",#N/A,FALSE,"Tran";"Riqfinpro",#N/A,FALSE,"Tran"}</definedName>
    <definedName name="gfdsgfsa" localSheetId="36" hidden="1">{"Riqfin97",#N/A,FALSE,"Tran";"Riqfinpro",#N/A,FALSE,"Tran"}</definedName>
    <definedName name="gfdsgfsa" localSheetId="38" hidden="1">{"Riqfin97",#N/A,FALSE,"Tran";"Riqfinpro",#N/A,FALSE,"Tran"}</definedName>
    <definedName name="gfdsgfsa" localSheetId="42" hidden="1">{"Riqfin97",#N/A,FALSE,"Tran";"Riqfinpro",#N/A,FALSE,"Tran"}</definedName>
    <definedName name="gfdsgfsa" localSheetId="43" hidden="1">{"Riqfin97",#N/A,FALSE,"Tran";"Riqfinpro",#N/A,FALSE,"Tran"}</definedName>
    <definedName name="gfdsgfsa" localSheetId="17" hidden="1">{"Riqfin97",#N/A,FALSE,"Tran";"Riqfinpro",#N/A,FALSE,"Tran"}</definedName>
    <definedName name="gfdsgfsa" localSheetId="50" hidden="1">{"Riqfin97",#N/A,FALSE,"Tran";"Riqfinpro",#N/A,FALSE,"Tran"}</definedName>
    <definedName name="gfdsgfsa" localSheetId="51" hidden="1">{"Riqfin97",#N/A,FALSE,"Tran";"Riqfinpro",#N/A,FALSE,"Tran"}</definedName>
    <definedName name="gfdsgfsa" localSheetId="52" hidden="1">{"Riqfin97",#N/A,FALSE,"Tran";"Riqfinpro",#N/A,FALSE,"Tran"}</definedName>
    <definedName name="gfdsgfsa" localSheetId="53" hidden="1">{"Riqfin97",#N/A,FALSE,"Tran";"Riqfinpro",#N/A,FALSE,"Tran"}</definedName>
    <definedName name="gfdsgfsa" localSheetId="54" hidden="1">{"Riqfin97",#N/A,FALSE,"Tran";"Riqfinpro",#N/A,FALSE,"Tran"}</definedName>
    <definedName name="gfdsgfsa" localSheetId="55" hidden="1">{"Riqfin97",#N/A,FALSE,"Tran";"Riqfinpro",#N/A,FALSE,"Tran"}</definedName>
    <definedName name="gfdsgfsa" localSheetId="56" hidden="1">{"Riqfin97",#N/A,FALSE,"Tran";"Riqfinpro",#N/A,FALSE,"Tran"}</definedName>
    <definedName name="gfdsgfsa" localSheetId="19" hidden="1">{"Riqfin97",#N/A,FALSE,"Tran";"Riqfinpro",#N/A,FALSE,"Tran"}</definedName>
    <definedName name="gfdsgfsa" localSheetId="24" hidden="1">{"Riqfin97",#N/A,FALSE,"Tran";"Riqfinpro",#N/A,FALSE,"Tran"}</definedName>
    <definedName name="gfdsgfsa" localSheetId="25" hidden="1">{"Riqfin97",#N/A,FALSE,"Tran";"Riqfinpro",#N/A,FALSE,"Tran"}</definedName>
    <definedName name="gfdsgfsa" localSheetId="26" hidden="1">{"Riqfin97",#N/A,FALSE,"Tran";"Riqfinpro",#N/A,FALSE,"Tran"}</definedName>
    <definedName name="gfdsgfsa" localSheetId="27" hidden="1">{"Riqfin97",#N/A,FALSE,"Tran";"Riqfinpro",#N/A,FALSE,"Tran"}</definedName>
    <definedName name="gfdsgfsa" hidden="1">{"Riqfin97",#N/A,FALSE,"Tran";"Riqfinpro",#N/A,FALSE,"Tran"}</definedName>
    <definedName name="GG" localSheetId="55">#REF!</definedName>
    <definedName name="GG">#REF!</definedName>
    <definedName name="GGB" localSheetId="20">[66]Q4!#REF!</definedName>
    <definedName name="GGB" localSheetId="21">[66]Q4!#REF!</definedName>
    <definedName name="GGB" localSheetId="22">[66]Q4!#REF!</definedName>
    <definedName name="GGB" localSheetId="23">[66]Q4!#REF!</definedName>
    <definedName name="GGB" localSheetId="38">[66]Q4!#REF!</definedName>
    <definedName name="GGB" localSheetId="17">[66]Q4!#REF!</definedName>
    <definedName name="GGB" localSheetId="55">[67]Q4!#REF!</definedName>
    <definedName name="GGB" localSheetId="19">[66]Q4!#REF!</definedName>
    <definedName name="GGB" localSheetId="24">[67]Q4!#REF!</definedName>
    <definedName name="GGB">[66]Q4!#REF!</definedName>
    <definedName name="GGB_NGDP">#N/A</definedName>
    <definedName name="GGBXI" localSheetId="20">[128]Q4!#REF!</definedName>
    <definedName name="GGBXI" localSheetId="21">[128]Q4!#REF!</definedName>
    <definedName name="GGBXI" localSheetId="22">[128]Q4!#REF!</definedName>
    <definedName name="GGBXI" localSheetId="23">[128]Q4!#REF!</definedName>
    <definedName name="GGBXI" localSheetId="17">[128]Q4!#REF!</definedName>
    <definedName name="GGBXI" localSheetId="19">[128]Q4!#REF!</definedName>
    <definedName name="GGBXI">[128]Q4!#REF!</definedName>
    <definedName name="GGEC" localSheetId="20">#REF!</definedName>
    <definedName name="GGEC" localSheetId="21">#REF!</definedName>
    <definedName name="GGEC" localSheetId="22">#REF!</definedName>
    <definedName name="GGEC" localSheetId="23">#REF!</definedName>
    <definedName name="GGEC" localSheetId="17">#REF!</definedName>
    <definedName name="GGEC" localSheetId="55">#REF!</definedName>
    <definedName name="GGEC" localSheetId="19">#REF!</definedName>
    <definedName name="GGEC" localSheetId="25">#REF!</definedName>
    <definedName name="GGEC" localSheetId="26">#REF!</definedName>
    <definedName name="GGEC">#REF!</definedName>
    <definedName name="GGENL" localSheetId="20">#REF!</definedName>
    <definedName name="GGENL" localSheetId="21">#REF!</definedName>
    <definedName name="GGENL" localSheetId="23">#REF!</definedName>
    <definedName name="GGENL" localSheetId="55">#REF!</definedName>
    <definedName name="GGENL" localSheetId="19">#REF!</definedName>
    <definedName name="GGENL" localSheetId="25">#REF!</definedName>
    <definedName name="GGENL" localSheetId="26">#REF!</definedName>
    <definedName name="GGENL">#REF!</definedName>
    <definedName name="ggfrfff" localSheetId="20" hidden="1">#REF!</definedName>
    <definedName name="ggfrfff" localSheetId="21" hidden="1">#REF!</definedName>
    <definedName name="ggfrfff" localSheetId="37" hidden="1">#REF!</definedName>
    <definedName name="ggfrfff" localSheetId="4" hidden="1">#REF!</definedName>
    <definedName name="ggfrfff" localSheetId="3" hidden="1">#REF!</definedName>
    <definedName name="ggfrfff" localSheetId="30" hidden="1">#REF!</definedName>
    <definedName name="ggfrfff" localSheetId="31" hidden="1">#REF!</definedName>
    <definedName name="ggfrfff" localSheetId="38" hidden="1">#REF!</definedName>
    <definedName name="ggfrfff" localSheetId="55" hidden="1">#REF!</definedName>
    <definedName name="ggfrfff" localSheetId="56" hidden="1">#REF!</definedName>
    <definedName name="ggfrfff" localSheetId="18" hidden="1">#REF!</definedName>
    <definedName name="ggfrfff" localSheetId="19" hidden="1">#REF!</definedName>
    <definedName name="ggfrfff" localSheetId="24" hidden="1">#REF!</definedName>
    <definedName name="ggfrfff" localSheetId="27" hidden="1">#REF!</definedName>
    <definedName name="ggfrfff" localSheetId="29" hidden="1">#REF!</definedName>
    <definedName name="ggfrfff" hidden="1">#REF!</definedName>
    <definedName name="ggg" localSheetId="20" hidden="1">{"Riqfin97",#N/A,FALSE,"Tran";"Riqfinpro",#N/A,FALSE,"Tran"}</definedName>
    <definedName name="ggg" localSheetId="21" hidden="1">{"Riqfin97",#N/A,FALSE,"Tran";"Riqfinpro",#N/A,FALSE,"Tran"}</definedName>
    <definedName name="ggg" localSheetId="22" hidden="1">{"Riqfin97",#N/A,FALSE,"Tran";"Riqfinpro",#N/A,FALSE,"Tran"}</definedName>
    <definedName name="ggg" localSheetId="23" hidden="1">{"Riqfin97",#N/A,FALSE,"Tran";"Riqfinpro",#N/A,FALSE,"Tran"}</definedName>
    <definedName name="ggg" localSheetId="28" hidden="1">{"Riqfin97",#N/A,FALSE,"Tran";"Riqfinpro",#N/A,FALSE,"Tran"}</definedName>
    <definedName name="ggg" localSheetId="32" hidden="1">{"Riqfin97",#N/A,FALSE,"Tran";"Riqfinpro",#N/A,FALSE,"Tran"}</definedName>
    <definedName name="ggg" localSheetId="37" hidden="1">{"Riqfin97",#N/A,FALSE,"Tran";"Riqfinpro",#N/A,FALSE,"Tran"}</definedName>
    <definedName name="ggg" localSheetId="39" hidden="1">{"Riqfin97",#N/A,FALSE,"Tran";"Riqfinpro",#N/A,FALSE,"Tran"}</definedName>
    <definedName name="ggg" localSheetId="41" hidden="1">{"Riqfin97",#N/A,FALSE,"Tran";"Riqfinpro",#N/A,FALSE,"Tran"}</definedName>
    <definedName name="ggg" localSheetId="4" hidden="1">{"Riqfin97",#N/A,FALSE,"Tran";"Riqfinpro",#N/A,FALSE,"Tran"}</definedName>
    <definedName name="ggg" localSheetId="3" hidden="1">{"Riqfin97",#N/A,FALSE,"Tran";"Riqfinpro",#N/A,FALSE,"Tran"}</definedName>
    <definedName name="ggg" localSheetId="30" hidden="1">{"Riqfin97",#N/A,FALSE,"Tran";"Riqfinpro",#N/A,FALSE,"Tran"}</definedName>
    <definedName name="ggg" localSheetId="31" hidden="1">{"Riqfin97",#N/A,FALSE,"Tran";"Riqfinpro",#N/A,FALSE,"Tran"}</definedName>
    <definedName name="ggg" localSheetId="33" hidden="1">{"Riqfin97",#N/A,FALSE,"Tran";"Riqfinpro",#N/A,FALSE,"Tran"}</definedName>
    <definedName name="ggg" localSheetId="34" hidden="1">{"Riqfin97",#N/A,FALSE,"Tran";"Riqfinpro",#N/A,FALSE,"Tran"}</definedName>
    <definedName name="ggg" localSheetId="35" hidden="1">{"Riqfin97",#N/A,FALSE,"Tran";"Riqfinpro",#N/A,FALSE,"Tran"}</definedName>
    <definedName name="ggg" localSheetId="36" hidden="1">{"Riqfin97",#N/A,FALSE,"Tran";"Riqfinpro",#N/A,FALSE,"Tran"}</definedName>
    <definedName name="ggg" localSheetId="38" hidden="1">{"Riqfin97",#N/A,FALSE,"Tran";"Riqfinpro",#N/A,FALSE,"Tran"}</definedName>
    <definedName name="ggg" localSheetId="42" hidden="1">{"Riqfin97",#N/A,FALSE,"Tran";"Riqfinpro",#N/A,FALSE,"Tran"}</definedName>
    <definedName name="ggg" localSheetId="43" hidden="1">{"Riqfin97",#N/A,FALSE,"Tran";"Riqfinpro",#N/A,FALSE,"Tran"}</definedName>
    <definedName name="ggg" localSheetId="17" hidden="1">{"Riqfin97",#N/A,FALSE,"Tran";"Riqfinpro",#N/A,FALSE,"Tran"}</definedName>
    <definedName name="ggg" localSheetId="50" hidden="1">{"Riqfin97",#N/A,FALSE,"Tran";"Riqfinpro",#N/A,FALSE,"Tran"}</definedName>
    <definedName name="ggg" localSheetId="51" hidden="1">{"Riqfin97",#N/A,FALSE,"Tran";"Riqfinpro",#N/A,FALSE,"Tran"}</definedName>
    <definedName name="ggg" localSheetId="52" hidden="1">{"Riqfin97",#N/A,FALSE,"Tran";"Riqfinpro",#N/A,FALSE,"Tran"}</definedName>
    <definedName name="ggg" localSheetId="53" hidden="1">{"Riqfin97",#N/A,FALSE,"Tran";"Riqfinpro",#N/A,FALSE,"Tran"}</definedName>
    <definedName name="ggg" localSheetId="54" hidden="1">{"Riqfin97",#N/A,FALSE,"Tran";"Riqfinpro",#N/A,FALSE,"Tran"}</definedName>
    <definedName name="ggg" localSheetId="55" hidden="1">{"Riqfin97",#N/A,FALSE,"Tran";"Riqfinpro",#N/A,FALSE,"Tran"}</definedName>
    <definedName name="ggg" localSheetId="56" hidden="1">{"Riqfin97",#N/A,FALSE,"Tran";"Riqfinpro",#N/A,FALSE,"Tran"}</definedName>
    <definedName name="ggg" localSheetId="18" hidden="1">{"Riqfin97",#N/A,FALSE,"Tran";"Riqfinpro",#N/A,FALSE,"Tran"}</definedName>
    <definedName name="ggg" localSheetId="19" hidden="1">{"Riqfin97",#N/A,FALSE,"Tran";"Riqfinpro",#N/A,FALSE,"Tran"}</definedName>
    <definedName name="ggg" localSheetId="24" hidden="1">{"Riqfin97",#N/A,FALSE,"Tran";"Riqfinpro",#N/A,FALSE,"Tran"}</definedName>
    <definedName name="ggg" localSheetId="25" hidden="1">{"Riqfin97",#N/A,FALSE,"Tran";"Riqfinpro",#N/A,FALSE,"Tran"}</definedName>
    <definedName name="ggg" localSheetId="26" hidden="1">{"Riqfin97",#N/A,FALSE,"Tran";"Riqfinpro",#N/A,FALSE,"Tran"}</definedName>
    <definedName name="ggg" localSheetId="27" hidden="1">{"Riqfin97",#N/A,FALSE,"Tran";"Riqfinpro",#N/A,FALSE,"Tran"}</definedName>
    <definedName name="ggg" localSheetId="29" hidden="1">{"Riqfin97",#N/A,FALSE,"Tran";"Riqfinpro",#N/A,FALSE,"Tran"}</definedName>
    <definedName name="ggg" hidden="1">{"Riqfin97",#N/A,FALSE,"Tran";"Riqfinpro",#N/A,FALSE,"Tran"}</definedName>
    <definedName name="gggg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'[133]J(Priv.Cap)'!#REF!</definedName>
    <definedName name="ggggggggggggggg" localSheetId="20" hidden="1">#REF!</definedName>
    <definedName name="ggggggggggggggg" localSheetId="21" hidden="1">#REF!</definedName>
    <definedName name="ggggggggggggggg" localSheetId="37" hidden="1">#REF!</definedName>
    <definedName name="ggggggggggggggg" localSheetId="4" hidden="1">#REF!</definedName>
    <definedName name="ggggggggggggggg" localSheetId="3" hidden="1">#REF!</definedName>
    <definedName name="ggggggggggggggg" localSheetId="30" hidden="1">#REF!</definedName>
    <definedName name="ggggggggggggggg" localSheetId="31" hidden="1">#REF!</definedName>
    <definedName name="ggggggggggggggg" localSheetId="38" hidden="1">#REF!</definedName>
    <definedName name="ggggggggggggggg" localSheetId="55" hidden="1">#REF!</definedName>
    <definedName name="ggggggggggggggg" localSheetId="56" hidden="1">#REF!</definedName>
    <definedName name="ggggggggggggggg" localSheetId="18" hidden="1">#REF!</definedName>
    <definedName name="ggggggggggggggg" localSheetId="19" hidden="1">#REF!</definedName>
    <definedName name="ggggggggggggggg" localSheetId="24" hidden="1">#REF!</definedName>
    <definedName name="ggggggggggggggg" localSheetId="25" hidden="1">#REF!</definedName>
    <definedName name="ggggggggggggggg" localSheetId="26" hidden="1">#REF!</definedName>
    <definedName name="ggggggggggggggg" localSheetId="27" hidden="1">#REF!</definedName>
    <definedName name="ggggggggggggggg" localSheetId="29" hidden="1">#REF!</definedName>
    <definedName name="ggggggggggggggg" hidden="1">#REF!</definedName>
    <definedName name="GGperc" localSheetId="55">#REF!</definedName>
    <definedName name="GGperc" localSheetId="19">#REF!</definedName>
    <definedName name="GGperc" localSheetId="25">#REF!</definedName>
    <definedName name="GGperc" localSheetId="26">#REF!</definedName>
    <definedName name="GGperc">#REF!</definedName>
    <definedName name="GGRG" localSheetId="55">#REF!</definedName>
    <definedName name="GGRG">#REF!</definedName>
    <definedName name="GGSB">[128]Q4!#REF!</definedName>
    <definedName name="GGSBXS">[128]Q4!#REF!</definedName>
    <definedName name="ght" localSheetId="20" hidden="1">{"Tab1",#N/A,FALSE,"P";"Tab2",#N/A,FALSE,"P"}</definedName>
    <definedName name="ght" localSheetId="21" hidden="1">{"Tab1",#N/A,FALSE,"P";"Tab2",#N/A,FALSE,"P"}</definedName>
    <definedName name="ght" localSheetId="22" hidden="1">{"Tab1",#N/A,FALSE,"P";"Tab2",#N/A,FALSE,"P"}</definedName>
    <definedName name="ght" localSheetId="23" hidden="1">{"Tab1",#N/A,FALSE,"P";"Tab2",#N/A,FALSE,"P"}</definedName>
    <definedName name="ght" localSheetId="28" hidden="1">{"Tab1",#N/A,FALSE,"P";"Tab2",#N/A,FALSE,"P"}</definedName>
    <definedName name="ght" localSheetId="32" hidden="1">{"Tab1",#N/A,FALSE,"P";"Tab2",#N/A,FALSE,"P"}</definedName>
    <definedName name="ght" localSheetId="37" hidden="1">{"Tab1",#N/A,FALSE,"P";"Tab2",#N/A,FALSE,"P"}</definedName>
    <definedName name="ght" localSheetId="39" hidden="1">{"Tab1",#N/A,FALSE,"P";"Tab2",#N/A,FALSE,"P"}</definedName>
    <definedName name="ght" localSheetId="41" hidden="1">{"Tab1",#N/A,FALSE,"P";"Tab2",#N/A,FALSE,"P"}</definedName>
    <definedName name="ght" localSheetId="4" hidden="1">{"Tab1",#N/A,FALSE,"P";"Tab2",#N/A,FALSE,"P"}</definedName>
    <definedName name="ght" localSheetId="3" hidden="1">{"Tab1",#N/A,FALSE,"P";"Tab2",#N/A,FALSE,"P"}</definedName>
    <definedName name="ght" localSheetId="30" hidden="1">{"Tab1",#N/A,FALSE,"P";"Tab2",#N/A,FALSE,"P"}</definedName>
    <definedName name="ght" localSheetId="31" hidden="1">{"Tab1",#N/A,FALSE,"P";"Tab2",#N/A,FALSE,"P"}</definedName>
    <definedName name="ght" localSheetId="33" hidden="1">{"Tab1",#N/A,FALSE,"P";"Tab2",#N/A,FALSE,"P"}</definedName>
    <definedName name="ght" localSheetId="34" hidden="1">{"Tab1",#N/A,FALSE,"P";"Tab2",#N/A,FALSE,"P"}</definedName>
    <definedName name="ght" localSheetId="35" hidden="1">{"Tab1",#N/A,FALSE,"P";"Tab2",#N/A,FALSE,"P"}</definedName>
    <definedName name="ght" localSheetId="36" hidden="1">{"Tab1",#N/A,FALSE,"P";"Tab2",#N/A,FALSE,"P"}</definedName>
    <definedName name="ght" localSheetId="38" hidden="1">{"Tab1",#N/A,FALSE,"P";"Tab2",#N/A,FALSE,"P"}</definedName>
    <definedName name="ght" localSheetId="42" hidden="1">{"Tab1",#N/A,FALSE,"P";"Tab2",#N/A,FALSE,"P"}</definedName>
    <definedName name="ght" localSheetId="43" hidden="1">{"Tab1",#N/A,FALSE,"P";"Tab2",#N/A,FALSE,"P"}</definedName>
    <definedName name="ght" localSheetId="17" hidden="1">{"Tab1",#N/A,FALSE,"P";"Tab2",#N/A,FALSE,"P"}</definedName>
    <definedName name="ght" localSheetId="50" hidden="1">{"Tab1",#N/A,FALSE,"P";"Tab2",#N/A,FALSE,"P"}</definedName>
    <definedName name="ght" localSheetId="51" hidden="1">{"Tab1",#N/A,FALSE,"P";"Tab2",#N/A,FALSE,"P"}</definedName>
    <definedName name="ght" localSheetId="52" hidden="1">{"Tab1",#N/A,FALSE,"P";"Tab2",#N/A,FALSE,"P"}</definedName>
    <definedName name="ght" localSheetId="53" hidden="1">{"Tab1",#N/A,FALSE,"P";"Tab2",#N/A,FALSE,"P"}</definedName>
    <definedName name="ght" localSheetId="54" hidden="1">{"Tab1",#N/A,FALSE,"P";"Tab2",#N/A,FALSE,"P"}</definedName>
    <definedName name="ght" localSheetId="55" hidden="1">{"Tab1",#N/A,FALSE,"P";"Tab2",#N/A,FALSE,"P"}</definedName>
    <definedName name="ght" localSheetId="56" hidden="1">{"Tab1",#N/A,FALSE,"P";"Tab2",#N/A,FALSE,"P"}</definedName>
    <definedName name="ght" localSheetId="18" hidden="1">{"Tab1",#N/A,FALSE,"P";"Tab2",#N/A,FALSE,"P"}</definedName>
    <definedName name="ght" localSheetId="19" hidden="1">{"Tab1",#N/A,FALSE,"P";"Tab2",#N/A,FALSE,"P"}</definedName>
    <definedName name="ght" localSheetId="24" hidden="1">{"Tab1",#N/A,FALSE,"P";"Tab2",#N/A,FALSE,"P"}</definedName>
    <definedName name="ght" localSheetId="25" hidden="1">{"Tab1",#N/A,FALSE,"P";"Tab2",#N/A,FALSE,"P"}</definedName>
    <definedName name="ght" localSheetId="26" hidden="1">{"Tab1",#N/A,FALSE,"P";"Tab2",#N/A,FALSE,"P"}</definedName>
    <definedName name="ght" localSheetId="27" hidden="1">{"Tab1",#N/A,FALSE,"P";"Tab2",#N/A,FALSE,"P"}</definedName>
    <definedName name="ght" localSheetId="29" hidden="1">{"Tab1",#N/A,FALSE,"P";"Tab2",#N/A,FALSE,"P"}</definedName>
    <definedName name="ght" hidden="1">{"Tab1",#N/A,FALSE,"P";"Tab2",#N/A,FALSE,"P"}</definedName>
    <definedName name="GL_Z" localSheetId="20">#REF!</definedName>
    <definedName name="GL_Z" localSheetId="21">#REF!</definedName>
    <definedName name="GL_Z" localSheetId="37">#REF!</definedName>
    <definedName name="GL_Z" localSheetId="4">#REF!</definedName>
    <definedName name="GL_Z" localSheetId="3">#REF!</definedName>
    <definedName name="GL_Z" localSheetId="30">#REF!</definedName>
    <definedName name="GL_Z" localSheetId="31">#REF!</definedName>
    <definedName name="GL_Z" localSheetId="38">#REF!</definedName>
    <definedName name="GL_Z" localSheetId="55">#REF!</definedName>
    <definedName name="GL_Z" localSheetId="56">#REF!</definedName>
    <definedName name="GL_Z" localSheetId="18">#REF!</definedName>
    <definedName name="GL_Z" localSheetId="19">#REF!</definedName>
    <definedName name="GL_Z" localSheetId="24">#REF!</definedName>
    <definedName name="GL_Z" localSheetId="25">#REF!</definedName>
    <definedName name="GL_Z" localSheetId="26">#REF!</definedName>
    <definedName name="GL_Z" localSheetId="27">#REF!</definedName>
    <definedName name="GL_Z" localSheetId="29">#REF!</definedName>
    <definedName name="GL_Z">#REF!</definedName>
    <definedName name="gni">[102]GNIpc!$A$1:$R$235</definedName>
    <definedName name="goafrica" localSheetId="22">[134]!goafrica</definedName>
    <definedName name="goafrica" localSheetId="41">[134]!goafrica</definedName>
    <definedName name="goafrica" localSheetId="3">[134]!goafrica</definedName>
    <definedName name="goafrica" localSheetId="38">[134]!goafrica</definedName>
    <definedName name="goafrica" localSheetId="42">[134]!goafrica</definedName>
    <definedName name="goafrica" localSheetId="53">[134]!goafrica</definedName>
    <definedName name="goafrica" localSheetId="54">[134]!goafrica</definedName>
    <definedName name="goafrica" localSheetId="57">[134]!goafrica</definedName>
    <definedName name="goafrica" localSheetId="58">[134]!goafrica</definedName>
    <definedName name="goafrica" localSheetId="25">[134]!goafrica</definedName>
    <definedName name="goafrica">[134]!goafrica</definedName>
    <definedName name="goasia" localSheetId="22">[134]!goasia</definedName>
    <definedName name="goasia" localSheetId="41">[134]!goasia</definedName>
    <definedName name="goasia" localSheetId="3">[134]!goasia</definedName>
    <definedName name="goasia" localSheetId="38">[134]!goasia</definedName>
    <definedName name="goasia" localSheetId="42">[134]!goasia</definedName>
    <definedName name="goasia" localSheetId="53">[134]!goasia</definedName>
    <definedName name="goasia" localSheetId="54">[134]!goasia</definedName>
    <definedName name="goasia" localSheetId="57">[134]!goasia</definedName>
    <definedName name="goasia" localSheetId="58">[134]!goasia</definedName>
    <definedName name="goasia" localSheetId="25">[134]!goasia</definedName>
    <definedName name="goasia">[134]!goasia</definedName>
    <definedName name="GOB" localSheetId="20">#REF!</definedName>
    <definedName name="GOB" localSheetId="21">#REF!</definedName>
    <definedName name="GOB" localSheetId="37">#REF!</definedName>
    <definedName name="GOB" localSheetId="4">#REF!</definedName>
    <definedName name="GOB" localSheetId="3">#REF!</definedName>
    <definedName name="GOB" localSheetId="30">#REF!</definedName>
    <definedName name="GOB" localSheetId="31">#REF!</definedName>
    <definedName name="GOB" localSheetId="38">#REF!</definedName>
    <definedName name="GOB" localSheetId="55">#REF!</definedName>
    <definedName name="GOB" localSheetId="56">#REF!</definedName>
    <definedName name="GOB" localSheetId="18">#REF!</definedName>
    <definedName name="GOB" localSheetId="19">#REF!</definedName>
    <definedName name="GOB" localSheetId="24">#REF!</definedName>
    <definedName name="GOB" localSheetId="25">#REF!</definedName>
    <definedName name="GOB" localSheetId="26">#REF!</definedName>
    <definedName name="GOB" localSheetId="27">#REF!</definedName>
    <definedName name="GOB" localSheetId="29">#REF!</definedName>
    <definedName name="GOB">#REF!</definedName>
    <definedName name="goeeup" localSheetId="22">[134]!goeeup</definedName>
    <definedName name="goeeup" localSheetId="41">[134]!goeeup</definedName>
    <definedName name="goeeup" localSheetId="3">[134]!goeeup</definedName>
    <definedName name="goeeup" localSheetId="38">[134]!goeeup</definedName>
    <definedName name="goeeup" localSheetId="42">[134]!goeeup</definedName>
    <definedName name="goeeup" localSheetId="53">[134]!goeeup</definedName>
    <definedName name="goeeup" localSheetId="54">[134]!goeeup</definedName>
    <definedName name="goeeup" localSheetId="57">[134]!goeeup</definedName>
    <definedName name="goeeup" localSheetId="58">[134]!goeeup</definedName>
    <definedName name="goeeup" localSheetId="25">[134]!goeeup</definedName>
    <definedName name="goeeup">[134]!goeeup</definedName>
    <definedName name="GOESC96" localSheetId="20">#REF!</definedName>
    <definedName name="GOESC96" localSheetId="21">#REF!</definedName>
    <definedName name="GOESC96" localSheetId="22">#REF!</definedName>
    <definedName name="GOESC96" localSheetId="23">#REF!</definedName>
    <definedName name="GOESC96" localSheetId="17">#REF!</definedName>
    <definedName name="GOESC96" localSheetId="55">#REF!</definedName>
    <definedName name="GOESC96" localSheetId="19">#REF!</definedName>
    <definedName name="GOESC96" localSheetId="25">#REF!</definedName>
    <definedName name="GOESC96" localSheetId="26">#REF!</definedName>
    <definedName name="GOESC96">#REF!</definedName>
    <definedName name="goeurope" localSheetId="22">[134]!goeurope</definedName>
    <definedName name="goeurope" localSheetId="41">[134]!goeurope</definedName>
    <definedName name="goeurope" localSheetId="3">[134]!goeurope</definedName>
    <definedName name="goeurope" localSheetId="38">[134]!goeurope</definedName>
    <definedName name="goeurope" localSheetId="42">[134]!goeurope</definedName>
    <definedName name="goeurope" localSheetId="53">[134]!goeurope</definedName>
    <definedName name="goeurope" localSheetId="54">[134]!goeurope</definedName>
    <definedName name="goeurope" localSheetId="57">[134]!goeurope</definedName>
    <definedName name="goeurope" localSheetId="58">[134]!goeurope</definedName>
    <definedName name="goeurope" localSheetId="25">[134]!goeurope</definedName>
    <definedName name="goeurope">[134]!goeurope</definedName>
    <definedName name="golamerica" localSheetId="22">[134]!golamerica</definedName>
    <definedName name="golamerica" localSheetId="41">[134]!golamerica</definedName>
    <definedName name="golamerica" localSheetId="3">[134]!golamerica</definedName>
    <definedName name="golamerica" localSheetId="38">[134]!golamerica</definedName>
    <definedName name="golamerica" localSheetId="42">[134]!golamerica</definedName>
    <definedName name="golamerica" localSheetId="53">[134]!golamerica</definedName>
    <definedName name="golamerica" localSheetId="54">[134]!golamerica</definedName>
    <definedName name="golamerica" localSheetId="57">[134]!golamerica</definedName>
    <definedName name="golamerica" localSheetId="58">[134]!golamerica</definedName>
    <definedName name="golamerica" localSheetId="25">[134]!golamerica</definedName>
    <definedName name="golamerica">[134]!golamerica</definedName>
    <definedName name="gomeast" localSheetId="22">[134]!gomeast</definedName>
    <definedName name="gomeast" localSheetId="41">[134]!gomeast</definedName>
    <definedName name="gomeast" localSheetId="3">[134]!gomeast</definedName>
    <definedName name="gomeast" localSheetId="38">[134]!gomeast</definedName>
    <definedName name="gomeast" localSheetId="42">[134]!gomeast</definedName>
    <definedName name="gomeast" localSheetId="53">[134]!gomeast</definedName>
    <definedName name="gomeast" localSheetId="54">[134]!gomeast</definedName>
    <definedName name="gomeast" localSheetId="57">[134]!gomeast</definedName>
    <definedName name="gomeast" localSheetId="58">[134]!gomeast</definedName>
    <definedName name="gomeast" localSheetId="25">[134]!gomeast</definedName>
    <definedName name="gomeast">[134]!gomeast</definedName>
    <definedName name="gooecd" localSheetId="22">[134]!gooecd</definedName>
    <definedName name="gooecd" localSheetId="41">[134]!gooecd</definedName>
    <definedName name="gooecd" localSheetId="3">[134]!gooecd</definedName>
    <definedName name="gooecd" localSheetId="38">[134]!gooecd</definedName>
    <definedName name="gooecd" localSheetId="42">[134]!gooecd</definedName>
    <definedName name="gooecd" localSheetId="53">[134]!gooecd</definedName>
    <definedName name="gooecd" localSheetId="54">[134]!gooecd</definedName>
    <definedName name="gooecd" localSheetId="57">[134]!gooecd</definedName>
    <definedName name="gooecd" localSheetId="58">[134]!gooecd</definedName>
    <definedName name="gooecd" localSheetId="25">[134]!gooecd</definedName>
    <definedName name="gooecd">[134]!gooecd</definedName>
    <definedName name="goopec" localSheetId="22">[134]!goopec</definedName>
    <definedName name="goopec" localSheetId="41">[134]!goopec</definedName>
    <definedName name="goopec" localSheetId="3">[134]!goopec</definedName>
    <definedName name="goopec" localSheetId="38">[134]!goopec</definedName>
    <definedName name="goopec" localSheetId="42">[134]!goopec</definedName>
    <definedName name="goopec" localSheetId="53">[134]!goopec</definedName>
    <definedName name="goopec" localSheetId="54">[134]!goopec</definedName>
    <definedName name="goopec" localSheetId="57">[134]!goopec</definedName>
    <definedName name="goopec" localSheetId="58">[134]!goopec</definedName>
    <definedName name="goopec" localSheetId="25">[134]!goopec</definedName>
    <definedName name="goopec">[134]!goopec</definedName>
    <definedName name="gosummary" localSheetId="22">[134]!gosummary</definedName>
    <definedName name="gosummary" localSheetId="41">[134]!gosummary</definedName>
    <definedName name="gosummary" localSheetId="3">[134]!gosummary</definedName>
    <definedName name="gosummary" localSheetId="38">[134]!gosummary</definedName>
    <definedName name="gosummary" localSheetId="42">[134]!gosummary</definedName>
    <definedName name="gosummary" localSheetId="53">[134]!gosummary</definedName>
    <definedName name="gosummary" localSheetId="54">[134]!gosummary</definedName>
    <definedName name="gosummary" localSheetId="57">[134]!gosummary</definedName>
    <definedName name="gosummary" localSheetId="58">[134]!gosummary</definedName>
    <definedName name="gosummary" localSheetId="25">[134]!gosummary</definedName>
    <definedName name="gosummary">[134]!gosummary</definedName>
    <definedName name="Grace_IDA">[116]NPV!$B$25</definedName>
    <definedName name="Grace_IDA1" localSheetId="20">#REF!</definedName>
    <definedName name="Grace_IDA1" localSheetId="21">#REF!</definedName>
    <definedName name="Grace_IDA1" localSheetId="22">#REF!</definedName>
    <definedName name="Grace_IDA1" localSheetId="23">#REF!</definedName>
    <definedName name="Grace_IDA1" localSheetId="17">#REF!</definedName>
    <definedName name="Grace_IDA1" localSheetId="55">#REF!</definedName>
    <definedName name="Grace_IDA1" localSheetId="19">#REF!</definedName>
    <definedName name="Grace_IDA1" localSheetId="25">#REF!</definedName>
    <definedName name="Grace_IDA1" localSheetId="26">#REF!</definedName>
    <definedName name="Grace_IDA1">#REF!</definedName>
    <definedName name="Grace_NC" localSheetId="20">[116]NPV!#REF!</definedName>
    <definedName name="Grace_NC" localSheetId="21">[116]NPV!#REF!</definedName>
    <definedName name="Grace_NC" localSheetId="23">[116]NPV!#REF!</definedName>
    <definedName name="Grace_NC" localSheetId="37">[116]NPV!#REF!</definedName>
    <definedName name="Grace_NC" localSheetId="4">[116]NPV!#REF!</definedName>
    <definedName name="Grace_NC" localSheetId="3">[116]NPV!#REF!</definedName>
    <definedName name="Grace_NC" localSheetId="30">[116]NPV!#REF!</definedName>
    <definedName name="Grace_NC" localSheetId="38">[116]NPV!#REF!</definedName>
    <definedName name="Grace_NC" localSheetId="18">[116]NPV!#REF!</definedName>
    <definedName name="Grace_NC" localSheetId="19">[116]NPV!#REF!</definedName>
    <definedName name="Grace_NC" localSheetId="24">[116]NPV!#REF!</definedName>
    <definedName name="Grace_NC" localSheetId="25">[116]NPV!#REF!</definedName>
    <definedName name="Grace_NC" localSheetId="26">[116]NPV!#REF!</definedName>
    <definedName name="Grace_NC" localSheetId="27">[116]NPV!#REF!</definedName>
    <definedName name="Grace_NC" localSheetId="29">[116]NPV!#REF!</definedName>
    <definedName name="Grace_NC">[116]NPV!#REF!</definedName>
    <definedName name="Grace1_IDA" localSheetId="20">#REF!</definedName>
    <definedName name="Grace1_IDA" localSheetId="21">#REF!</definedName>
    <definedName name="Grace1_IDA" localSheetId="22">#REF!</definedName>
    <definedName name="Grace1_IDA" localSheetId="23">#REF!</definedName>
    <definedName name="Grace1_IDA" localSheetId="17">#REF!</definedName>
    <definedName name="Grace1_IDA" localSheetId="55">#REF!</definedName>
    <definedName name="Grace1_IDA" localSheetId="19">#REF!</definedName>
    <definedName name="Grace1_IDA" localSheetId="25">#REF!</definedName>
    <definedName name="Grace1_IDA" localSheetId="26">#REF!</definedName>
    <definedName name="Grace1_IDA">#REF!</definedName>
    <definedName name="graf">#N/A</definedName>
    <definedName name="GRAF2">#N/A</definedName>
    <definedName name="GRAFDOM">#N/A</definedName>
    <definedName name="grafico" localSheetId="38">[5]!grafico</definedName>
    <definedName name="grafico" localSheetId="55">[6]!grafico</definedName>
    <definedName name="grafico" localSheetId="24">[6]!grafico</definedName>
    <definedName name="grafico">[5]!grafico</definedName>
    <definedName name="GRÁFICO_10.3.1.">'[98]GRÁFICO DE FONDO POR AFILIADO'!$A$3:$H$35</definedName>
    <definedName name="GRÁFICO_10.3.2">'[98]GRÁFICO DE FONDO POR AFILIADO'!$A$36:$H$68</definedName>
    <definedName name="GRÁFICO_10.3.3">'[98]GRÁFICO DE FONDO POR AFILIADO'!$A$69:$H$101</definedName>
    <definedName name="GRÁFICO_10.3.4.">'[98]GRÁFICO DE FONDO POR AFILIADO'!$A$103:$H$135</definedName>
    <definedName name="GRÁFICO_N_10.2.4." localSheetId="20">#REF!</definedName>
    <definedName name="GRÁFICO_N_10.2.4." localSheetId="21">#REF!</definedName>
    <definedName name="GRÁFICO_N_10.2.4." localSheetId="22">#REF!</definedName>
    <definedName name="GRÁFICO_N_10.2.4." localSheetId="23">#REF!</definedName>
    <definedName name="GRÁFICO_N_10.2.4." localSheetId="17">#REF!</definedName>
    <definedName name="GRÁFICO_N_10.2.4." localSheetId="55">#REF!</definedName>
    <definedName name="GRÁFICO_N_10.2.4." localSheetId="19">#REF!</definedName>
    <definedName name="GRÁFICO_N_10.2.4." localSheetId="25">#REF!</definedName>
    <definedName name="GRÁFICO_N_10.2.4." localSheetId="26">#REF!</definedName>
    <definedName name="GRÁFICO_N_10.2.4.">#REF!</definedName>
    <definedName name="GRAFICO2">#N/A</definedName>
    <definedName name="gre" localSheetId="20" hidden="1">{"Riqfin97",#N/A,FALSE,"Tran";"Riqfinpro",#N/A,FALSE,"Tran"}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localSheetId="23" hidden="1">{"Riqfin97",#N/A,FALSE,"Tran";"Riqfinpro",#N/A,FALSE,"Tran"}</definedName>
    <definedName name="gre" localSheetId="28" hidden="1">{"Riqfin97",#N/A,FALSE,"Tran";"Riqfinpro",#N/A,FALSE,"Tran"}</definedName>
    <definedName name="gre" localSheetId="32" hidden="1">{"Riqfin97",#N/A,FALSE,"Tran";"Riqfinpro",#N/A,FALSE,"Tran"}</definedName>
    <definedName name="gre" localSheetId="37" hidden="1">{"Riqfin97",#N/A,FALSE,"Tran";"Riqfinpro",#N/A,FALSE,"Tran"}</definedName>
    <definedName name="gre" localSheetId="39" hidden="1">{"Riqfin97",#N/A,FALSE,"Tran";"Riqfinpro",#N/A,FALSE,"Tran"}</definedName>
    <definedName name="gre" localSheetId="41" hidden="1">{"Riqfin97",#N/A,FALSE,"Tran";"Riqfinpro",#N/A,FALSE,"Tran"}</definedName>
    <definedName name="gre" localSheetId="4" hidden="1">{"Riqfin97",#N/A,FALSE,"Tran";"Riqfinpro",#N/A,FALSE,"Tran"}</definedName>
    <definedName name="gre" localSheetId="3" hidden="1">{"Riqfin97",#N/A,FALSE,"Tran";"Riqfinpro",#N/A,FALSE,"Tran"}</definedName>
    <definedName name="gre" localSheetId="30" hidden="1">{"Riqfin97",#N/A,FALSE,"Tran";"Riqfinpro",#N/A,FALSE,"Tran"}</definedName>
    <definedName name="gre" localSheetId="31" hidden="1">{"Riqfin97",#N/A,FALSE,"Tran";"Riqfinpro",#N/A,FALSE,"Tran"}</definedName>
    <definedName name="gre" localSheetId="33" hidden="1">{"Riqfin97",#N/A,FALSE,"Tran";"Riqfinpro",#N/A,FALSE,"Tran"}</definedName>
    <definedName name="gre" localSheetId="34" hidden="1">{"Riqfin97",#N/A,FALSE,"Tran";"Riqfinpro",#N/A,FALSE,"Tran"}</definedName>
    <definedName name="gre" localSheetId="35" hidden="1">{"Riqfin97",#N/A,FALSE,"Tran";"Riqfinpro",#N/A,FALSE,"Tran"}</definedName>
    <definedName name="gre" localSheetId="36" hidden="1">{"Riqfin97",#N/A,FALSE,"Tran";"Riqfinpro",#N/A,FALSE,"Tran"}</definedName>
    <definedName name="gre" localSheetId="38" hidden="1">{"Riqfin97",#N/A,FALSE,"Tran";"Riqfinpro",#N/A,FALSE,"Tran"}</definedName>
    <definedName name="gre" localSheetId="42" hidden="1">{"Riqfin97",#N/A,FALSE,"Tran";"Riqfinpro",#N/A,FALSE,"Tran"}</definedName>
    <definedName name="gre" localSheetId="43" hidden="1">{"Riqfin97",#N/A,FALSE,"Tran";"Riqfinpro",#N/A,FALSE,"Tran"}</definedName>
    <definedName name="gre" localSheetId="17" hidden="1">{"Riqfin97",#N/A,FALSE,"Tran";"Riqfinpro",#N/A,FALSE,"Tran"}</definedName>
    <definedName name="gre" localSheetId="50" hidden="1">{"Riqfin97",#N/A,FALSE,"Tran";"Riqfinpro",#N/A,FALSE,"Tran"}</definedName>
    <definedName name="gre" localSheetId="51" hidden="1">{"Riqfin97",#N/A,FALSE,"Tran";"Riqfinpro",#N/A,FALSE,"Tran"}</definedName>
    <definedName name="gre" localSheetId="52" hidden="1">{"Riqfin97",#N/A,FALSE,"Tran";"Riqfinpro",#N/A,FALSE,"Tran"}</definedName>
    <definedName name="gre" localSheetId="53" hidden="1">{"Riqfin97",#N/A,FALSE,"Tran";"Riqfinpro",#N/A,FALSE,"Tran"}</definedName>
    <definedName name="gre" localSheetId="54" hidden="1">{"Riqfin97",#N/A,FALSE,"Tran";"Riqfinpro",#N/A,FALSE,"Tran"}</definedName>
    <definedName name="gre" localSheetId="55" hidden="1">{"Riqfin97",#N/A,FALSE,"Tran";"Riqfinpro",#N/A,FALSE,"Tran"}</definedName>
    <definedName name="gre" localSheetId="56" hidden="1">{"Riqfin97",#N/A,FALSE,"Tran";"Riqfinpro",#N/A,FALSE,"Tran"}</definedName>
    <definedName name="gre" localSheetId="18" hidden="1">{"Riqfin97",#N/A,FALSE,"Tran";"Riqfinpro",#N/A,FALSE,"Tran"}</definedName>
    <definedName name="gre" localSheetId="19" hidden="1">{"Riqfin97",#N/A,FALSE,"Tran";"Riqfinpro",#N/A,FALSE,"Tran"}</definedName>
    <definedName name="gre" localSheetId="24" hidden="1">{"Riqfin97",#N/A,FALSE,"Tran";"Riqfinpro",#N/A,FALSE,"Tran"}</definedName>
    <definedName name="gre" localSheetId="25" hidden="1">{"Riqfin97",#N/A,FALSE,"Tran";"Riqfinpro",#N/A,FALSE,"Tran"}</definedName>
    <definedName name="gre" localSheetId="26" hidden="1">{"Riqfin97",#N/A,FALSE,"Tran";"Riqfinpro",#N/A,FALSE,"Tran"}</definedName>
    <definedName name="gre" localSheetId="27" hidden="1">{"Riqfin97",#N/A,FALSE,"Tran";"Riqfinpro",#N/A,FALSE,"Tran"}</definedName>
    <definedName name="gre" localSheetId="29" hidden="1">{"Riqfin97",#N/A,FALSE,"Tran";"Riqfinpro",#N/A,FALSE,"Tran"}</definedName>
    <definedName name="gre" hidden="1">{"Riqfin97",#N/A,FALSE,"Tran";"Riqfinpro",#N/A,FALSE,"Tran"}</definedName>
    <definedName name="Greece_wt">'[77]OECD wgt'!$B$19</definedName>
    <definedName name="grtrt" localSheetId="20" hidden="1">'[114]Fax a enviar'!#REF!</definedName>
    <definedName name="grtrt" localSheetId="21" hidden="1">'[114]Fax a enviar'!#REF!</definedName>
    <definedName name="grtrt" localSheetId="22" hidden="1">'[114]Fax a enviar'!#REF!</definedName>
    <definedName name="grtrt" localSheetId="23" hidden="1">'[114]Fax a enviar'!#REF!</definedName>
    <definedName name="grtrt" localSheetId="17" hidden="1">'[114]Fax a enviar'!#REF!</definedName>
    <definedName name="grtrt" localSheetId="19" hidden="1">'[114]Fax a enviar'!#REF!</definedName>
    <definedName name="grtrt" localSheetId="25" hidden="1">'[114]Fax a enviar'!#REF!</definedName>
    <definedName name="grtrt" localSheetId="26" hidden="1">'[114]Fax a enviar'!#REF!</definedName>
    <definedName name="grtrt" hidden="1">'[114]Fax a enviar'!#REF!</definedName>
    <definedName name="Gstd" localSheetId="20">#REF!</definedName>
    <definedName name="Gstd" localSheetId="21">#REF!</definedName>
    <definedName name="Gstd" localSheetId="22">#REF!</definedName>
    <definedName name="Gstd" localSheetId="23">#REF!</definedName>
    <definedName name="Gstd" localSheetId="17">#REF!</definedName>
    <definedName name="Gstd" localSheetId="55">#REF!</definedName>
    <definedName name="Gstd" localSheetId="19">#REF!</definedName>
    <definedName name="Gstd" localSheetId="25">#REF!</definedName>
    <definedName name="Gstd" localSheetId="26">#REF!</definedName>
    <definedName name="Gstd">#REF!</definedName>
    <definedName name="GT">'[73]GT%'!$C$5</definedName>
    <definedName name="gtryrtyr" localSheetId="20" hidden="1">#REF!</definedName>
    <definedName name="gtryrtyr" localSheetId="21" hidden="1">#REF!</definedName>
    <definedName name="gtryrtyr" localSheetId="37" hidden="1">#REF!</definedName>
    <definedName name="gtryrtyr" localSheetId="4" hidden="1">#REF!</definedName>
    <definedName name="gtryrtyr" localSheetId="3" hidden="1">#REF!</definedName>
    <definedName name="gtryrtyr" localSheetId="30" hidden="1">#REF!</definedName>
    <definedName name="gtryrtyr" localSheetId="31" hidden="1">#REF!</definedName>
    <definedName name="gtryrtyr" localSheetId="38" hidden="1">#REF!</definedName>
    <definedName name="gtryrtyr" localSheetId="55" hidden="1">#REF!</definedName>
    <definedName name="gtryrtyr" localSheetId="56" hidden="1">#REF!</definedName>
    <definedName name="gtryrtyr" localSheetId="18" hidden="1">#REF!</definedName>
    <definedName name="gtryrtyr" localSheetId="19" hidden="1">#REF!</definedName>
    <definedName name="gtryrtyr" localSheetId="24" hidden="1">#REF!</definedName>
    <definedName name="gtryrtyr" localSheetId="25" hidden="1">#REF!</definedName>
    <definedName name="gtryrtyr" localSheetId="26" hidden="1">#REF!</definedName>
    <definedName name="gtryrtyr" localSheetId="27" hidden="1">#REF!</definedName>
    <definedName name="gtryrtyr" localSheetId="29" hidden="1">#REF!</definedName>
    <definedName name="gtryrtyr" hidden="1">#REF!</definedName>
    <definedName name="GUEBVIO" localSheetId="55" hidden="1">#REF!</definedName>
    <definedName name="GUEBVIO" localSheetId="19" hidden="1">#REF!</definedName>
    <definedName name="GUEBVIO" localSheetId="25" hidden="1">#REF!</definedName>
    <definedName name="GUEBVIO" localSheetId="26" hidden="1">#REF!</definedName>
    <definedName name="GUEBVIO" hidden="1">#REF!</definedName>
    <definedName name="GUIL" localSheetId="20">#REF!</definedName>
    <definedName name="GUIL" localSheetId="37">#REF!</definedName>
    <definedName name="GUIL" localSheetId="4">#REF!</definedName>
    <definedName name="GUIL" localSheetId="3">#REF!</definedName>
    <definedName name="GUIL" localSheetId="31">#REF!</definedName>
    <definedName name="GUIL" localSheetId="55">#REF!</definedName>
    <definedName name="GUIL" localSheetId="56">#REF!</definedName>
    <definedName name="GUIL">#REF!</definedName>
    <definedName name="GUIL1" localSheetId="20">#REF!</definedName>
    <definedName name="GUIL1" localSheetId="37">#REF!</definedName>
    <definedName name="GUIL1" localSheetId="4">#REF!</definedName>
    <definedName name="GUIL1" localSheetId="3">#REF!</definedName>
    <definedName name="GUIL1" localSheetId="31">#REF!</definedName>
    <definedName name="GUIL1" localSheetId="55">#REF!</definedName>
    <definedName name="GUIL1" localSheetId="56">#REF!</definedName>
    <definedName name="GUIL1">#REF!</definedName>
    <definedName name="GYEAR2021" localSheetId="20">[103]Gold!$B$583:$J$583</definedName>
    <definedName name="GYEAR2021" localSheetId="32">[104]Gold!$B$583:$J$583</definedName>
    <definedName name="GYEAR2021" localSheetId="39">[104]Gold!$B$583:$J$583</definedName>
    <definedName name="GYEAR2021" localSheetId="41">[104]Gold!$B$583:$J$583</definedName>
    <definedName name="GYEAR2021" localSheetId="31">[104]Gold!$B$583:$J$583</definedName>
    <definedName name="GYEAR2021" localSheetId="35">[104]Gold!$B$583:$J$583</definedName>
    <definedName name="GYEAR2021" localSheetId="38">[103]Gold!$B$583:$J$583</definedName>
    <definedName name="GYEAR2021" localSheetId="42">[104]Gold!$B$583:$J$583</definedName>
    <definedName name="GYEAR2021" localSheetId="43">[104]Gold!$B$583:$J$583</definedName>
    <definedName name="GYEAR2021" localSheetId="55">[104]Gold!$B$583:$J$583</definedName>
    <definedName name="GYEAR2021" localSheetId="24">[105]Gold!$B$583:$J$583</definedName>
    <definedName name="GYEAR2021">[103]Gold!$B$583:$J$583</definedName>
    <definedName name="GYEAR2022" localSheetId="20">[103]Gold!$K$583:$U$583</definedName>
    <definedName name="GYEAR2022" localSheetId="32">[104]Gold!$K$583:$U$583</definedName>
    <definedName name="GYEAR2022" localSheetId="39">[104]Gold!$K$583:$U$583</definedName>
    <definedName name="GYEAR2022" localSheetId="41">[104]Gold!$K$583:$U$583</definedName>
    <definedName name="GYEAR2022" localSheetId="31">[104]Gold!$K$583:$U$583</definedName>
    <definedName name="GYEAR2022" localSheetId="35">[104]Gold!$K$583:$U$583</definedName>
    <definedName name="GYEAR2022" localSheetId="38">[103]Gold!$K$583:$U$583</definedName>
    <definedName name="GYEAR2022" localSheetId="42">[104]Gold!$K$583:$U$583</definedName>
    <definedName name="GYEAR2022" localSheetId="43">[104]Gold!$K$583:$U$583</definedName>
    <definedName name="GYEAR2022" localSheetId="55">[104]Gold!$K$583:$U$583</definedName>
    <definedName name="GYEAR2022" localSheetId="24">[105]Gold!$K$583:$U$583</definedName>
    <definedName name="GYEAR2022">[103]Gold!$K$583:$U$583</definedName>
    <definedName name="gyu" localSheetId="20" hidden="1">{"Tab1",#N/A,FALSE,"P";"Tab2",#N/A,FALSE,"P"}</definedName>
    <definedName name="gyu" localSheetId="21" hidden="1">{"Tab1",#N/A,FALSE,"P";"Tab2",#N/A,FALSE,"P"}</definedName>
    <definedName name="gyu" localSheetId="22" hidden="1">{"Tab1",#N/A,FALSE,"P";"Tab2",#N/A,FALSE,"P"}</definedName>
    <definedName name="gyu" localSheetId="23" hidden="1">{"Tab1",#N/A,FALSE,"P";"Tab2",#N/A,FALSE,"P"}</definedName>
    <definedName name="gyu" localSheetId="28" hidden="1">{"Tab1",#N/A,FALSE,"P";"Tab2",#N/A,FALSE,"P"}</definedName>
    <definedName name="gyu" localSheetId="32" hidden="1">{"Tab1",#N/A,FALSE,"P";"Tab2",#N/A,FALSE,"P"}</definedName>
    <definedName name="gyu" localSheetId="37" hidden="1">{"Tab1",#N/A,FALSE,"P";"Tab2",#N/A,FALSE,"P"}</definedName>
    <definedName name="gyu" localSheetId="39" hidden="1">{"Tab1",#N/A,FALSE,"P";"Tab2",#N/A,FALSE,"P"}</definedName>
    <definedName name="gyu" localSheetId="41" hidden="1">{"Tab1",#N/A,FALSE,"P";"Tab2",#N/A,FALSE,"P"}</definedName>
    <definedName name="gyu" localSheetId="4" hidden="1">{"Tab1",#N/A,FALSE,"P";"Tab2",#N/A,FALSE,"P"}</definedName>
    <definedName name="gyu" localSheetId="3" hidden="1">{"Tab1",#N/A,FALSE,"P";"Tab2",#N/A,FALSE,"P"}</definedName>
    <definedName name="gyu" localSheetId="30" hidden="1">{"Tab1",#N/A,FALSE,"P";"Tab2",#N/A,FALSE,"P"}</definedName>
    <definedName name="gyu" localSheetId="31" hidden="1">{"Tab1",#N/A,FALSE,"P";"Tab2",#N/A,FALSE,"P"}</definedName>
    <definedName name="gyu" localSheetId="33" hidden="1">{"Tab1",#N/A,FALSE,"P";"Tab2",#N/A,FALSE,"P"}</definedName>
    <definedName name="gyu" localSheetId="34" hidden="1">{"Tab1",#N/A,FALSE,"P";"Tab2",#N/A,FALSE,"P"}</definedName>
    <definedName name="gyu" localSheetId="35" hidden="1">{"Tab1",#N/A,FALSE,"P";"Tab2",#N/A,FALSE,"P"}</definedName>
    <definedName name="gyu" localSheetId="36" hidden="1">{"Tab1",#N/A,FALSE,"P";"Tab2",#N/A,FALSE,"P"}</definedName>
    <definedName name="gyu" localSheetId="38" hidden="1">{"Tab1",#N/A,FALSE,"P";"Tab2",#N/A,FALSE,"P"}</definedName>
    <definedName name="gyu" localSheetId="42" hidden="1">{"Tab1",#N/A,FALSE,"P";"Tab2",#N/A,FALSE,"P"}</definedName>
    <definedName name="gyu" localSheetId="43" hidden="1">{"Tab1",#N/A,FALSE,"P";"Tab2",#N/A,FALSE,"P"}</definedName>
    <definedName name="gyu" localSheetId="17" hidden="1">{"Tab1",#N/A,FALSE,"P";"Tab2",#N/A,FALSE,"P"}</definedName>
    <definedName name="gyu" localSheetId="50" hidden="1">{"Tab1",#N/A,FALSE,"P";"Tab2",#N/A,FALSE,"P"}</definedName>
    <definedName name="gyu" localSheetId="51" hidden="1">{"Tab1",#N/A,FALSE,"P";"Tab2",#N/A,FALSE,"P"}</definedName>
    <definedName name="gyu" localSheetId="52" hidden="1">{"Tab1",#N/A,FALSE,"P";"Tab2",#N/A,FALSE,"P"}</definedName>
    <definedName name="gyu" localSheetId="53" hidden="1">{"Tab1",#N/A,FALSE,"P";"Tab2",#N/A,FALSE,"P"}</definedName>
    <definedName name="gyu" localSheetId="54" hidden="1">{"Tab1",#N/A,FALSE,"P";"Tab2",#N/A,FALSE,"P"}</definedName>
    <definedName name="gyu" localSheetId="55" hidden="1">{"Tab1",#N/A,FALSE,"P";"Tab2",#N/A,FALSE,"P"}</definedName>
    <definedName name="gyu" localSheetId="56" hidden="1">{"Tab1",#N/A,FALSE,"P";"Tab2",#N/A,FALSE,"P"}</definedName>
    <definedName name="gyu" localSheetId="18" hidden="1">{"Tab1",#N/A,FALSE,"P";"Tab2",#N/A,FALSE,"P"}</definedName>
    <definedName name="gyu" localSheetId="19" hidden="1">{"Tab1",#N/A,FALSE,"P";"Tab2",#N/A,FALSE,"P"}</definedName>
    <definedName name="gyu" localSheetId="24" hidden="1">{"Tab1",#N/A,FALSE,"P";"Tab2",#N/A,FALSE,"P"}</definedName>
    <definedName name="gyu" localSheetId="25" hidden="1">{"Tab1",#N/A,FALSE,"P";"Tab2",#N/A,FALSE,"P"}</definedName>
    <definedName name="gyu" localSheetId="26" hidden="1">{"Tab1",#N/A,FALSE,"P";"Tab2",#N/A,FALSE,"P"}</definedName>
    <definedName name="gyu" localSheetId="27" hidden="1">{"Tab1",#N/A,FALSE,"P";"Tab2",#N/A,FALSE,"P"}</definedName>
    <definedName name="gyu" localSheetId="29" hidden="1">{"Tab1",#N/A,FALSE,"P";"Tab2",#N/A,FALSE,"P"}</definedName>
    <definedName name="gyu" hidden="1">{"Tab1",#N/A,FALSE,"P";"Tab2",#N/A,FALSE,"P"}</definedName>
    <definedName name="h" localSheetId="20" hidden="1">#REF!</definedName>
    <definedName name="h" localSheetId="21" hidden="1">#REF!</definedName>
    <definedName name="h" localSheetId="37" hidden="1">#REF!</definedName>
    <definedName name="h" localSheetId="4" hidden="1">#REF!</definedName>
    <definedName name="h" localSheetId="3" hidden="1">#REF!</definedName>
    <definedName name="h" localSheetId="30" hidden="1">#REF!</definedName>
    <definedName name="h" localSheetId="31" hidden="1">#REF!</definedName>
    <definedName name="h" localSheetId="38" hidden="1">#REF!</definedName>
    <definedName name="h" localSheetId="55" hidden="1">#REF!</definedName>
    <definedName name="h" localSheetId="56" hidden="1">#REF!</definedName>
    <definedName name="h" localSheetId="18" hidden="1">#REF!</definedName>
    <definedName name="h" localSheetId="19" hidden="1">#REF!</definedName>
    <definedName name="h" localSheetId="24" hidden="1">#REF!</definedName>
    <definedName name="h" localSheetId="25" hidden="1">#REF!</definedName>
    <definedName name="h" localSheetId="26" hidden="1">#REF!</definedName>
    <definedName name="h" localSheetId="27" hidden="1">#REF!</definedName>
    <definedName name="h" localSheetId="29" hidden="1">#REF!</definedName>
    <definedName name="h" hidden="1">#REF!</definedName>
    <definedName name="hdhdfghdf" localSheetId="20" hidden="1">{"Minpmon",#N/A,FALSE,"Monthinput"}</definedName>
    <definedName name="hdhdfghdf" localSheetId="21" hidden="1">{"Minpmon",#N/A,FALSE,"Monthinput"}</definedName>
    <definedName name="hdhdfghdf" localSheetId="22" hidden="1">{"Minpmon",#N/A,FALSE,"Monthinput"}</definedName>
    <definedName name="hdhdfghdf" localSheetId="23" hidden="1">{"Minpmon",#N/A,FALSE,"Monthinput"}</definedName>
    <definedName name="hdhdfghdf" localSheetId="28" hidden="1">{"Minpmon",#N/A,FALSE,"Monthinput"}</definedName>
    <definedName name="hdhdfghdf" localSheetId="32" hidden="1">{"Minpmon",#N/A,FALSE,"Monthinput"}</definedName>
    <definedName name="hdhdfghdf" localSheetId="37" hidden="1">{"Minpmon",#N/A,FALSE,"Monthinput"}</definedName>
    <definedName name="hdhdfghdf" localSheetId="39" hidden="1">{"Minpmon",#N/A,FALSE,"Monthinput"}</definedName>
    <definedName name="hdhdfghdf" localSheetId="41" hidden="1">{"Minpmon",#N/A,FALSE,"Monthinput"}</definedName>
    <definedName name="hdhdfghdf" localSheetId="30" hidden="1">{"Minpmon",#N/A,FALSE,"Monthinput"}</definedName>
    <definedName name="hdhdfghdf" localSheetId="31" hidden="1">{"Minpmon",#N/A,FALSE,"Monthinput"}</definedName>
    <definedName name="hdhdfghdf" localSheetId="33" hidden="1">{"Minpmon",#N/A,FALSE,"Monthinput"}</definedName>
    <definedName name="hdhdfghdf" localSheetId="34" hidden="1">{"Minpmon",#N/A,FALSE,"Monthinput"}</definedName>
    <definedName name="hdhdfghdf" localSheetId="35" hidden="1">{"Minpmon",#N/A,FALSE,"Monthinput"}</definedName>
    <definedName name="hdhdfghdf" localSheetId="36" hidden="1">{"Minpmon",#N/A,FALSE,"Monthinput"}</definedName>
    <definedName name="hdhdfghdf" localSheetId="38" hidden="1">{"Minpmon",#N/A,FALSE,"Monthinput"}</definedName>
    <definedName name="hdhdfghdf" localSheetId="42" hidden="1">{"Minpmon",#N/A,FALSE,"Monthinput"}</definedName>
    <definedName name="hdhdfghdf" localSheetId="43" hidden="1">{"Minpmon",#N/A,FALSE,"Monthinput"}</definedName>
    <definedName name="hdhdfghdf" localSheetId="17" hidden="1">{"Minpmon",#N/A,FALSE,"Monthinput"}</definedName>
    <definedName name="hdhdfghdf" localSheetId="50" hidden="1">{"Minpmon",#N/A,FALSE,"Monthinput"}</definedName>
    <definedName name="hdhdfghdf" localSheetId="51" hidden="1">{"Minpmon",#N/A,FALSE,"Monthinput"}</definedName>
    <definedName name="hdhdfghdf" localSheetId="52" hidden="1">{"Minpmon",#N/A,FALSE,"Monthinput"}</definedName>
    <definedName name="hdhdfghdf" localSheetId="53" hidden="1">{"Minpmon",#N/A,FALSE,"Monthinput"}</definedName>
    <definedName name="hdhdfghdf" localSheetId="54" hidden="1">{"Minpmon",#N/A,FALSE,"Monthinput"}</definedName>
    <definedName name="hdhdfghdf" localSheetId="55" hidden="1">{"Minpmon",#N/A,FALSE,"Monthinput"}</definedName>
    <definedName name="hdhdfghdf" localSheetId="56" hidden="1">{"Minpmon",#N/A,FALSE,"Monthinput"}</definedName>
    <definedName name="hdhdfghdf" localSheetId="19" hidden="1">{"Minpmon",#N/A,FALSE,"Monthinput"}</definedName>
    <definedName name="hdhdfghdf" localSheetId="24" hidden="1">{"Minpmon",#N/A,FALSE,"Monthinput"}</definedName>
    <definedName name="hdhdfghdf" localSheetId="25" hidden="1">{"Minpmon",#N/A,FALSE,"Monthinput"}</definedName>
    <definedName name="hdhdfghdf" localSheetId="26" hidden="1">{"Minpmon",#N/A,FALSE,"Monthinput"}</definedName>
    <definedName name="hdhdfghdf" localSheetId="27" hidden="1">{"Minpmon",#N/A,FALSE,"Monthinput"}</definedName>
    <definedName name="hdhdfghdf" hidden="1">{"Minpmon",#N/A,FALSE,"Monthinput"}</definedName>
    <definedName name="HEADING" localSheetId="20">#REF!</definedName>
    <definedName name="HEADING" localSheetId="21">#REF!</definedName>
    <definedName name="HEADING" localSheetId="23">#REF!</definedName>
    <definedName name="HEADING" localSheetId="37">#REF!</definedName>
    <definedName name="HEADING" localSheetId="4">#REF!</definedName>
    <definedName name="HEADING" localSheetId="3">#REF!</definedName>
    <definedName name="HEADING" localSheetId="31">#REF!</definedName>
    <definedName name="HEADING" localSheetId="55">#REF!</definedName>
    <definedName name="HEADING" localSheetId="56">#REF!</definedName>
    <definedName name="HEADING" localSheetId="19">#REF!</definedName>
    <definedName name="HEADING" localSheetId="25">#REF!</definedName>
    <definedName name="HEADING" localSheetId="26">#REF!</definedName>
    <definedName name="HEADING">#REF!</definedName>
    <definedName name="Heading2" localSheetId="55">#REF!</definedName>
    <definedName name="Heading2" localSheetId="19">#REF!</definedName>
    <definedName name="Heading2" localSheetId="25">#REF!</definedName>
    <definedName name="Heading2" localSheetId="26">#REF!</definedName>
    <definedName name="Heading2">#REF!</definedName>
    <definedName name="Heading39">'[53]shared data'!$A$1:$G$5</definedName>
    <definedName name="hfhf" localSheetId="20">#REF!</definedName>
    <definedName name="hfhf" localSheetId="21">#REF!</definedName>
    <definedName name="hfhf" localSheetId="37">#REF!</definedName>
    <definedName name="hfhf" localSheetId="4">#REF!</definedName>
    <definedName name="hfhf" localSheetId="3">#REF!</definedName>
    <definedName name="hfhf" localSheetId="30">#REF!</definedName>
    <definedName name="hfhf" localSheetId="31">#REF!</definedName>
    <definedName name="hfhf" localSheetId="38">#REF!</definedName>
    <definedName name="hfhf" localSheetId="55">#REF!</definedName>
    <definedName name="hfhf" localSheetId="56">#REF!</definedName>
    <definedName name="hfhf" localSheetId="18">#REF!</definedName>
    <definedName name="hfhf" localSheetId="19">#REF!</definedName>
    <definedName name="hfhf" localSheetId="24">#REF!</definedName>
    <definedName name="hfhf" localSheetId="25">#REF!</definedName>
    <definedName name="hfhf" localSheetId="26">#REF!</definedName>
    <definedName name="hfhf" localSheetId="27">#REF!</definedName>
    <definedName name="hfhf" localSheetId="29">#REF!</definedName>
    <definedName name="hfhf">#REF!</definedName>
    <definedName name="hfhfhf" localSheetId="21" hidden="1">'[106]Fax a enviar'!#REF!</definedName>
    <definedName name="hfhfhf" localSheetId="30" hidden="1">'[106]Fax a enviar'!#REF!</definedName>
    <definedName name="hfhfhf" localSheetId="38" hidden="1">'[106]Fax a enviar'!#REF!</definedName>
    <definedName name="hfhfhf" localSheetId="18" hidden="1">'[106]Fax a enviar'!#REF!</definedName>
    <definedName name="hfhfhf" localSheetId="19" hidden="1">'[106]Fax a enviar'!#REF!</definedName>
    <definedName name="hfhfhf" localSheetId="24" hidden="1">'[106]Fax a enviar'!#REF!</definedName>
    <definedName name="hfhfhf" localSheetId="25" hidden="1">'[106]Fax a enviar'!#REF!</definedName>
    <definedName name="hfhfhf" localSheetId="26" hidden="1">'[106]Fax a enviar'!#REF!</definedName>
    <definedName name="hfhfhf" localSheetId="27" hidden="1">'[106]Fax a enviar'!#REF!</definedName>
    <definedName name="hfhfhf" localSheetId="29" hidden="1">'[106]Fax a enviar'!#REF!</definedName>
    <definedName name="hfhfhf" hidden="1">'[106]Fax a enviar'!#REF!</definedName>
    <definedName name="hhh" localSheetId="21" hidden="1">'[135]J(Priv.Cap)'!#REF!</definedName>
    <definedName name="hhh" localSheetId="30" hidden="1">'[135]J(Priv.Cap)'!#REF!</definedName>
    <definedName name="hhh" localSheetId="38" hidden="1">'[135]J(Priv.Cap)'!#REF!</definedName>
    <definedName name="hhh" localSheetId="18" hidden="1">'[135]J(Priv.Cap)'!#REF!</definedName>
    <definedName name="hhh" localSheetId="19" hidden="1">'[135]J(Priv.Cap)'!#REF!</definedName>
    <definedName name="hhh" localSheetId="24" hidden="1">'[135]J(Priv.Cap)'!#REF!</definedName>
    <definedName name="hhh" localSheetId="27" hidden="1">'[135]J(Priv.Cap)'!#REF!</definedName>
    <definedName name="hhh" localSheetId="29" hidden="1">'[135]J(Priv.Cap)'!#REF!</definedName>
    <definedName name="hhh" hidden="1">'[135]J(Priv.Cap)'!#REF!</definedName>
    <definedName name="HHHH" localSheetId="20" hidden="1">#REF!</definedName>
    <definedName name="HHHH" localSheetId="21" hidden="1">#REF!</definedName>
    <definedName name="HHHH" localSheetId="37" hidden="1">#REF!</definedName>
    <definedName name="HHHH" localSheetId="4" hidden="1">#REF!</definedName>
    <definedName name="HHHH" localSheetId="3" hidden="1">#REF!</definedName>
    <definedName name="HHHH" localSheetId="30" hidden="1">#REF!</definedName>
    <definedName name="HHHH" localSheetId="31" hidden="1">#REF!</definedName>
    <definedName name="HHHH" localSheetId="38" hidden="1">#REF!</definedName>
    <definedName name="HHHH" localSheetId="55" hidden="1">#REF!</definedName>
    <definedName name="HHHH" localSheetId="56" hidden="1">#REF!</definedName>
    <definedName name="HHHH" localSheetId="18" hidden="1">#REF!</definedName>
    <definedName name="HHHH" localSheetId="19" hidden="1">#REF!</definedName>
    <definedName name="HHHH" localSheetId="24" hidden="1">#REF!</definedName>
    <definedName name="HHHH" localSheetId="25" hidden="1">#REF!</definedName>
    <definedName name="HHHH" localSheetId="26" hidden="1">#REF!</definedName>
    <definedName name="HHHH" localSheetId="27" hidden="1">#REF!</definedName>
    <definedName name="HHHH" localSheetId="29" hidden="1">#REF!</definedName>
    <definedName name="HHHH" hidden="1">#REF!</definedName>
    <definedName name="hhhhh" localSheetId="20" hidden="1">{"Tab1",#N/A,FALSE,"P";"Tab2",#N/A,FALSE,"P"}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localSheetId="23" hidden="1">{"Tab1",#N/A,FALSE,"P";"Tab2",#N/A,FALSE,"P"}</definedName>
    <definedName name="hhhhh" localSheetId="28" hidden="1">{"Tab1",#N/A,FALSE,"P";"Tab2",#N/A,FALSE,"P"}</definedName>
    <definedName name="hhhhh" localSheetId="32" hidden="1">{"Tab1",#N/A,FALSE,"P";"Tab2",#N/A,FALSE,"P"}</definedName>
    <definedName name="hhhhh" localSheetId="37" hidden="1">{"Tab1",#N/A,FALSE,"P";"Tab2",#N/A,FALSE,"P"}</definedName>
    <definedName name="hhhhh" localSheetId="39" hidden="1">{"Tab1",#N/A,FALSE,"P";"Tab2",#N/A,FALSE,"P"}</definedName>
    <definedName name="hhhhh" localSheetId="41" hidden="1">{"Tab1",#N/A,FALSE,"P";"Tab2",#N/A,FALSE,"P"}</definedName>
    <definedName name="hhhhh" localSheetId="4" hidden="1">{"Tab1",#N/A,FALSE,"P";"Tab2",#N/A,FALSE,"P"}</definedName>
    <definedName name="hhhhh" localSheetId="3" hidden="1">{"Tab1",#N/A,FALSE,"P";"Tab2",#N/A,FALSE,"P"}</definedName>
    <definedName name="hhhhh" localSheetId="30" hidden="1">{"Tab1",#N/A,FALSE,"P";"Tab2",#N/A,FALSE,"P"}</definedName>
    <definedName name="hhhhh" localSheetId="31" hidden="1">{"Tab1",#N/A,FALSE,"P";"Tab2",#N/A,FALSE,"P"}</definedName>
    <definedName name="hhhhh" localSheetId="33" hidden="1">{"Tab1",#N/A,FALSE,"P";"Tab2",#N/A,FALSE,"P"}</definedName>
    <definedName name="hhhhh" localSheetId="34" hidden="1">{"Tab1",#N/A,FALSE,"P";"Tab2",#N/A,FALSE,"P"}</definedName>
    <definedName name="hhhhh" localSheetId="35" hidden="1">{"Tab1",#N/A,FALSE,"P";"Tab2",#N/A,FALSE,"P"}</definedName>
    <definedName name="hhhhh" localSheetId="36" hidden="1">{"Tab1",#N/A,FALSE,"P";"Tab2",#N/A,FALSE,"P"}</definedName>
    <definedName name="hhhhh" localSheetId="38" hidden="1">{"Tab1",#N/A,FALSE,"P";"Tab2",#N/A,FALSE,"P"}</definedName>
    <definedName name="hhhhh" localSheetId="42" hidden="1">{"Tab1",#N/A,FALSE,"P";"Tab2",#N/A,FALSE,"P"}</definedName>
    <definedName name="hhhhh" localSheetId="43" hidden="1">{"Tab1",#N/A,FALSE,"P";"Tab2",#N/A,FALSE,"P"}</definedName>
    <definedName name="hhhhh" localSheetId="17" hidden="1">{"Tab1",#N/A,FALSE,"P";"Tab2",#N/A,FALSE,"P"}</definedName>
    <definedName name="hhhhh" localSheetId="50" hidden="1">{"Tab1",#N/A,FALSE,"P";"Tab2",#N/A,FALSE,"P"}</definedName>
    <definedName name="hhhhh" localSheetId="51" hidden="1">{"Tab1",#N/A,FALSE,"P";"Tab2",#N/A,FALSE,"P"}</definedName>
    <definedName name="hhhhh" localSheetId="52" hidden="1">{"Tab1",#N/A,FALSE,"P";"Tab2",#N/A,FALSE,"P"}</definedName>
    <definedName name="hhhhh" localSheetId="53" hidden="1">{"Tab1",#N/A,FALSE,"P";"Tab2",#N/A,FALSE,"P"}</definedName>
    <definedName name="hhhhh" localSheetId="54" hidden="1">{"Tab1",#N/A,FALSE,"P";"Tab2",#N/A,FALSE,"P"}</definedName>
    <definedName name="hhhhh" localSheetId="55" hidden="1">{"Tab1",#N/A,FALSE,"P";"Tab2",#N/A,FALSE,"P"}</definedName>
    <definedName name="hhhhh" localSheetId="56" hidden="1">{"Tab1",#N/A,FALSE,"P";"Tab2",#N/A,FALSE,"P"}</definedName>
    <definedName name="hhhhh" localSheetId="18" hidden="1">{"Tab1",#N/A,FALSE,"P";"Tab2",#N/A,FALSE,"P"}</definedName>
    <definedName name="hhhhh" localSheetId="19" hidden="1">{"Tab1",#N/A,FALSE,"P";"Tab2",#N/A,FALSE,"P"}</definedName>
    <definedName name="hhhhh" localSheetId="24" hidden="1">{"Tab1",#N/A,FALSE,"P";"Tab2",#N/A,FALSE,"P"}</definedName>
    <definedName name="hhhhh" localSheetId="25" hidden="1">{"Tab1",#N/A,FALSE,"P";"Tab2",#N/A,FALSE,"P"}</definedName>
    <definedName name="hhhhh" localSheetId="26" hidden="1">{"Tab1",#N/A,FALSE,"P";"Tab2",#N/A,FALSE,"P"}</definedName>
    <definedName name="hhhhh" localSheetId="27" hidden="1">{"Tab1",#N/A,FALSE,"P";"Tab2",#N/A,FALSE,"P"}</definedName>
    <definedName name="hhhhh" localSheetId="29" hidden="1">{"Tab1",#N/A,FALSE,"P";"Tab2",#N/A,FALSE,"P"}</definedName>
    <definedName name="hhhhh" hidden="1">{"Tab1",#N/A,FALSE,"P";"Tab2",#N/A,FALSE,"P"}</definedName>
    <definedName name="hhhhhh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 localSheetId="55">#REF!</definedName>
    <definedName name="High_external">#REF!</definedName>
    <definedName name="High_fiscal" localSheetId="20">#REF!</definedName>
    <definedName name="High_fiscal" localSheetId="21">#REF!</definedName>
    <definedName name="High_fiscal" localSheetId="22">#REF!</definedName>
    <definedName name="High_fiscal" localSheetId="23">#REF!</definedName>
    <definedName name="High_fiscal" localSheetId="17">#REF!</definedName>
    <definedName name="High_fiscal" localSheetId="55">#REF!</definedName>
    <definedName name="High_fiscal" localSheetId="19">#REF!</definedName>
    <definedName name="High_fiscal">#REF!</definedName>
    <definedName name="High_growth_extended" localSheetId="20">#REF!</definedName>
    <definedName name="High_growth_extended" localSheetId="21">#REF!</definedName>
    <definedName name="High_growth_extended" localSheetId="22">#REF!</definedName>
    <definedName name="High_growth_extended" localSheetId="23">#REF!</definedName>
    <definedName name="High_growth_extended" localSheetId="17">#REF!</definedName>
    <definedName name="High_growth_extended" localSheetId="55">#REF!</definedName>
    <definedName name="High_growth_extended" localSheetId="19">#REF!</definedName>
    <definedName name="High_growth_extended">#REF!</definedName>
    <definedName name="High_growth_summary" localSheetId="55">#REF!</definedName>
    <definedName name="High_growth_summary">#REF!</definedName>
    <definedName name="High_monetary" localSheetId="55">#REF!</definedName>
    <definedName name="High_monetary">#REF!</definedName>
    <definedName name="High_real" localSheetId="55">#REF!</definedName>
    <definedName name="High_real">#REF!</definedName>
    <definedName name="High_summary" localSheetId="55">#REF!</definedName>
    <definedName name="High_summary">#REF!</definedName>
    <definedName name="Highest_Inter_Bank_Rate">'[78]Inter-Bank'!$L$5</definedName>
    <definedName name="hio" localSheetId="20" hidden="1">{"Tab1",#N/A,FALSE,"P";"Tab2",#N/A,FALSE,"P"}</definedName>
    <definedName name="hio" localSheetId="21" hidden="1">{"Tab1",#N/A,FALSE,"P";"Tab2",#N/A,FALSE,"P"}</definedName>
    <definedName name="hio" localSheetId="22" hidden="1">{"Tab1",#N/A,FALSE,"P";"Tab2",#N/A,FALSE,"P"}</definedName>
    <definedName name="hio" localSheetId="23" hidden="1">{"Tab1",#N/A,FALSE,"P";"Tab2",#N/A,FALSE,"P"}</definedName>
    <definedName name="hio" localSheetId="28" hidden="1">{"Tab1",#N/A,FALSE,"P";"Tab2",#N/A,FALSE,"P"}</definedName>
    <definedName name="hio" localSheetId="32" hidden="1">{"Tab1",#N/A,FALSE,"P";"Tab2",#N/A,FALSE,"P"}</definedName>
    <definedName name="hio" localSheetId="37" hidden="1">{"Tab1",#N/A,FALSE,"P";"Tab2",#N/A,FALSE,"P"}</definedName>
    <definedName name="hio" localSheetId="39" hidden="1">{"Tab1",#N/A,FALSE,"P";"Tab2",#N/A,FALSE,"P"}</definedName>
    <definedName name="hio" localSheetId="41" hidden="1">{"Tab1",#N/A,FALSE,"P";"Tab2",#N/A,FALSE,"P"}</definedName>
    <definedName name="hio" localSheetId="4" hidden="1">{"Tab1",#N/A,FALSE,"P";"Tab2",#N/A,FALSE,"P"}</definedName>
    <definedName name="hio" localSheetId="3" hidden="1">{"Tab1",#N/A,FALSE,"P";"Tab2",#N/A,FALSE,"P"}</definedName>
    <definedName name="hio" localSheetId="30" hidden="1">{"Tab1",#N/A,FALSE,"P";"Tab2",#N/A,FALSE,"P"}</definedName>
    <definedName name="hio" localSheetId="31" hidden="1">{"Tab1",#N/A,FALSE,"P";"Tab2",#N/A,FALSE,"P"}</definedName>
    <definedName name="hio" localSheetId="33" hidden="1">{"Tab1",#N/A,FALSE,"P";"Tab2",#N/A,FALSE,"P"}</definedName>
    <definedName name="hio" localSheetId="34" hidden="1">{"Tab1",#N/A,FALSE,"P";"Tab2",#N/A,FALSE,"P"}</definedName>
    <definedName name="hio" localSheetId="35" hidden="1">{"Tab1",#N/A,FALSE,"P";"Tab2",#N/A,FALSE,"P"}</definedName>
    <definedName name="hio" localSheetId="36" hidden="1">{"Tab1",#N/A,FALSE,"P";"Tab2",#N/A,FALSE,"P"}</definedName>
    <definedName name="hio" localSheetId="38" hidden="1">{"Tab1",#N/A,FALSE,"P";"Tab2",#N/A,FALSE,"P"}</definedName>
    <definedName name="hio" localSheetId="42" hidden="1">{"Tab1",#N/A,FALSE,"P";"Tab2",#N/A,FALSE,"P"}</definedName>
    <definedName name="hio" localSheetId="43" hidden="1">{"Tab1",#N/A,FALSE,"P";"Tab2",#N/A,FALSE,"P"}</definedName>
    <definedName name="hio" localSheetId="17" hidden="1">{"Tab1",#N/A,FALSE,"P";"Tab2",#N/A,FALSE,"P"}</definedName>
    <definedName name="hio" localSheetId="50" hidden="1">{"Tab1",#N/A,FALSE,"P";"Tab2",#N/A,FALSE,"P"}</definedName>
    <definedName name="hio" localSheetId="51" hidden="1">{"Tab1",#N/A,FALSE,"P";"Tab2",#N/A,FALSE,"P"}</definedName>
    <definedName name="hio" localSheetId="52" hidden="1">{"Tab1",#N/A,FALSE,"P";"Tab2",#N/A,FALSE,"P"}</definedName>
    <definedName name="hio" localSheetId="53" hidden="1">{"Tab1",#N/A,FALSE,"P";"Tab2",#N/A,FALSE,"P"}</definedName>
    <definedName name="hio" localSheetId="54" hidden="1">{"Tab1",#N/A,FALSE,"P";"Tab2",#N/A,FALSE,"P"}</definedName>
    <definedName name="hio" localSheetId="55" hidden="1">{"Tab1",#N/A,FALSE,"P";"Tab2",#N/A,FALSE,"P"}</definedName>
    <definedName name="hio" localSheetId="56" hidden="1">{"Tab1",#N/A,FALSE,"P";"Tab2",#N/A,FALSE,"P"}</definedName>
    <definedName name="hio" localSheetId="18" hidden="1">{"Tab1",#N/A,FALSE,"P";"Tab2",#N/A,FALSE,"P"}</definedName>
    <definedName name="hio" localSheetId="19" hidden="1">{"Tab1",#N/A,FALSE,"P";"Tab2",#N/A,FALSE,"P"}</definedName>
    <definedName name="hio" localSheetId="24" hidden="1">{"Tab1",#N/A,FALSE,"P";"Tab2",#N/A,FALSE,"P"}</definedName>
    <definedName name="hio" localSheetId="25" hidden="1">{"Tab1",#N/A,FALSE,"P";"Tab2",#N/A,FALSE,"P"}</definedName>
    <definedName name="hio" localSheetId="26" hidden="1">{"Tab1",#N/A,FALSE,"P";"Tab2",#N/A,FALSE,"P"}</definedName>
    <definedName name="hio" localSheetId="27" hidden="1">{"Tab1",#N/A,FALSE,"P";"Tab2",#N/A,FALSE,"P"}</definedName>
    <definedName name="hio" localSheetId="29" hidden="1">{"Tab1",#N/A,FALSE,"P";"Tab2",#N/A,FALSE,"P"}</definedName>
    <definedName name="hio" hidden="1">{"Tab1",#N/A,FALSE,"P";"Tab2",#N/A,FALSE,"P"}</definedName>
    <definedName name="HIPCDATA" localSheetId="55">#REF!</definedName>
    <definedName name="HIPCDATA">#REF!</definedName>
    <definedName name="hjkhgkky" localSheetId="20" hidden="1">'[114]Fax a enviar'!#REF!</definedName>
    <definedName name="hjkhgkky" localSheetId="21" hidden="1">'[114]Fax a enviar'!#REF!</definedName>
    <definedName name="hjkhgkky" localSheetId="23" hidden="1">'[114]Fax a enviar'!#REF!</definedName>
    <definedName name="hjkhgkky" localSheetId="19" hidden="1">'[114]Fax a enviar'!#REF!</definedName>
    <definedName name="hjkhgkky" localSheetId="25" hidden="1">'[114]Fax a enviar'!#REF!</definedName>
    <definedName name="hjkhgkky" localSheetId="26" hidden="1">'[114]Fax a enviar'!#REF!</definedName>
    <definedName name="hjkhgkky" hidden="1">'[114]Fax a enviar'!#REF!</definedName>
    <definedName name="hkh" localSheetId="20" hidden="1">#REF!</definedName>
    <definedName name="hkh" localSheetId="21" hidden="1">#REF!</definedName>
    <definedName name="hkh" localSheetId="37" hidden="1">#REF!</definedName>
    <definedName name="hkh" localSheetId="4" hidden="1">#REF!</definedName>
    <definedName name="hkh" localSheetId="3" hidden="1">#REF!</definedName>
    <definedName name="hkh" localSheetId="30" hidden="1">#REF!</definedName>
    <definedName name="hkh" localSheetId="31" hidden="1">#REF!</definedName>
    <definedName name="hkh" localSheetId="38" hidden="1">#REF!</definedName>
    <definedName name="hkh" localSheetId="55" hidden="1">#REF!</definedName>
    <definedName name="hkh" localSheetId="56" hidden="1">#REF!</definedName>
    <definedName name="hkh" localSheetId="18" hidden="1">#REF!</definedName>
    <definedName name="hkh" localSheetId="19" hidden="1">#REF!</definedName>
    <definedName name="hkh" localSheetId="24" hidden="1">#REF!</definedName>
    <definedName name="hkh" localSheetId="25" hidden="1">#REF!</definedName>
    <definedName name="hkh" localSheetId="26" hidden="1">#REF!</definedName>
    <definedName name="hkh" localSheetId="27" hidden="1">#REF!</definedName>
    <definedName name="hkh" localSheetId="29" hidden="1">#REF!</definedName>
    <definedName name="hkh" hidden="1">#REF!</definedName>
    <definedName name="hkhkh" localSheetId="20" hidden="1">#REF!</definedName>
    <definedName name="hkhkh" localSheetId="37" hidden="1">#REF!</definedName>
    <definedName name="hkhkh" localSheetId="4" hidden="1">#REF!</definedName>
    <definedName name="hkhkh" localSheetId="3" hidden="1">#REF!</definedName>
    <definedName name="hkhkh" localSheetId="31" hidden="1">#REF!</definedName>
    <definedName name="hkhkh" localSheetId="55" hidden="1">#REF!</definedName>
    <definedName name="hkhkh" localSheetId="56" hidden="1">#REF!</definedName>
    <definedName name="hkhkh" localSheetId="19" hidden="1">#REF!</definedName>
    <definedName name="hkhkh" localSheetId="25" hidden="1">#REF!</definedName>
    <definedName name="hkhkh" localSheetId="26" hidden="1">#REF!</definedName>
    <definedName name="hkhkh" hidden="1">#REF!</definedName>
    <definedName name="hola" localSheetId="20">#REF!</definedName>
    <definedName name="hola" localSheetId="37">#REF!</definedName>
    <definedName name="hola" localSheetId="4">#REF!</definedName>
    <definedName name="hola" localSheetId="3">#REF!</definedName>
    <definedName name="hola" localSheetId="31">#REF!</definedName>
    <definedName name="hola" localSheetId="55">#REF!</definedName>
    <definedName name="hola" localSheetId="56">#REF!</definedName>
    <definedName name="hola">#REF!</definedName>
    <definedName name="holalalala" localSheetId="20" hidden="1">'[38]Fax a enviar'!#REF!</definedName>
    <definedName name="holalalala" localSheetId="31" hidden="1">'[38]Fax a enviar'!#REF!</definedName>
    <definedName name="holalalala" localSheetId="56" hidden="1">'[38]Fax a enviar'!#REF!</definedName>
    <definedName name="holalalala" hidden="1">'[38]Fax a enviar'!#REF!</definedName>
    <definedName name="holallll" localSheetId="20">#REF!</definedName>
    <definedName name="holallll" localSheetId="21">#REF!</definedName>
    <definedName name="holallll" localSheetId="37">#REF!</definedName>
    <definedName name="holallll" localSheetId="4">#REF!</definedName>
    <definedName name="holallll" localSheetId="3">#REF!</definedName>
    <definedName name="holallll" localSheetId="30">#REF!</definedName>
    <definedName name="holallll" localSheetId="31">#REF!</definedName>
    <definedName name="holallll" localSheetId="38">#REF!</definedName>
    <definedName name="holallll" localSheetId="55">#REF!</definedName>
    <definedName name="holallll" localSheetId="56">#REF!</definedName>
    <definedName name="holallll" localSheetId="18">#REF!</definedName>
    <definedName name="holallll" localSheetId="19">#REF!</definedName>
    <definedName name="holallll" localSheetId="24">#REF!</definedName>
    <definedName name="holallll" localSheetId="25">#REF!</definedName>
    <definedName name="holallll" localSheetId="26">#REF!</definedName>
    <definedName name="holallll" localSheetId="27">#REF!</definedName>
    <definedName name="holallll" localSheetId="29">#REF!</definedName>
    <definedName name="holallll">#REF!</definedName>
    <definedName name="hora" localSheetId="38">[24]Programa!#REF!</definedName>
    <definedName name="hora" localSheetId="55">[25]Programa!#REF!</definedName>
    <definedName name="hora" localSheetId="19">[24]Programa!#REF!</definedName>
    <definedName name="hora" localSheetId="24">[25]Programa!#REF!</definedName>
    <definedName name="hora" localSheetId="25">[25]Programa!#REF!</definedName>
    <definedName name="hora" localSheetId="26">[25]Programa!#REF!</definedName>
    <definedName name="hora">[24]Programa!#REF!</definedName>
    <definedName name="HOSP96" localSheetId="20">#REF!</definedName>
    <definedName name="HOSP96" localSheetId="21">#REF!</definedName>
    <definedName name="HOSP96" localSheetId="22">#REF!</definedName>
    <definedName name="HOSP96" localSheetId="23">#REF!</definedName>
    <definedName name="HOSP96" localSheetId="17">#REF!</definedName>
    <definedName name="HOSP96" localSheetId="55">#REF!</definedName>
    <definedName name="HOSP96" localSheetId="19">#REF!</definedName>
    <definedName name="HOSP96" localSheetId="25">#REF!</definedName>
    <definedName name="HOSP96" localSheetId="26">#REF!</definedName>
    <definedName name="HOSP96">#REF!</definedName>
    <definedName name="hpu" localSheetId="20" hidden="1">{"Tab1",#N/A,FALSE,"P";"Tab2",#N/A,FALSE,"P"}</definedName>
    <definedName name="hpu" localSheetId="21" hidden="1">{"Tab1",#N/A,FALSE,"P";"Tab2",#N/A,FALSE,"P"}</definedName>
    <definedName name="hpu" localSheetId="22" hidden="1">{"Tab1",#N/A,FALSE,"P";"Tab2",#N/A,FALSE,"P"}</definedName>
    <definedName name="hpu" localSheetId="23" hidden="1">{"Tab1",#N/A,FALSE,"P";"Tab2",#N/A,FALSE,"P"}</definedName>
    <definedName name="hpu" localSheetId="28" hidden="1">{"Tab1",#N/A,FALSE,"P";"Tab2",#N/A,FALSE,"P"}</definedName>
    <definedName name="hpu" localSheetId="32" hidden="1">{"Tab1",#N/A,FALSE,"P";"Tab2",#N/A,FALSE,"P"}</definedName>
    <definedName name="hpu" localSheetId="37" hidden="1">{"Tab1",#N/A,FALSE,"P";"Tab2",#N/A,FALSE,"P"}</definedName>
    <definedName name="hpu" localSheetId="39" hidden="1">{"Tab1",#N/A,FALSE,"P";"Tab2",#N/A,FALSE,"P"}</definedName>
    <definedName name="hpu" localSheetId="41" hidden="1">{"Tab1",#N/A,FALSE,"P";"Tab2",#N/A,FALSE,"P"}</definedName>
    <definedName name="hpu" localSheetId="4" hidden="1">{"Tab1",#N/A,FALSE,"P";"Tab2",#N/A,FALSE,"P"}</definedName>
    <definedName name="hpu" localSheetId="3" hidden="1">{"Tab1",#N/A,FALSE,"P";"Tab2",#N/A,FALSE,"P"}</definedName>
    <definedName name="hpu" localSheetId="30" hidden="1">{"Tab1",#N/A,FALSE,"P";"Tab2",#N/A,FALSE,"P"}</definedName>
    <definedName name="hpu" localSheetId="31" hidden="1">{"Tab1",#N/A,FALSE,"P";"Tab2",#N/A,FALSE,"P"}</definedName>
    <definedName name="hpu" localSheetId="33" hidden="1">{"Tab1",#N/A,FALSE,"P";"Tab2",#N/A,FALSE,"P"}</definedName>
    <definedName name="hpu" localSheetId="34" hidden="1">{"Tab1",#N/A,FALSE,"P";"Tab2",#N/A,FALSE,"P"}</definedName>
    <definedName name="hpu" localSheetId="35" hidden="1">{"Tab1",#N/A,FALSE,"P";"Tab2",#N/A,FALSE,"P"}</definedName>
    <definedName name="hpu" localSheetId="36" hidden="1">{"Tab1",#N/A,FALSE,"P";"Tab2",#N/A,FALSE,"P"}</definedName>
    <definedName name="hpu" localSheetId="38" hidden="1">{"Tab1",#N/A,FALSE,"P";"Tab2",#N/A,FALSE,"P"}</definedName>
    <definedName name="hpu" localSheetId="42" hidden="1">{"Tab1",#N/A,FALSE,"P";"Tab2",#N/A,FALSE,"P"}</definedName>
    <definedName name="hpu" localSheetId="43" hidden="1">{"Tab1",#N/A,FALSE,"P";"Tab2",#N/A,FALSE,"P"}</definedName>
    <definedName name="hpu" localSheetId="17" hidden="1">{"Tab1",#N/A,FALSE,"P";"Tab2",#N/A,FALSE,"P"}</definedName>
    <definedName name="hpu" localSheetId="50" hidden="1">{"Tab1",#N/A,FALSE,"P";"Tab2",#N/A,FALSE,"P"}</definedName>
    <definedName name="hpu" localSheetId="51" hidden="1">{"Tab1",#N/A,FALSE,"P";"Tab2",#N/A,FALSE,"P"}</definedName>
    <definedName name="hpu" localSheetId="52" hidden="1">{"Tab1",#N/A,FALSE,"P";"Tab2",#N/A,FALSE,"P"}</definedName>
    <definedName name="hpu" localSheetId="53" hidden="1">{"Tab1",#N/A,FALSE,"P";"Tab2",#N/A,FALSE,"P"}</definedName>
    <definedName name="hpu" localSheetId="54" hidden="1">{"Tab1",#N/A,FALSE,"P";"Tab2",#N/A,FALSE,"P"}</definedName>
    <definedName name="hpu" localSheetId="55" hidden="1">{"Tab1",#N/A,FALSE,"P";"Tab2",#N/A,FALSE,"P"}</definedName>
    <definedName name="hpu" localSheetId="56" hidden="1">{"Tab1",#N/A,FALSE,"P";"Tab2",#N/A,FALSE,"P"}</definedName>
    <definedName name="hpu" localSheetId="18" hidden="1">{"Tab1",#N/A,FALSE,"P";"Tab2",#N/A,FALSE,"P"}</definedName>
    <definedName name="hpu" localSheetId="19" hidden="1">{"Tab1",#N/A,FALSE,"P";"Tab2",#N/A,FALSE,"P"}</definedName>
    <definedName name="hpu" localSheetId="24" hidden="1">{"Tab1",#N/A,FALSE,"P";"Tab2",#N/A,FALSE,"P"}</definedName>
    <definedName name="hpu" localSheetId="25" hidden="1">{"Tab1",#N/A,FALSE,"P";"Tab2",#N/A,FALSE,"P"}</definedName>
    <definedName name="hpu" localSheetId="26" hidden="1">{"Tab1",#N/A,FALSE,"P";"Tab2",#N/A,FALSE,"P"}</definedName>
    <definedName name="hpu" localSheetId="27" hidden="1">{"Tab1",#N/A,FALSE,"P";"Tab2",#N/A,FALSE,"P"}</definedName>
    <definedName name="hpu" localSheetId="2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20" hidden="1">{"'para SB'!$A$1318:$F$1381"}</definedName>
    <definedName name="HTML_Control" localSheetId="21" hidden="1">{"'para SB'!$A$1318:$F$1381"}</definedName>
    <definedName name="HTML_Control" localSheetId="22" hidden="1">{"'para SB'!$A$1318:$F$1381"}</definedName>
    <definedName name="HTML_Control" localSheetId="23" hidden="1">{"'para SB'!$A$1318:$F$1381"}</definedName>
    <definedName name="HTML_Control" localSheetId="28" hidden="1">{"'para SB'!$A$1318:$F$1381"}</definedName>
    <definedName name="HTML_Control" localSheetId="32" hidden="1">{"'para SB'!$A$1318:$F$1381"}</definedName>
    <definedName name="HTML_Control" localSheetId="37" hidden="1">{"'para SB'!$A$1318:$F$1381"}</definedName>
    <definedName name="HTML_Control" localSheetId="39" hidden="1">{"'para SB'!$A$1318:$F$1381"}</definedName>
    <definedName name="HTML_Control" localSheetId="41" hidden="1">{"'para SB'!$A$1318:$F$1381"}</definedName>
    <definedName name="HTML_Control" localSheetId="4" hidden="1">{"'para SB'!$A$1318:$F$1381"}</definedName>
    <definedName name="HTML_Control" localSheetId="3" hidden="1">{"'para SB'!$A$1318:$F$1381"}</definedName>
    <definedName name="HTML_Control" localSheetId="30" hidden="1">{"'para SB'!$A$1318:$F$1381"}</definedName>
    <definedName name="HTML_Control" localSheetId="31" hidden="1">{"'para SB'!$A$1318:$F$1381"}</definedName>
    <definedName name="HTML_Control" localSheetId="33" hidden="1">{"'para SB'!$A$1318:$F$1381"}</definedName>
    <definedName name="HTML_Control" localSheetId="34" hidden="1">{"'para SB'!$A$1318:$F$1381"}</definedName>
    <definedName name="HTML_Control" localSheetId="35" hidden="1">{"'para SB'!$A$1318:$F$1381"}</definedName>
    <definedName name="HTML_Control" localSheetId="36" hidden="1">{"'para SB'!$A$1318:$F$1381"}</definedName>
    <definedName name="HTML_Control" localSheetId="38" hidden="1">{"'para SB'!$A$1318:$F$1381"}</definedName>
    <definedName name="HTML_Control" localSheetId="42" hidden="1">{"'para SB'!$A$1318:$F$1381"}</definedName>
    <definedName name="HTML_Control" localSheetId="43" hidden="1">{"'para SB'!$A$1318:$F$1381"}</definedName>
    <definedName name="HTML_Control" localSheetId="17" hidden="1">{"'para SB'!$A$1318:$F$1381"}</definedName>
    <definedName name="HTML_Control" localSheetId="50" hidden="1">{"'para SB'!$A$1318:$F$1381"}</definedName>
    <definedName name="HTML_Control" localSheetId="51" hidden="1">{"'para SB'!$A$1318:$F$1381"}</definedName>
    <definedName name="HTML_Control" localSheetId="52" hidden="1">{"'para SB'!$A$1318:$F$1381"}</definedName>
    <definedName name="HTML_Control" localSheetId="53" hidden="1">{"'para SB'!$A$1318:$F$1381"}</definedName>
    <definedName name="HTML_Control" localSheetId="54" hidden="1">{"'para SB'!$A$1318:$F$1381"}</definedName>
    <definedName name="HTML_Control" localSheetId="55" hidden="1">{"'para SB'!$A$1318:$F$1381"}</definedName>
    <definedName name="HTML_Control" localSheetId="56" hidden="1">{"'para SB'!$A$1318:$F$1381"}</definedName>
    <definedName name="HTML_Control" localSheetId="18" hidden="1">{"'para SB'!$A$1318:$F$1381"}</definedName>
    <definedName name="HTML_Control" localSheetId="19" hidden="1">{"'para SB'!$A$1318:$F$1381"}</definedName>
    <definedName name="HTML_Control" localSheetId="24" hidden="1">{"'para SB'!$A$1318:$F$1381"}</definedName>
    <definedName name="HTML_Control" localSheetId="25" hidden="1">{"'para SB'!$A$1318:$F$1381"}</definedName>
    <definedName name="HTML_Control" localSheetId="26" hidden="1">{"'para SB'!$A$1318:$F$1381"}</definedName>
    <definedName name="HTML_Control" localSheetId="27" hidden="1">{"'para SB'!$A$1318:$F$1381"}</definedName>
    <definedName name="HTML_Control" localSheetId="29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20" hidden="1">{"Tab1",#N/A,FALSE,"P";"Tab2",#N/A,FALSE,"P"}</definedName>
    <definedName name="hui" localSheetId="21" hidden="1">{"Tab1",#N/A,FALSE,"P";"Tab2",#N/A,FALSE,"P"}</definedName>
    <definedName name="hui" localSheetId="22" hidden="1">{"Tab1",#N/A,FALSE,"P";"Tab2",#N/A,FALSE,"P"}</definedName>
    <definedName name="hui" localSheetId="23" hidden="1">{"Tab1",#N/A,FALSE,"P";"Tab2",#N/A,FALSE,"P"}</definedName>
    <definedName name="hui" localSheetId="28" hidden="1">{"Tab1",#N/A,FALSE,"P";"Tab2",#N/A,FALSE,"P"}</definedName>
    <definedName name="hui" localSheetId="32" hidden="1">{"Tab1",#N/A,FALSE,"P";"Tab2",#N/A,FALSE,"P"}</definedName>
    <definedName name="hui" localSheetId="37" hidden="1">{"Tab1",#N/A,FALSE,"P";"Tab2",#N/A,FALSE,"P"}</definedName>
    <definedName name="hui" localSheetId="39" hidden="1">{"Tab1",#N/A,FALSE,"P";"Tab2",#N/A,FALSE,"P"}</definedName>
    <definedName name="hui" localSheetId="41" hidden="1">{"Tab1",#N/A,FALSE,"P";"Tab2",#N/A,FALSE,"P"}</definedName>
    <definedName name="hui" localSheetId="4" hidden="1">{"Tab1",#N/A,FALSE,"P";"Tab2",#N/A,FALSE,"P"}</definedName>
    <definedName name="hui" localSheetId="3" hidden="1">{"Tab1",#N/A,FALSE,"P";"Tab2",#N/A,FALSE,"P"}</definedName>
    <definedName name="hui" localSheetId="30" hidden="1">{"Tab1",#N/A,FALSE,"P";"Tab2",#N/A,FALSE,"P"}</definedName>
    <definedName name="hui" localSheetId="31" hidden="1">{"Tab1",#N/A,FALSE,"P";"Tab2",#N/A,FALSE,"P"}</definedName>
    <definedName name="hui" localSheetId="33" hidden="1">{"Tab1",#N/A,FALSE,"P";"Tab2",#N/A,FALSE,"P"}</definedName>
    <definedName name="hui" localSheetId="34" hidden="1">{"Tab1",#N/A,FALSE,"P";"Tab2",#N/A,FALSE,"P"}</definedName>
    <definedName name="hui" localSheetId="35" hidden="1">{"Tab1",#N/A,FALSE,"P";"Tab2",#N/A,FALSE,"P"}</definedName>
    <definedName name="hui" localSheetId="36" hidden="1">{"Tab1",#N/A,FALSE,"P";"Tab2",#N/A,FALSE,"P"}</definedName>
    <definedName name="hui" localSheetId="38" hidden="1">{"Tab1",#N/A,FALSE,"P";"Tab2",#N/A,FALSE,"P"}</definedName>
    <definedName name="hui" localSheetId="42" hidden="1">{"Tab1",#N/A,FALSE,"P";"Tab2",#N/A,FALSE,"P"}</definedName>
    <definedName name="hui" localSheetId="43" hidden="1">{"Tab1",#N/A,FALSE,"P";"Tab2",#N/A,FALSE,"P"}</definedName>
    <definedName name="hui" localSheetId="17" hidden="1">{"Tab1",#N/A,FALSE,"P";"Tab2",#N/A,FALSE,"P"}</definedName>
    <definedName name="hui" localSheetId="50" hidden="1">{"Tab1",#N/A,FALSE,"P";"Tab2",#N/A,FALSE,"P"}</definedName>
    <definedName name="hui" localSheetId="51" hidden="1">{"Tab1",#N/A,FALSE,"P";"Tab2",#N/A,FALSE,"P"}</definedName>
    <definedName name="hui" localSheetId="52" hidden="1">{"Tab1",#N/A,FALSE,"P";"Tab2",#N/A,FALSE,"P"}</definedName>
    <definedName name="hui" localSheetId="53" hidden="1">{"Tab1",#N/A,FALSE,"P";"Tab2",#N/A,FALSE,"P"}</definedName>
    <definedName name="hui" localSheetId="54" hidden="1">{"Tab1",#N/A,FALSE,"P";"Tab2",#N/A,FALSE,"P"}</definedName>
    <definedName name="hui" localSheetId="55" hidden="1">{"Tab1",#N/A,FALSE,"P";"Tab2",#N/A,FALSE,"P"}</definedName>
    <definedName name="hui" localSheetId="56" hidden="1">{"Tab1",#N/A,FALSE,"P";"Tab2",#N/A,FALSE,"P"}</definedName>
    <definedName name="hui" localSheetId="18" hidden="1">{"Tab1",#N/A,FALSE,"P";"Tab2",#N/A,FALSE,"P"}</definedName>
    <definedName name="hui" localSheetId="19" hidden="1">{"Tab1",#N/A,FALSE,"P";"Tab2",#N/A,FALSE,"P"}</definedName>
    <definedName name="hui" localSheetId="24" hidden="1">{"Tab1",#N/A,FALSE,"P";"Tab2",#N/A,FALSE,"P"}</definedName>
    <definedName name="hui" localSheetId="25" hidden="1">{"Tab1",#N/A,FALSE,"P";"Tab2",#N/A,FALSE,"P"}</definedName>
    <definedName name="hui" localSheetId="26" hidden="1">{"Tab1",#N/A,FALSE,"P";"Tab2",#N/A,FALSE,"P"}</definedName>
    <definedName name="hui" localSheetId="27" hidden="1">{"Tab1",#N/A,FALSE,"P";"Tab2",#N/A,FALSE,"P"}</definedName>
    <definedName name="hui" localSheetId="29" hidden="1">{"Tab1",#N/A,FALSE,"P";"Tab2",#N/A,FALSE,"P"}</definedName>
    <definedName name="hui" hidden="1">{"Tab1",#N/A,FALSE,"P";"Tab2",#N/A,FALSE,"P"}</definedName>
    <definedName name="huo" localSheetId="20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localSheetId="23" hidden="1">{"Tab1",#N/A,FALSE,"P";"Tab2",#N/A,FALSE,"P"}</definedName>
    <definedName name="huo" localSheetId="28" hidden="1">{"Tab1",#N/A,FALSE,"P";"Tab2",#N/A,FALSE,"P"}</definedName>
    <definedName name="huo" localSheetId="32" hidden="1">{"Tab1",#N/A,FALSE,"P";"Tab2",#N/A,FALSE,"P"}</definedName>
    <definedName name="huo" localSheetId="37" hidden="1">{"Tab1",#N/A,FALSE,"P";"Tab2",#N/A,FALSE,"P"}</definedName>
    <definedName name="huo" localSheetId="39" hidden="1">{"Tab1",#N/A,FALSE,"P";"Tab2",#N/A,FALSE,"P"}</definedName>
    <definedName name="huo" localSheetId="41" hidden="1">{"Tab1",#N/A,FALSE,"P";"Tab2",#N/A,FALSE,"P"}</definedName>
    <definedName name="huo" localSheetId="4" hidden="1">{"Tab1",#N/A,FALSE,"P";"Tab2",#N/A,FALSE,"P"}</definedName>
    <definedName name="huo" localSheetId="3" hidden="1">{"Tab1",#N/A,FALSE,"P";"Tab2",#N/A,FALSE,"P"}</definedName>
    <definedName name="huo" localSheetId="30" hidden="1">{"Tab1",#N/A,FALSE,"P";"Tab2",#N/A,FALSE,"P"}</definedName>
    <definedName name="huo" localSheetId="31" hidden="1">{"Tab1",#N/A,FALSE,"P";"Tab2",#N/A,FALSE,"P"}</definedName>
    <definedName name="huo" localSheetId="33" hidden="1">{"Tab1",#N/A,FALSE,"P";"Tab2",#N/A,FALSE,"P"}</definedName>
    <definedName name="huo" localSheetId="34" hidden="1">{"Tab1",#N/A,FALSE,"P";"Tab2",#N/A,FALSE,"P"}</definedName>
    <definedName name="huo" localSheetId="35" hidden="1">{"Tab1",#N/A,FALSE,"P";"Tab2",#N/A,FALSE,"P"}</definedName>
    <definedName name="huo" localSheetId="36" hidden="1">{"Tab1",#N/A,FALSE,"P";"Tab2",#N/A,FALSE,"P"}</definedName>
    <definedName name="huo" localSheetId="38" hidden="1">{"Tab1",#N/A,FALSE,"P";"Tab2",#N/A,FALSE,"P"}</definedName>
    <definedName name="huo" localSheetId="42" hidden="1">{"Tab1",#N/A,FALSE,"P";"Tab2",#N/A,FALSE,"P"}</definedName>
    <definedName name="huo" localSheetId="43" hidden="1">{"Tab1",#N/A,FALSE,"P";"Tab2",#N/A,FALSE,"P"}</definedName>
    <definedName name="huo" localSheetId="17" hidden="1">{"Tab1",#N/A,FALSE,"P";"Tab2",#N/A,FALSE,"P"}</definedName>
    <definedName name="huo" localSheetId="50" hidden="1">{"Tab1",#N/A,FALSE,"P";"Tab2",#N/A,FALSE,"P"}</definedName>
    <definedName name="huo" localSheetId="51" hidden="1">{"Tab1",#N/A,FALSE,"P";"Tab2",#N/A,FALSE,"P"}</definedName>
    <definedName name="huo" localSheetId="52" hidden="1">{"Tab1",#N/A,FALSE,"P";"Tab2",#N/A,FALSE,"P"}</definedName>
    <definedName name="huo" localSheetId="53" hidden="1">{"Tab1",#N/A,FALSE,"P";"Tab2",#N/A,FALSE,"P"}</definedName>
    <definedName name="huo" localSheetId="54" hidden="1">{"Tab1",#N/A,FALSE,"P";"Tab2",#N/A,FALSE,"P"}</definedName>
    <definedName name="huo" localSheetId="55" hidden="1">{"Tab1",#N/A,FALSE,"P";"Tab2",#N/A,FALSE,"P"}</definedName>
    <definedName name="huo" localSheetId="56" hidden="1">{"Tab1",#N/A,FALSE,"P";"Tab2",#N/A,FALSE,"P"}</definedName>
    <definedName name="huo" localSheetId="18" hidden="1">{"Tab1",#N/A,FALSE,"P";"Tab2",#N/A,FALSE,"P"}</definedName>
    <definedName name="huo" localSheetId="19" hidden="1">{"Tab1",#N/A,FALSE,"P";"Tab2",#N/A,FALSE,"P"}</definedName>
    <definedName name="huo" localSheetId="24" hidden="1">{"Tab1",#N/A,FALSE,"P";"Tab2",#N/A,FALSE,"P"}</definedName>
    <definedName name="huo" localSheetId="25" hidden="1">{"Tab1",#N/A,FALSE,"P";"Tab2",#N/A,FALSE,"P"}</definedName>
    <definedName name="huo" localSheetId="26" hidden="1">{"Tab1",#N/A,FALSE,"P";"Tab2",#N/A,FALSE,"P"}</definedName>
    <definedName name="huo" localSheetId="27" hidden="1">{"Tab1",#N/A,FALSE,"P";"Tab2",#N/A,FALSE,"P"}</definedName>
    <definedName name="huo" localSheetId="29" hidden="1">{"Tab1",#N/A,FALSE,"P";"Tab2",#N/A,FALSE,"P"}</definedName>
    <definedName name="huo" hidden="1">{"Tab1",#N/A,FALSE,"P";"Tab2",#N/A,FALSE,"P"}</definedName>
    <definedName name="hutyu7" localSheetId="20" hidden="1">#REF!</definedName>
    <definedName name="hutyu7" localSheetId="21" hidden="1">#REF!</definedName>
    <definedName name="hutyu7" localSheetId="37" hidden="1">#REF!</definedName>
    <definedName name="hutyu7" localSheetId="4" hidden="1">#REF!</definedName>
    <definedName name="hutyu7" localSheetId="3" hidden="1">#REF!</definedName>
    <definedName name="hutyu7" localSheetId="30" hidden="1">#REF!</definedName>
    <definedName name="hutyu7" localSheetId="31" hidden="1">#REF!</definedName>
    <definedName name="hutyu7" localSheetId="38" hidden="1">#REF!</definedName>
    <definedName name="hutyu7" localSheetId="55" hidden="1">#REF!</definedName>
    <definedName name="hutyu7" localSheetId="56" hidden="1">#REF!</definedName>
    <definedName name="hutyu7" localSheetId="18" hidden="1">#REF!</definedName>
    <definedName name="hutyu7" localSheetId="19" hidden="1">#REF!</definedName>
    <definedName name="hutyu7" localSheetId="24" hidden="1">#REF!</definedName>
    <definedName name="hutyu7" localSheetId="25" hidden="1">#REF!</definedName>
    <definedName name="hutyu7" localSheetId="26" hidden="1">#REF!</definedName>
    <definedName name="hutyu7" localSheetId="27" hidden="1">#REF!</definedName>
    <definedName name="hutyu7" localSheetId="29" hidden="1">#REF!</definedName>
    <definedName name="hutyu7" hidden="1">#REF!</definedName>
    <definedName name="HVYNONO1" localSheetId="20">[76]nonopec!#REF!</definedName>
    <definedName name="HVYNONO1" localSheetId="21">[76]nonopec!#REF!</definedName>
    <definedName name="HVYNONO1" localSheetId="30">[76]nonopec!#REF!</definedName>
    <definedName name="HVYNONO1" localSheetId="31">[76]nonopec!#REF!</definedName>
    <definedName name="HVYNONO1" localSheetId="38">[76]nonopec!#REF!</definedName>
    <definedName name="HVYNONO1" localSheetId="56">[76]nonopec!#REF!</definedName>
    <definedName name="HVYNONO1" localSheetId="18">[76]nonopec!#REF!</definedName>
    <definedName name="HVYNONO1" localSheetId="19">[76]nonopec!#REF!</definedName>
    <definedName name="HVYNONO1" localSheetId="24">[76]nonopec!#REF!</definedName>
    <definedName name="HVYNONO1" localSheetId="25">[76]nonopec!#REF!</definedName>
    <definedName name="HVYNONO1" localSheetId="26">[76]nonopec!#REF!</definedName>
    <definedName name="HVYNONO1" localSheetId="27">[76]nonopec!#REF!</definedName>
    <definedName name="HVYNONO1" localSheetId="29">[76]nonopec!#REF!</definedName>
    <definedName name="HVYNONO1">[76]nonopec!#REF!</definedName>
    <definedName name="HVYNONO2" localSheetId="20">[76]nonopec!#REF!</definedName>
    <definedName name="HVYNONO2" localSheetId="21">[76]nonopec!#REF!</definedName>
    <definedName name="HVYNONO2" localSheetId="30">[76]nonopec!#REF!</definedName>
    <definedName name="HVYNONO2" localSheetId="31">[76]nonopec!#REF!</definedName>
    <definedName name="HVYNONO2" localSheetId="38">[76]nonopec!#REF!</definedName>
    <definedName name="HVYNONO2" localSheetId="56">[76]nonopec!#REF!</definedName>
    <definedName name="HVYNONO2" localSheetId="18">[76]nonopec!#REF!</definedName>
    <definedName name="HVYNONO2" localSheetId="19">[76]nonopec!#REF!</definedName>
    <definedName name="HVYNONO2" localSheetId="24">[76]nonopec!#REF!</definedName>
    <definedName name="HVYNONO2" localSheetId="25">[76]nonopec!#REF!</definedName>
    <definedName name="HVYNONO2" localSheetId="26">[76]nonopec!#REF!</definedName>
    <definedName name="HVYNONO2" localSheetId="27">[76]nonopec!#REF!</definedName>
    <definedName name="HVYNONO2" localSheetId="29">[76]nonopec!#REF!</definedName>
    <definedName name="HVYNONO2">[76]nonopec!#REF!</definedName>
    <definedName name="HVYNONOPEC" localSheetId="21">[76]nonopec!#REF!</definedName>
    <definedName name="HVYNONOPEC" localSheetId="38">[76]nonopec!#REF!</definedName>
    <definedName name="HVYNONOPEC" localSheetId="18">[76]nonopec!#REF!</definedName>
    <definedName name="HVYNONOPEC" localSheetId="19">[76]nonopec!#REF!</definedName>
    <definedName name="HVYNONOPEC" localSheetId="24">[76]nonopec!#REF!</definedName>
    <definedName name="HVYNONOPEC">[76]nonopec!#REF!</definedName>
    <definedName name="HVYOECD" localSheetId="21">[76]nonopec!#REF!</definedName>
    <definedName name="HVYOECD" localSheetId="38">[76]nonopec!#REF!</definedName>
    <definedName name="HVYOECD" localSheetId="18">[76]nonopec!#REF!</definedName>
    <definedName name="HVYOECD" localSheetId="19">[76]nonopec!#REF!</definedName>
    <definedName name="HVYOECD" localSheetId="24">[76]nonopec!#REF!</definedName>
    <definedName name="HVYOECD">[76]nonopec!#REF!</definedName>
    <definedName name="HVYOPEC">[76]nonopec!#REF!</definedName>
    <definedName name="HVYSUMM">[76]nonopec!#REF!</definedName>
    <definedName name="i" localSheetId="20">#REF!</definedName>
    <definedName name="i" localSheetId="21">#REF!</definedName>
    <definedName name="i" localSheetId="22">#REF!</definedName>
    <definedName name="i" localSheetId="23">#REF!</definedName>
    <definedName name="i" localSheetId="17">#REF!</definedName>
    <definedName name="i" localSheetId="55">#REF!</definedName>
    <definedName name="i" localSheetId="19">#REF!</definedName>
    <definedName name="i" localSheetId="25">#REF!</definedName>
    <definedName name="i" localSheetId="26">#REF!</definedName>
    <definedName name="i">#REF!</definedName>
    <definedName name="i2std" localSheetId="20">#REF!</definedName>
    <definedName name="i2std" localSheetId="21">#REF!</definedName>
    <definedName name="i2std" localSheetId="23">#REF!</definedName>
    <definedName name="i2std" localSheetId="55">#REF!</definedName>
    <definedName name="i2std" localSheetId="19">#REF!</definedName>
    <definedName name="i2std" localSheetId="25">#REF!</definedName>
    <definedName name="i2std" localSheetId="26">#REF!</definedName>
    <definedName name="i2std">#REF!</definedName>
    <definedName name="iave" localSheetId="20">#REF!</definedName>
    <definedName name="iave" localSheetId="21">#REF!</definedName>
    <definedName name="iave" localSheetId="23">#REF!</definedName>
    <definedName name="iave" localSheetId="55">#REF!</definedName>
    <definedName name="iave" localSheetId="19">#REF!</definedName>
    <definedName name="iave" localSheetId="25">#REF!</definedName>
    <definedName name="iave" localSheetId="26">#REF!</definedName>
    <definedName name="iave">#REF!</definedName>
    <definedName name="ibank1" localSheetId="55">#REF!</definedName>
    <definedName name="ibank1">#REF!</definedName>
    <definedName name="ibank2" localSheetId="55">#REF!</definedName>
    <definedName name="ibank2">#REF!</definedName>
    <definedName name="ibank3" localSheetId="55">#REF!</definedName>
    <definedName name="ibank3">#REF!</definedName>
    <definedName name="IBCA">'[73]IBCA-MOODY´S'!$C$4</definedName>
    <definedName name="Ibrd">[59]CIRRs!$C$63</definedName>
    <definedName name="Iceland_wt">'[77]OECD wgt'!$B$21</definedName>
    <definedName name="IDA">[59]CIRRs!$C$64</definedName>
    <definedName name="IDA_assistance">'[136]tab 14'!$B$6:$U$25</definedName>
    <definedName name="IDAr" localSheetId="20">#REF!</definedName>
    <definedName name="IDAr" localSheetId="21">#REF!</definedName>
    <definedName name="IDAr" localSheetId="37">#REF!</definedName>
    <definedName name="IDAr" localSheetId="4">#REF!</definedName>
    <definedName name="IDAr" localSheetId="3">#REF!</definedName>
    <definedName name="IDAr" localSheetId="30">#REF!</definedName>
    <definedName name="IDAr" localSheetId="31">#REF!</definedName>
    <definedName name="IDAr" localSheetId="38">#REF!</definedName>
    <definedName name="IDAr" localSheetId="55">#REF!</definedName>
    <definedName name="IDAr" localSheetId="56">#REF!</definedName>
    <definedName name="IDAr" localSheetId="18">#REF!</definedName>
    <definedName name="IDAr" localSheetId="19">#REF!</definedName>
    <definedName name="IDAr" localSheetId="24">#REF!</definedName>
    <definedName name="IDAr" localSheetId="25">#REF!</definedName>
    <definedName name="IDAr" localSheetId="26">#REF!</definedName>
    <definedName name="IDAr" localSheetId="27">#REF!</definedName>
    <definedName name="IDAr" localSheetId="29">#REF!</definedName>
    <definedName name="IDAr">#REF!</definedName>
    <definedName name="IDB" localSheetId="20">#REF!</definedName>
    <definedName name="IDB" localSheetId="37">#REF!</definedName>
    <definedName name="IDB" localSheetId="4">#REF!</definedName>
    <definedName name="IDB" localSheetId="3">#REF!</definedName>
    <definedName name="IDB" localSheetId="31">#REF!</definedName>
    <definedName name="IDB" localSheetId="55">#REF!</definedName>
    <definedName name="IDB" localSheetId="56">#REF!</definedName>
    <definedName name="IDB" localSheetId="19">#REF!</definedName>
    <definedName name="IDB" localSheetId="25">#REF!</definedName>
    <definedName name="IDB" localSheetId="26">#REF!</definedName>
    <definedName name="IDB">#REF!</definedName>
    <definedName name="IESS" localSheetId="55">#REF!</definedName>
    <definedName name="IESS">#REF!</definedName>
    <definedName name="Ifad">[59]CIRRs!$C$65</definedName>
    <definedName name="IFSASSETS" localSheetId="20">#REF!</definedName>
    <definedName name="IFSASSETS" localSheetId="21">#REF!</definedName>
    <definedName name="IFSASSETS" localSheetId="23">#REF!</definedName>
    <definedName name="IFSASSETS" localSheetId="37">#REF!</definedName>
    <definedName name="IFSASSETS" localSheetId="4">#REF!</definedName>
    <definedName name="IFSASSETS" localSheetId="3">#REF!</definedName>
    <definedName name="IFSASSETS" localSheetId="31">#REF!</definedName>
    <definedName name="IFSASSETS" localSheetId="55">#REF!</definedName>
    <definedName name="IFSASSETS" localSheetId="56">#REF!</definedName>
    <definedName name="IFSASSETS" localSheetId="19">#REF!</definedName>
    <definedName name="IFSASSETS" localSheetId="25">#REF!</definedName>
    <definedName name="IFSASSETS" localSheetId="26">#REF!</definedName>
    <definedName name="IFSASSETS">#REF!</definedName>
    <definedName name="IFSLIABS" localSheetId="20">#REF!</definedName>
    <definedName name="IFSLIABS" localSheetId="37">#REF!</definedName>
    <definedName name="IFSLIABS" localSheetId="4">#REF!</definedName>
    <definedName name="IFSLIABS" localSheetId="3">#REF!</definedName>
    <definedName name="IFSLIABS" localSheetId="31">#REF!</definedName>
    <definedName name="IFSLIABS" localSheetId="55">#REF!</definedName>
    <definedName name="IFSLIABS" localSheetId="19">#REF!</definedName>
    <definedName name="IFSLIABS" localSheetId="25">#REF!</definedName>
    <definedName name="IFSLIABS" localSheetId="26">#REF!</definedName>
    <definedName name="IFSLIABS">#REF!</definedName>
    <definedName name="ii" localSheetId="20" hidden="1">{"Tab1",#N/A,FALSE,"P";"Tab2",#N/A,FALSE,"P"}</definedName>
    <definedName name="ii" localSheetId="21" hidden="1">{"Tab1",#N/A,FALSE,"P";"Tab2",#N/A,FALSE,"P"}</definedName>
    <definedName name="ii" localSheetId="22" hidden="1">{"Tab1",#N/A,FALSE,"P";"Tab2",#N/A,FALSE,"P"}</definedName>
    <definedName name="ii" localSheetId="23" hidden="1">{"Tab1",#N/A,FALSE,"P";"Tab2",#N/A,FALSE,"P"}</definedName>
    <definedName name="ii" localSheetId="28" hidden="1">{"Tab1",#N/A,FALSE,"P";"Tab2",#N/A,FALSE,"P"}</definedName>
    <definedName name="ii" localSheetId="32" hidden="1">{"Tab1",#N/A,FALSE,"P";"Tab2",#N/A,FALSE,"P"}</definedName>
    <definedName name="ii" localSheetId="37" hidden="1">{"Tab1",#N/A,FALSE,"P";"Tab2",#N/A,FALSE,"P"}</definedName>
    <definedName name="ii" localSheetId="39" hidden="1">{"Tab1",#N/A,FALSE,"P";"Tab2",#N/A,FALSE,"P"}</definedName>
    <definedName name="ii" localSheetId="41" hidden="1">{"Tab1",#N/A,FALSE,"P";"Tab2",#N/A,FALSE,"P"}</definedName>
    <definedName name="ii" localSheetId="4" hidden="1">{"Tab1",#N/A,FALSE,"P";"Tab2",#N/A,FALSE,"P"}</definedName>
    <definedName name="ii" localSheetId="3" hidden="1">{"Tab1",#N/A,FALSE,"P";"Tab2",#N/A,FALSE,"P"}</definedName>
    <definedName name="ii" localSheetId="30" hidden="1">{"Tab1",#N/A,FALSE,"P";"Tab2",#N/A,FALSE,"P"}</definedName>
    <definedName name="ii" localSheetId="31" hidden="1">{"Tab1",#N/A,FALSE,"P";"Tab2",#N/A,FALSE,"P"}</definedName>
    <definedName name="ii" localSheetId="33" hidden="1">{"Tab1",#N/A,FALSE,"P";"Tab2",#N/A,FALSE,"P"}</definedName>
    <definedName name="ii" localSheetId="34" hidden="1">{"Tab1",#N/A,FALSE,"P";"Tab2",#N/A,FALSE,"P"}</definedName>
    <definedName name="ii" localSheetId="35" hidden="1">{"Tab1",#N/A,FALSE,"P";"Tab2",#N/A,FALSE,"P"}</definedName>
    <definedName name="ii" localSheetId="36" hidden="1">{"Tab1",#N/A,FALSE,"P";"Tab2",#N/A,FALSE,"P"}</definedName>
    <definedName name="ii" localSheetId="38" hidden="1">{"Tab1",#N/A,FALSE,"P";"Tab2",#N/A,FALSE,"P"}</definedName>
    <definedName name="ii" localSheetId="42" hidden="1">{"Tab1",#N/A,FALSE,"P";"Tab2",#N/A,FALSE,"P"}</definedName>
    <definedName name="ii" localSheetId="43" hidden="1">{"Tab1",#N/A,FALSE,"P";"Tab2",#N/A,FALSE,"P"}</definedName>
    <definedName name="ii" localSheetId="17" hidden="1">{"Tab1",#N/A,FALSE,"P";"Tab2",#N/A,FALSE,"P"}</definedName>
    <definedName name="ii" localSheetId="50" hidden="1">{"Tab1",#N/A,FALSE,"P";"Tab2",#N/A,FALSE,"P"}</definedName>
    <definedName name="ii" localSheetId="51" hidden="1">{"Tab1",#N/A,FALSE,"P";"Tab2",#N/A,FALSE,"P"}</definedName>
    <definedName name="ii" localSheetId="52" hidden="1">{"Tab1",#N/A,FALSE,"P";"Tab2",#N/A,FALSE,"P"}</definedName>
    <definedName name="ii" localSheetId="53" hidden="1">{"Tab1",#N/A,FALSE,"P";"Tab2",#N/A,FALSE,"P"}</definedName>
    <definedName name="ii" localSheetId="54" hidden="1">{"Tab1",#N/A,FALSE,"P";"Tab2",#N/A,FALSE,"P"}</definedName>
    <definedName name="ii" localSheetId="55" hidden="1">{"Tab1",#N/A,FALSE,"P";"Tab2",#N/A,FALSE,"P"}</definedName>
    <definedName name="ii" localSheetId="56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24" hidden="1">{"Tab1",#N/A,FALSE,"P";"Tab2",#N/A,FALSE,"P"}</definedName>
    <definedName name="ii" localSheetId="25" hidden="1">{"Tab1",#N/A,FALSE,"P";"Tab2",#N/A,FALSE,"P"}</definedName>
    <definedName name="ii" localSheetId="26" hidden="1">{"Tab1",#N/A,FALSE,"P";"Tab2",#N/A,FALSE,"P"}</definedName>
    <definedName name="ii" localSheetId="27" hidden="1">{"Tab1",#N/A,FALSE,"P";"Tab2",#N/A,FALSE,"P"}</definedName>
    <definedName name="ii" localSheetId="29" hidden="1">{"Tab1",#N/A,FALSE,"P";"Tab2",#N/A,FALSE,"P"}</definedName>
    <definedName name="ii" hidden="1">{"Tab1",#N/A,FALSE,"P";"Tab2",#N/A,FALSE,"P"}</definedName>
    <definedName name="iii" localSheetId="20" hidden="1">{"Riqfin97",#N/A,FALSE,"Tran";"Riqfinpro",#N/A,FALSE,"Tran"}</definedName>
    <definedName name="iii" localSheetId="21" hidden="1">{"Riqfin97",#N/A,FALSE,"Tran";"Riqfinpro",#N/A,FALSE,"Tran"}</definedName>
    <definedName name="iii" localSheetId="22" hidden="1">{"Riqfin97",#N/A,FALSE,"Tran";"Riqfinpro",#N/A,FALSE,"Tran"}</definedName>
    <definedName name="iii" localSheetId="23" hidden="1">{"Riqfin97",#N/A,FALSE,"Tran";"Riqfinpro",#N/A,FALSE,"Tran"}</definedName>
    <definedName name="iii" localSheetId="28" hidden="1">{"Riqfin97",#N/A,FALSE,"Tran";"Riqfinpro",#N/A,FALSE,"Tran"}</definedName>
    <definedName name="iii" localSheetId="32" hidden="1">{"Riqfin97",#N/A,FALSE,"Tran";"Riqfinpro",#N/A,FALSE,"Tran"}</definedName>
    <definedName name="iii" localSheetId="37" hidden="1">{"Riqfin97",#N/A,FALSE,"Tran";"Riqfinpro",#N/A,FALSE,"Tran"}</definedName>
    <definedName name="iii" localSheetId="39" hidden="1">{"Riqfin97",#N/A,FALSE,"Tran";"Riqfinpro",#N/A,FALSE,"Tran"}</definedName>
    <definedName name="iii" localSheetId="41" hidden="1">{"Riqfin97",#N/A,FALSE,"Tran";"Riqfinpro",#N/A,FALSE,"Tran"}</definedName>
    <definedName name="iii" localSheetId="4" hidden="1">{"Riqfin97",#N/A,FALSE,"Tran";"Riqfinpro",#N/A,FALSE,"Tran"}</definedName>
    <definedName name="iii" localSheetId="3" hidden="1">{"Riqfin97",#N/A,FALSE,"Tran";"Riqfinpro",#N/A,FALSE,"Tran"}</definedName>
    <definedName name="iii" localSheetId="30" hidden="1">{"Riqfin97",#N/A,FALSE,"Tran";"Riqfinpro",#N/A,FALSE,"Tran"}</definedName>
    <definedName name="iii" localSheetId="31" hidden="1">{"Riqfin97",#N/A,FALSE,"Tran";"Riqfinpro",#N/A,FALSE,"Tran"}</definedName>
    <definedName name="iii" localSheetId="33" hidden="1">{"Riqfin97",#N/A,FALSE,"Tran";"Riqfinpro",#N/A,FALSE,"Tran"}</definedName>
    <definedName name="iii" localSheetId="34" hidden="1">{"Riqfin97",#N/A,FALSE,"Tran";"Riqfinpro",#N/A,FALSE,"Tran"}</definedName>
    <definedName name="iii" localSheetId="35" hidden="1">{"Riqfin97",#N/A,FALSE,"Tran";"Riqfinpro",#N/A,FALSE,"Tran"}</definedName>
    <definedName name="iii" localSheetId="36" hidden="1">{"Riqfin97",#N/A,FALSE,"Tran";"Riqfinpro",#N/A,FALSE,"Tran"}</definedName>
    <definedName name="iii" localSheetId="38" hidden="1">{"Riqfin97",#N/A,FALSE,"Tran";"Riqfinpro",#N/A,FALSE,"Tran"}</definedName>
    <definedName name="iii" localSheetId="42" hidden="1">{"Riqfin97",#N/A,FALSE,"Tran";"Riqfinpro",#N/A,FALSE,"Tran"}</definedName>
    <definedName name="iii" localSheetId="43" hidden="1">{"Riqfin97",#N/A,FALSE,"Tran";"Riqfinpro",#N/A,FALSE,"Tran"}</definedName>
    <definedName name="iii" localSheetId="17" hidden="1">{"Riqfin97",#N/A,FALSE,"Tran";"Riqfinpro",#N/A,FALSE,"Tran"}</definedName>
    <definedName name="iii" localSheetId="50" hidden="1">{"Riqfin97",#N/A,FALSE,"Tran";"Riqfinpro",#N/A,FALSE,"Tran"}</definedName>
    <definedName name="iii" localSheetId="51" hidden="1">{"Riqfin97",#N/A,FALSE,"Tran";"Riqfinpro",#N/A,FALSE,"Tran"}</definedName>
    <definedName name="iii" localSheetId="52" hidden="1">{"Riqfin97",#N/A,FALSE,"Tran";"Riqfinpro",#N/A,FALSE,"Tran"}</definedName>
    <definedName name="iii" localSheetId="53" hidden="1">{"Riqfin97",#N/A,FALSE,"Tran";"Riqfinpro",#N/A,FALSE,"Tran"}</definedName>
    <definedName name="iii" localSheetId="54" hidden="1">{"Riqfin97",#N/A,FALSE,"Tran";"Riqfinpro",#N/A,FALSE,"Tran"}</definedName>
    <definedName name="iii" localSheetId="55" hidden="1">{"Riqfin97",#N/A,FALSE,"Tran";"Riqfinpro",#N/A,FALSE,"Tran"}</definedName>
    <definedName name="iii" localSheetId="56" hidden="1">{"Riqfin97",#N/A,FALSE,"Tran";"Riqfinpro",#N/A,FALSE,"Tran"}</definedName>
    <definedName name="iii" localSheetId="18" hidden="1">{"Riqfin97",#N/A,FALSE,"Tran";"Riqfinpro",#N/A,FALSE,"Tran"}</definedName>
    <definedName name="iii" localSheetId="19" hidden="1">{"Riqfin97",#N/A,FALSE,"Tran";"Riqfinpro",#N/A,FALSE,"Tran"}</definedName>
    <definedName name="iii" localSheetId="24" hidden="1">{"Riqfin97",#N/A,FALSE,"Tran";"Riqfinpro",#N/A,FALSE,"Tran"}</definedName>
    <definedName name="iii" localSheetId="25" hidden="1">{"Riqfin97",#N/A,FALSE,"Tran";"Riqfinpro",#N/A,FALSE,"Tran"}</definedName>
    <definedName name="iii" localSheetId="26" hidden="1">{"Riqfin97",#N/A,FALSE,"Tran";"Riqfinpro",#N/A,FALSE,"Tran"}</definedName>
    <definedName name="iii" localSheetId="27" hidden="1">{"Riqfin97",#N/A,FALSE,"Tran";"Riqfinpro",#N/A,FALSE,"Tran"}</definedName>
    <definedName name="iii" localSheetId="29" hidden="1">{"Riqfin97",#N/A,FALSE,"Tran";"Riqfinpro",#N/A,FALSE,"Tran"}</definedName>
    <definedName name="iii" hidden="1">{"Riqfin97",#N/A,FALSE,"Tran";"Riqfinpro",#N/A,FALSE,"Tran"}</definedName>
    <definedName name="iiiiiiiiiii" localSheetId="20" hidden="1">#REF!</definedName>
    <definedName name="iiiiiiiiiii" localSheetId="21" hidden="1">#REF!</definedName>
    <definedName name="iiiiiiiiiii" localSheetId="37" hidden="1">#REF!</definedName>
    <definedName name="iiiiiiiiiii" localSheetId="4" hidden="1">#REF!</definedName>
    <definedName name="iiiiiiiiiii" localSheetId="3" hidden="1">#REF!</definedName>
    <definedName name="iiiiiiiiiii" localSheetId="30" hidden="1">#REF!</definedName>
    <definedName name="iiiiiiiiiii" localSheetId="31" hidden="1">#REF!</definedName>
    <definedName name="iiiiiiiiiii" localSheetId="38" hidden="1">#REF!</definedName>
    <definedName name="iiiiiiiiiii" localSheetId="55" hidden="1">#REF!</definedName>
    <definedName name="iiiiiiiiiii" localSheetId="56" hidden="1">#REF!</definedName>
    <definedName name="iiiiiiiiiii" localSheetId="18" hidden="1">#REF!</definedName>
    <definedName name="iiiiiiiiiii" localSheetId="19" hidden="1">#REF!</definedName>
    <definedName name="iiiiiiiiiii" localSheetId="24" hidden="1">#REF!</definedName>
    <definedName name="iiiiiiiiiii" localSheetId="25" hidden="1">#REF!</definedName>
    <definedName name="iiiiiiiiiii" localSheetId="26" hidden="1">#REF!</definedName>
    <definedName name="iiiiiiiiiii" localSheetId="27" hidden="1">#REF!</definedName>
    <definedName name="iiiiiiiiiii" localSheetId="29" hidden="1">#REF!</definedName>
    <definedName name="iiiiiiiiiii" hidden="1">#REF!</definedName>
    <definedName name="iiiiiiiiiiii" localSheetId="20" hidden="1">'[106]Fax a enviar'!#REF!</definedName>
    <definedName name="iiiiiiiiiiii" localSheetId="21" hidden="1">'[106]Fax a enviar'!#REF!</definedName>
    <definedName name="iiiiiiiiiiii" localSheetId="30" hidden="1">'[106]Fax a enviar'!#REF!</definedName>
    <definedName name="iiiiiiiiiiii" localSheetId="31" hidden="1">'[106]Fax a enviar'!#REF!</definedName>
    <definedName name="iiiiiiiiiiii" localSheetId="38" hidden="1">'[106]Fax a enviar'!#REF!</definedName>
    <definedName name="iiiiiiiiiiii" localSheetId="56" hidden="1">'[106]Fax a enviar'!#REF!</definedName>
    <definedName name="iiiiiiiiiiii" localSheetId="18" hidden="1">'[106]Fax a enviar'!#REF!</definedName>
    <definedName name="iiiiiiiiiiii" localSheetId="19" hidden="1">'[106]Fax a enviar'!#REF!</definedName>
    <definedName name="iiiiiiiiiiii" localSheetId="24" hidden="1">'[106]Fax a enviar'!#REF!</definedName>
    <definedName name="iiiiiiiiiiii" localSheetId="25" hidden="1">'[106]Fax a enviar'!#REF!</definedName>
    <definedName name="iiiiiiiiiiii" localSheetId="26" hidden="1">'[106]Fax a enviar'!#REF!</definedName>
    <definedName name="iiiiiiiiiiii" localSheetId="27" hidden="1">'[106]Fax a enviar'!#REF!</definedName>
    <definedName name="iiiiiiiiiiii" localSheetId="29" hidden="1">'[106]Fax a enviar'!#REF!</definedName>
    <definedName name="iiiiiiiiiiii" hidden="1">'[106]Fax a enviar'!#REF!</definedName>
    <definedName name="iiiiiiiiiiiiiiiii" localSheetId="20" hidden="1">'[106]Fax a enviar'!#REF!</definedName>
    <definedName name="iiiiiiiiiiiiiiiii" localSheetId="21" hidden="1">'[106]Fax a enviar'!#REF!</definedName>
    <definedName name="iiiiiiiiiiiiiiiii" localSheetId="30" hidden="1">'[106]Fax a enviar'!#REF!</definedName>
    <definedName name="iiiiiiiiiiiiiiiii" localSheetId="31" hidden="1">'[106]Fax a enviar'!#REF!</definedName>
    <definedName name="iiiiiiiiiiiiiiiii" localSheetId="38" hidden="1">'[106]Fax a enviar'!#REF!</definedName>
    <definedName name="iiiiiiiiiiiiiiiii" localSheetId="56" hidden="1">'[106]Fax a enviar'!#REF!</definedName>
    <definedName name="iiiiiiiiiiiiiiiii" localSheetId="18" hidden="1">'[106]Fax a enviar'!#REF!</definedName>
    <definedName name="iiiiiiiiiiiiiiiii" localSheetId="19" hidden="1">'[106]Fax a enviar'!#REF!</definedName>
    <definedName name="iiiiiiiiiiiiiiiii" localSheetId="24" hidden="1">'[106]Fax a enviar'!#REF!</definedName>
    <definedName name="iiiiiiiiiiiiiiiii" localSheetId="25" hidden="1">'[106]Fax a enviar'!#REF!</definedName>
    <definedName name="iiiiiiiiiiiiiiiii" localSheetId="26" hidden="1">'[106]Fax a enviar'!#REF!</definedName>
    <definedName name="iiiiiiiiiiiiiiiii" localSheetId="27" hidden="1">'[106]Fax a enviar'!#REF!</definedName>
    <definedName name="iiiiiiiiiiiiiiiii" localSheetId="29" hidden="1">'[106]Fax a enviar'!#REF!</definedName>
    <definedName name="iiiiiiiiiiiiiiiii" hidden="1">'[106]Fax a enviar'!#REF!</definedName>
    <definedName name="iiiiiiiiiiiiiiiiiiiiiiiiii" localSheetId="20" hidden="1">#REF!</definedName>
    <definedName name="iiiiiiiiiiiiiiiiiiiiiiiiii" localSheetId="21" hidden="1">#REF!</definedName>
    <definedName name="iiiiiiiiiiiiiiiiiiiiiiiiii" localSheetId="37" hidden="1">#REF!</definedName>
    <definedName name="iiiiiiiiiiiiiiiiiiiiiiiiii" localSheetId="4" hidden="1">#REF!</definedName>
    <definedName name="iiiiiiiiiiiiiiiiiiiiiiiiii" localSheetId="3" hidden="1">#REF!</definedName>
    <definedName name="iiiiiiiiiiiiiiiiiiiiiiiiii" localSheetId="30" hidden="1">#REF!</definedName>
    <definedName name="iiiiiiiiiiiiiiiiiiiiiiiiii" localSheetId="31" hidden="1">#REF!</definedName>
    <definedName name="iiiiiiiiiiiiiiiiiiiiiiiiii" localSheetId="38" hidden="1">#REF!</definedName>
    <definedName name="iiiiiiiiiiiiiiiiiiiiiiiiii" localSheetId="55" hidden="1">#REF!</definedName>
    <definedName name="iiiiiiiiiiiiiiiiiiiiiiiiii" localSheetId="56" hidden="1">#REF!</definedName>
    <definedName name="iiiiiiiiiiiiiiiiiiiiiiiiii" localSheetId="18" hidden="1">#REF!</definedName>
    <definedName name="iiiiiiiiiiiiiiiiiiiiiiiiii" localSheetId="19" hidden="1">#REF!</definedName>
    <definedName name="iiiiiiiiiiiiiiiiiiiiiiiiii" localSheetId="24" hidden="1">#REF!</definedName>
    <definedName name="iiiiiiiiiiiiiiiiiiiiiiiiii" localSheetId="25" hidden="1">#REF!</definedName>
    <definedName name="iiiiiiiiiiiiiiiiiiiiiiiiii" localSheetId="26" hidden="1">#REF!</definedName>
    <definedName name="iiiiiiiiiiiiiiiiiiiiiiiiii" localSheetId="27" hidden="1">#REF!</definedName>
    <definedName name="iiiiiiiiiiiiiiiiiiiiiiiiii" localSheetId="29" hidden="1">#REF!</definedName>
    <definedName name="iiiiiiiiiiiiiiiiiiiiiiiiii" hidden="1">#REF!</definedName>
    <definedName name="iiiooo" localSheetId="20">#REF!</definedName>
    <definedName name="iiiooo" localSheetId="37">#REF!</definedName>
    <definedName name="iiiooo" localSheetId="4">#REF!</definedName>
    <definedName name="iiiooo" localSheetId="3">#REF!</definedName>
    <definedName name="iiiooo" localSheetId="31">#REF!</definedName>
    <definedName name="iiiooo" localSheetId="55">#REF!</definedName>
    <definedName name="iiiooo" localSheetId="56">#REF!</definedName>
    <definedName name="iiiooo" localSheetId="19">#REF!</definedName>
    <definedName name="iiiooo" localSheetId="25">#REF!</definedName>
    <definedName name="iiiooo" localSheetId="26">#REF!</definedName>
    <definedName name="iiiooo">#REF!</definedName>
    <definedName name="IKR" localSheetId="20">#REF!</definedName>
    <definedName name="IKR" localSheetId="37">#REF!</definedName>
    <definedName name="IKR" localSheetId="4">#REF!</definedName>
    <definedName name="IKR" localSheetId="3">#REF!</definedName>
    <definedName name="IKR" localSheetId="31">#REF!</definedName>
    <definedName name="IKR" localSheetId="55">#REF!</definedName>
    <definedName name="IKR" localSheetId="56">#REF!</definedName>
    <definedName name="IKR">#REF!</definedName>
    <definedName name="ilo" localSheetId="20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localSheetId="23" hidden="1">{"Riqfin97",#N/A,FALSE,"Tran";"Riqfinpro",#N/A,FALSE,"Tran"}</definedName>
    <definedName name="ilo" localSheetId="28" hidden="1">{"Riqfin97",#N/A,FALSE,"Tran";"Riqfinpro",#N/A,FALSE,"Tran"}</definedName>
    <definedName name="ilo" localSheetId="32" hidden="1">{"Riqfin97",#N/A,FALSE,"Tran";"Riqfinpro",#N/A,FALSE,"Tran"}</definedName>
    <definedName name="ilo" localSheetId="37" hidden="1">{"Riqfin97",#N/A,FALSE,"Tran";"Riqfinpro",#N/A,FALSE,"Tran"}</definedName>
    <definedName name="ilo" localSheetId="39" hidden="1">{"Riqfin97",#N/A,FALSE,"Tran";"Riqfinpro",#N/A,FALSE,"Tran"}</definedName>
    <definedName name="ilo" localSheetId="41" hidden="1">{"Riqfin97",#N/A,FALSE,"Tran";"Riqfinpro",#N/A,FALSE,"Tran"}</definedName>
    <definedName name="ilo" localSheetId="4" hidden="1">{"Riqfin97",#N/A,FALSE,"Tran";"Riqfinpro",#N/A,FALSE,"Tran"}</definedName>
    <definedName name="ilo" localSheetId="3" hidden="1">{"Riqfin97",#N/A,FALSE,"Tran";"Riqfinpro",#N/A,FALSE,"Tran"}</definedName>
    <definedName name="ilo" localSheetId="30" hidden="1">{"Riqfin97",#N/A,FALSE,"Tran";"Riqfinpro",#N/A,FALSE,"Tran"}</definedName>
    <definedName name="ilo" localSheetId="31" hidden="1">{"Riqfin97",#N/A,FALSE,"Tran";"Riqfinpro",#N/A,FALSE,"Tran"}</definedName>
    <definedName name="ilo" localSheetId="33" hidden="1">{"Riqfin97",#N/A,FALSE,"Tran";"Riqfinpro",#N/A,FALSE,"Tran"}</definedName>
    <definedName name="ilo" localSheetId="34" hidden="1">{"Riqfin97",#N/A,FALSE,"Tran";"Riqfinpro",#N/A,FALSE,"Tran"}</definedName>
    <definedName name="ilo" localSheetId="35" hidden="1">{"Riqfin97",#N/A,FALSE,"Tran";"Riqfinpro",#N/A,FALSE,"Tran"}</definedName>
    <definedName name="ilo" localSheetId="36" hidden="1">{"Riqfin97",#N/A,FALSE,"Tran";"Riqfinpro",#N/A,FALSE,"Tran"}</definedName>
    <definedName name="ilo" localSheetId="38" hidden="1">{"Riqfin97",#N/A,FALSE,"Tran";"Riqfinpro",#N/A,FALSE,"Tran"}</definedName>
    <definedName name="ilo" localSheetId="42" hidden="1">{"Riqfin97",#N/A,FALSE,"Tran";"Riqfinpro",#N/A,FALSE,"Tran"}</definedName>
    <definedName name="ilo" localSheetId="43" hidden="1">{"Riqfin97",#N/A,FALSE,"Tran";"Riqfinpro",#N/A,FALSE,"Tran"}</definedName>
    <definedName name="ilo" localSheetId="17" hidden="1">{"Riqfin97",#N/A,FALSE,"Tran";"Riqfinpro",#N/A,FALSE,"Tran"}</definedName>
    <definedName name="ilo" localSheetId="50" hidden="1">{"Riqfin97",#N/A,FALSE,"Tran";"Riqfinpro",#N/A,FALSE,"Tran"}</definedName>
    <definedName name="ilo" localSheetId="51" hidden="1">{"Riqfin97",#N/A,FALSE,"Tran";"Riqfinpro",#N/A,FALSE,"Tran"}</definedName>
    <definedName name="ilo" localSheetId="52" hidden="1">{"Riqfin97",#N/A,FALSE,"Tran";"Riqfinpro",#N/A,FALSE,"Tran"}</definedName>
    <definedName name="ilo" localSheetId="53" hidden="1">{"Riqfin97",#N/A,FALSE,"Tran";"Riqfinpro",#N/A,FALSE,"Tran"}</definedName>
    <definedName name="ilo" localSheetId="54" hidden="1">{"Riqfin97",#N/A,FALSE,"Tran";"Riqfinpro",#N/A,FALSE,"Tran"}</definedName>
    <definedName name="ilo" localSheetId="55" hidden="1">{"Riqfin97",#N/A,FALSE,"Tran";"Riqfinpro",#N/A,FALSE,"Tran"}</definedName>
    <definedName name="ilo" localSheetId="56" hidden="1">{"Riqfin97",#N/A,FALSE,"Tran";"Riqfinpro",#N/A,FALSE,"Tran"}</definedName>
    <definedName name="ilo" localSheetId="18" hidden="1">{"Riqfin97",#N/A,FALSE,"Tran";"Riqfinpro",#N/A,FALSE,"Tran"}</definedName>
    <definedName name="ilo" localSheetId="19" hidden="1">{"Riqfin97",#N/A,FALSE,"Tran";"Riqfinpro",#N/A,FALSE,"Tran"}</definedName>
    <definedName name="ilo" localSheetId="24" hidden="1">{"Riqfin97",#N/A,FALSE,"Tran";"Riqfinpro",#N/A,FALSE,"Tran"}</definedName>
    <definedName name="ilo" localSheetId="25" hidden="1">{"Riqfin97",#N/A,FALSE,"Tran";"Riqfinpro",#N/A,FALSE,"Tran"}</definedName>
    <definedName name="ilo" localSheetId="26" hidden="1">{"Riqfin97",#N/A,FALSE,"Tran";"Riqfinpro",#N/A,FALSE,"Tran"}</definedName>
    <definedName name="ilo" localSheetId="27" hidden="1">{"Riqfin97",#N/A,FALSE,"Tran";"Riqfinpro",#N/A,FALSE,"Tran"}</definedName>
    <definedName name="ilo" localSheetId="29" hidden="1">{"Riqfin97",#N/A,FALSE,"Tran";"Riqfinpro",#N/A,FALSE,"Tran"}</definedName>
    <definedName name="ilo" hidden="1">{"Riqfin97",#N/A,FALSE,"Tran";"Riqfinpro",#N/A,FALSE,"Tran"}</definedName>
    <definedName name="ilu" localSheetId="20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localSheetId="23" hidden="1">{"Riqfin97",#N/A,FALSE,"Tran";"Riqfinpro",#N/A,FALSE,"Tran"}</definedName>
    <definedName name="ilu" localSheetId="28" hidden="1">{"Riqfin97",#N/A,FALSE,"Tran";"Riqfinpro",#N/A,FALSE,"Tran"}</definedName>
    <definedName name="ilu" localSheetId="32" hidden="1">{"Riqfin97",#N/A,FALSE,"Tran";"Riqfinpro",#N/A,FALSE,"Tran"}</definedName>
    <definedName name="ilu" localSheetId="37" hidden="1">{"Riqfin97",#N/A,FALSE,"Tran";"Riqfinpro",#N/A,FALSE,"Tran"}</definedName>
    <definedName name="ilu" localSheetId="39" hidden="1">{"Riqfin97",#N/A,FALSE,"Tran";"Riqfinpro",#N/A,FALSE,"Tran"}</definedName>
    <definedName name="ilu" localSheetId="41" hidden="1">{"Riqfin97",#N/A,FALSE,"Tran";"Riqfinpro",#N/A,FALSE,"Tran"}</definedName>
    <definedName name="ilu" localSheetId="4" hidden="1">{"Riqfin97",#N/A,FALSE,"Tran";"Riqfinpro",#N/A,FALSE,"Tran"}</definedName>
    <definedName name="ilu" localSheetId="3" hidden="1">{"Riqfin97",#N/A,FALSE,"Tran";"Riqfinpro",#N/A,FALSE,"Tran"}</definedName>
    <definedName name="ilu" localSheetId="30" hidden="1">{"Riqfin97",#N/A,FALSE,"Tran";"Riqfinpro",#N/A,FALSE,"Tran"}</definedName>
    <definedName name="ilu" localSheetId="31" hidden="1">{"Riqfin97",#N/A,FALSE,"Tran";"Riqfinpro",#N/A,FALSE,"Tran"}</definedName>
    <definedName name="ilu" localSheetId="33" hidden="1">{"Riqfin97",#N/A,FALSE,"Tran";"Riqfinpro",#N/A,FALSE,"Tran"}</definedName>
    <definedName name="ilu" localSheetId="34" hidden="1">{"Riqfin97",#N/A,FALSE,"Tran";"Riqfinpro",#N/A,FALSE,"Tran"}</definedName>
    <definedName name="ilu" localSheetId="35" hidden="1">{"Riqfin97",#N/A,FALSE,"Tran";"Riqfinpro",#N/A,FALSE,"Tran"}</definedName>
    <definedName name="ilu" localSheetId="36" hidden="1">{"Riqfin97",#N/A,FALSE,"Tran";"Riqfinpro",#N/A,FALSE,"Tran"}</definedName>
    <definedName name="ilu" localSheetId="38" hidden="1">{"Riqfin97",#N/A,FALSE,"Tran";"Riqfinpro",#N/A,FALSE,"Tran"}</definedName>
    <definedName name="ilu" localSheetId="42" hidden="1">{"Riqfin97",#N/A,FALSE,"Tran";"Riqfinpro",#N/A,FALSE,"Tran"}</definedName>
    <definedName name="ilu" localSheetId="43" hidden="1">{"Riqfin97",#N/A,FALSE,"Tran";"Riqfinpro",#N/A,FALSE,"Tran"}</definedName>
    <definedName name="ilu" localSheetId="17" hidden="1">{"Riqfin97",#N/A,FALSE,"Tran";"Riqfinpro",#N/A,FALSE,"Tran"}</definedName>
    <definedName name="ilu" localSheetId="50" hidden="1">{"Riqfin97",#N/A,FALSE,"Tran";"Riqfinpro",#N/A,FALSE,"Tran"}</definedName>
    <definedName name="ilu" localSheetId="51" hidden="1">{"Riqfin97",#N/A,FALSE,"Tran";"Riqfinpro",#N/A,FALSE,"Tran"}</definedName>
    <definedName name="ilu" localSheetId="52" hidden="1">{"Riqfin97",#N/A,FALSE,"Tran";"Riqfinpro",#N/A,FALSE,"Tran"}</definedName>
    <definedName name="ilu" localSheetId="53" hidden="1">{"Riqfin97",#N/A,FALSE,"Tran";"Riqfinpro",#N/A,FALSE,"Tran"}</definedName>
    <definedName name="ilu" localSheetId="54" hidden="1">{"Riqfin97",#N/A,FALSE,"Tran";"Riqfinpro",#N/A,FALSE,"Tran"}</definedName>
    <definedName name="ilu" localSheetId="55" hidden="1">{"Riqfin97",#N/A,FALSE,"Tran";"Riqfinpro",#N/A,FALSE,"Tran"}</definedName>
    <definedName name="ilu" localSheetId="56" hidden="1">{"Riqfin97",#N/A,FALSE,"Tran";"Riqfinpro",#N/A,FALSE,"Tran"}</definedName>
    <definedName name="ilu" localSheetId="18" hidden="1">{"Riqfin97",#N/A,FALSE,"Tran";"Riqfinpro",#N/A,FALSE,"Tran"}</definedName>
    <definedName name="ilu" localSheetId="19" hidden="1">{"Riqfin97",#N/A,FALSE,"Tran";"Riqfinpro",#N/A,FALSE,"Tran"}</definedName>
    <definedName name="ilu" localSheetId="24" hidden="1">{"Riqfin97",#N/A,FALSE,"Tran";"Riqfinpro",#N/A,FALSE,"Tran"}</definedName>
    <definedName name="ilu" localSheetId="25" hidden="1">{"Riqfin97",#N/A,FALSE,"Tran";"Riqfinpro",#N/A,FALSE,"Tran"}</definedName>
    <definedName name="ilu" localSheetId="26" hidden="1">{"Riqfin97",#N/A,FALSE,"Tran";"Riqfinpro",#N/A,FALSE,"Tran"}</definedName>
    <definedName name="ilu" localSheetId="27" hidden="1">{"Riqfin97",#N/A,FALSE,"Tran";"Riqfinpro",#N/A,FALSE,"Tran"}</definedName>
    <definedName name="ilu" localSheetId="29" hidden="1">{"Riqfin97",#N/A,FALSE,"Tran";"Riqfinpro",#N/A,FALSE,"Tran"}</definedName>
    <definedName name="ilu" hidden="1">{"Riqfin97",#N/A,FALSE,"Tran";"Riqfinpro",#N/A,FALSE,"Tran"}</definedName>
    <definedName name="IM" localSheetId="20">#REF!</definedName>
    <definedName name="IM" localSheetId="21">#REF!</definedName>
    <definedName name="IM" localSheetId="37">#REF!</definedName>
    <definedName name="IM" localSheetId="4">#REF!</definedName>
    <definedName name="IM" localSheetId="3">#REF!</definedName>
    <definedName name="IM" localSheetId="30">#REF!</definedName>
    <definedName name="IM" localSheetId="31">#REF!</definedName>
    <definedName name="IM" localSheetId="38">#REF!</definedName>
    <definedName name="IM" localSheetId="55">#REF!</definedName>
    <definedName name="IM" localSheetId="56">#REF!</definedName>
    <definedName name="IM" localSheetId="18">#REF!</definedName>
    <definedName name="IM" localSheetId="19">#REF!</definedName>
    <definedName name="IM" localSheetId="24">#REF!</definedName>
    <definedName name="IM" localSheetId="25">#REF!</definedName>
    <definedName name="IM" localSheetId="26">#REF!</definedName>
    <definedName name="IM" localSheetId="27">#REF!</definedName>
    <definedName name="IM" localSheetId="29">#REF!</definedName>
    <definedName name="IM">#REF!</definedName>
    <definedName name="ima" localSheetId="55">#REF!</definedName>
    <definedName name="ima" localSheetId="19">#REF!</definedName>
    <definedName name="ima" localSheetId="25">#REF!</definedName>
    <definedName name="ima" localSheetId="26">#REF!</definedName>
    <definedName name="ima">#REF!</definedName>
    <definedName name="imaor" localSheetId="55">#REF!</definedName>
    <definedName name="imaor">#REF!</definedName>
    <definedName name="IMF" localSheetId="20">#REF!</definedName>
    <definedName name="IMF" localSheetId="37">#REF!</definedName>
    <definedName name="IMF" localSheetId="4">#REF!</definedName>
    <definedName name="IMF" localSheetId="3">#REF!</definedName>
    <definedName name="IMF" localSheetId="31">#REF!</definedName>
    <definedName name="IMF" localSheetId="55">#REF!</definedName>
    <definedName name="IMF" localSheetId="56">#REF!</definedName>
    <definedName name="IMF">#REF!</definedName>
    <definedName name="impacto" localSheetId="55">#REF!</definedName>
    <definedName name="impacto">#REF!</definedName>
    <definedName name="Importaciones" localSheetId="31" hidden="1">'[17]Base Original'!#REF!</definedName>
    <definedName name="Importaciones" localSheetId="56" hidden="1">'[17]Base Original'!#REF!</definedName>
    <definedName name="Importaciones" hidden="1">'[17]Base Original'!#REF!</definedName>
    <definedName name="impresionueva" localSheetId="20">#REF!</definedName>
    <definedName name="impresionueva" localSheetId="21">#REF!</definedName>
    <definedName name="impresionueva" localSheetId="22">#REF!</definedName>
    <definedName name="impresionueva" localSheetId="23">#REF!</definedName>
    <definedName name="impresionueva" localSheetId="17">#REF!</definedName>
    <definedName name="impresionueva" localSheetId="55">#REF!</definedName>
    <definedName name="impresionueva" localSheetId="19">#REF!</definedName>
    <definedName name="impresionueva" localSheetId="25">#REF!</definedName>
    <definedName name="impresionueva" localSheetId="26">#REF!</definedName>
    <definedName name="impresionueva">#REF!</definedName>
    <definedName name="Imprimir_área_IM" localSheetId="20">#REF!</definedName>
    <definedName name="Imprimir_área_IM" localSheetId="21">#REF!</definedName>
    <definedName name="Imprimir_área_IM" localSheetId="22">#REF!</definedName>
    <definedName name="Imprimir_área_IM" localSheetId="23">#REF!</definedName>
    <definedName name="Imprimir_área_IM" localSheetId="17">#REF!</definedName>
    <definedName name="Imprimir_área_IM" localSheetId="55">#REF!</definedName>
    <definedName name="Imprimir_área_IM" localSheetId="19">#REF!</definedName>
    <definedName name="Imprimir_área_IM" localSheetId="25">#REF!</definedName>
    <definedName name="Imprimir_área_IM" localSheetId="26">#REF!</definedName>
    <definedName name="Imprimir_área_IM">#REF!</definedName>
    <definedName name="ind" localSheetId="20">#REF!</definedName>
    <definedName name="ind" localSheetId="21">#REF!</definedName>
    <definedName name="ind" localSheetId="22">#REF!</definedName>
    <definedName name="ind" localSheetId="23">#REF!</definedName>
    <definedName name="ind" localSheetId="17">#REF!</definedName>
    <definedName name="ind" localSheetId="55">#REF!</definedName>
    <definedName name="ind" localSheetId="19">#REF!</definedName>
    <definedName name="ind" localSheetId="25">#REF!</definedName>
    <definedName name="ind" localSheetId="26">#REF!</definedName>
    <definedName name="ind">#REF!</definedName>
    <definedName name="INDICE" localSheetId="20">[24]Programa!#REF!</definedName>
    <definedName name="INDICE" localSheetId="21">[24]Programa!#REF!</definedName>
    <definedName name="INDICE" localSheetId="22">[24]Programa!#REF!</definedName>
    <definedName name="INDICE" localSheetId="23">[24]Programa!#REF!</definedName>
    <definedName name="INDICE" localSheetId="38">[24]Programa!#REF!</definedName>
    <definedName name="INDICE" localSheetId="17">[24]Programa!#REF!</definedName>
    <definedName name="INDICE" localSheetId="55">[25]Programa!#REF!</definedName>
    <definedName name="INDICE" localSheetId="19">[24]Programa!#REF!</definedName>
    <definedName name="INDICE" localSheetId="24">[25]Programa!#REF!</definedName>
    <definedName name="INDICE" localSheetId="25">[25]Programa!#REF!</definedName>
    <definedName name="INDICE" localSheetId="26">[25]Programa!#REF!</definedName>
    <definedName name="INDICE">[24]Programa!#REF!</definedName>
    <definedName name="INDICEPRODUCCIO" localSheetId="20">#REF!</definedName>
    <definedName name="INDICEPRODUCCIO" localSheetId="21">#REF!</definedName>
    <definedName name="INDICEPRODUCCIO" localSheetId="37">#REF!</definedName>
    <definedName name="INDICEPRODUCCIO" localSheetId="4">#REF!</definedName>
    <definedName name="INDICEPRODUCCIO" localSheetId="3">#REF!</definedName>
    <definedName name="INDICEPRODUCCIO" localSheetId="30">#REF!</definedName>
    <definedName name="INDICEPRODUCCIO" localSheetId="31">#REF!</definedName>
    <definedName name="INDICEPRODUCCIO" localSheetId="38">#REF!</definedName>
    <definedName name="INDICEPRODUCCIO" localSheetId="55">#REF!</definedName>
    <definedName name="INDICEPRODUCCIO" localSheetId="56">#REF!</definedName>
    <definedName name="INDICEPRODUCCIO" localSheetId="18">#REF!</definedName>
    <definedName name="INDICEPRODUCCIO" localSheetId="19">#REF!</definedName>
    <definedName name="INDICEPRODUCCIO" localSheetId="24">#REF!</definedName>
    <definedName name="INDICEPRODUCCIO" localSheetId="25">#REF!</definedName>
    <definedName name="INDICEPRODUCCIO" localSheetId="26">#REF!</definedName>
    <definedName name="INDICEPRODUCCIO" localSheetId="27">#REF!</definedName>
    <definedName name="INDICEPRODUCCIO" localSheetId="29">#REF!</definedName>
    <definedName name="INDICEPRODUCCIO">#REF!</definedName>
    <definedName name="indigo">#N/A</definedName>
    <definedName name="INE" localSheetId="20">#REF!</definedName>
    <definedName name="INE" localSheetId="21">#REF!</definedName>
    <definedName name="INE" localSheetId="22">#REF!</definedName>
    <definedName name="INE" localSheetId="23">#REF!</definedName>
    <definedName name="INE" localSheetId="17">#REF!</definedName>
    <definedName name="INE" localSheetId="55">#REF!</definedName>
    <definedName name="INE" localSheetId="19">#REF!</definedName>
    <definedName name="INE" localSheetId="25">#REF!</definedName>
    <definedName name="INE" localSheetId="26">#REF!</definedName>
    <definedName name="INE">#REF!</definedName>
    <definedName name="INECEL" localSheetId="20">#REF!</definedName>
    <definedName name="INECEL" localSheetId="21">#REF!</definedName>
    <definedName name="INECEL" localSheetId="23">#REF!</definedName>
    <definedName name="INECEL" localSheetId="55">#REF!</definedName>
    <definedName name="INECEL">#REF!</definedName>
    <definedName name="INF">[97]SUPUESTOS!A$21</definedName>
    <definedName name="INFISC1" localSheetId="20">#REF!</definedName>
    <definedName name="INFISC1" localSheetId="21">#REF!</definedName>
    <definedName name="INFISC1" localSheetId="22">#REF!</definedName>
    <definedName name="INFISC1" localSheetId="23">#REF!</definedName>
    <definedName name="INFISC1" localSheetId="17">#REF!</definedName>
    <definedName name="INFISC1" localSheetId="55">#REF!</definedName>
    <definedName name="INFISC1" localSheetId="19">#REF!</definedName>
    <definedName name="INFISC1" localSheetId="25">#REF!</definedName>
    <definedName name="INFISC1" localSheetId="26">#REF!</definedName>
    <definedName name="INFISC1">#REF!</definedName>
    <definedName name="INFISC2" localSheetId="20">#REF!</definedName>
    <definedName name="INFISC2" localSheetId="21">#REF!</definedName>
    <definedName name="INFISC2" localSheetId="23">#REF!</definedName>
    <definedName name="INFISC2" localSheetId="55">#REF!</definedName>
    <definedName name="INFISC2" localSheetId="19">#REF!</definedName>
    <definedName name="INFISC2" localSheetId="25">#REF!</definedName>
    <definedName name="INFISC2" localSheetId="26">#REF!</definedName>
    <definedName name="INFISC2">#REF!</definedName>
    <definedName name="Inflation">[96]CPI!$A$210:$M$354</definedName>
    <definedName name="info" localSheetId="20">#REF!</definedName>
    <definedName name="info" localSheetId="21">#REF!</definedName>
    <definedName name="info" localSheetId="22">#REF!</definedName>
    <definedName name="info" localSheetId="23">#REF!</definedName>
    <definedName name="info" localSheetId="17">#REF!</definedName>
    <definedName name="info" localSheetId="55">#REF!</definedName>
    <definedName name="info" localSheetId="19">#REF!</definedName>
    <definedName name="info" localSheetId="25">#REF!</definedName>
    <definedName name="info" localSheetId="26">#REF!</definedName>
    <definedName name="info">#REF!</definedName>
    <definedName name="INFOGER" localSheetId="20">[69]BCP!#REF!</definedName>
    <definedName name="INFOGER" localSheetId="21">[69]BCP!#REF!</definedName>
    <definedName name="INFOGER" localSheetId="23">[69]BCP!#REF!</definedName>
    <definedName name="INFOGER" localSheetId="30">[69]BCP!#REF!</definedName>
    <definedName name="INFOGER" localSheetId="31">[69]BCP!#REF!</definedName>
    <definedName name="INFOGER" localSheetId="38">[69]BCP!#REF!</definedName>
    <definedName name="INFOGER" localSheetId="56">[69]BCP!#REF!</definedName>
    <definedName name="INFOGER" localSheetId="18">[69]BCP!#REF!</definedName>
    <definedName name="INFOGER" localSheetId="19">[69]BCP!#REF!</definedName>
    <definedName name="INFOGER" localSheetId="24">[69]BCP!#REF!</definedName>
    <definedName name="INFOGER" localSheetId="25">[69]BCP!#REF!</definedName>
    <definedName name="INFOGER" localSheetId="26">[69]BCP!#REF!</definedName>
    <definedName name="INFOGER" localSheetId="27">[69]BCP!#REF!</definedName>
    <definedName name="INFOGER" localSheetId="29">[69]BCP!#REF!</definedName>
    <definedName name="INFOGER">[69]BCP!#REF!</definedName>
    <definedName name="infonotes" localSheetId="20">#REF!</definedName>
    <definedName name="infonotes" localSheetId="21">#REF!</definedName>
    <definedName name="infonotes" localSheetId="22">#REF!</definedName>
    <definedName name="infonotes" localSheetId="23">#REF!</definedName>
    <definedName name="infonotes" localSheetId="17">#REF!</definedName>
    <definedName name="infonotes" localSheetId="55">#REF!</definedName>
    <definedName name="infonotes" localSheetId="19">#REF!</definedName>
    <definedName name="infonotes" localSheetId="25">#REF!</definedName>
    <definedName name="infonotes" localSheetId="26">#REF!</definedName>
    <definedName name="infonotes">#REF!</definedName>
    <definedName name="INGOES96" localSheetId="20">#REF!</definedName>
    <definedName name="INGOES96" localSheetId="21">#REF!</definedName>
    <definedName name="INGOES96" localSheetId="23">#REF!</definedName>
    <definedName name="INGOES96" localSheetId="55">#REF!</definedName>
    <definedName name="INGOES96" localSheetId="19">#REF!</definedName>
    <definedName name="INGOES96" localSheetId="25">#REF!</definedName>
    <definedName name="INGOES96" localSheetId="26">#REF!</definedName>
    <definedName name="INGOES96">#REF!</definedName>
    <definedName name="INGRESOS" localSheetId="20">#REF!</definedName>
    <definedName name="INGRESOS" localSheetId="21">#REF!</definedName>
    <definedName name="INGRESOS" localSheetId="37">#REF!</definedName>
    <definedName name="INGRESOS" localSheetId="4">#REF!</definedName>
    <definedName name="INGRESOS" localSheetId="3">#REF!</definedName>
    <definedName name="INGRESOS" localSheetId="30">#REF!</definedName>
    <definedName name="INGRESOS" localSheetId="31">#REF!</definedName>
    <definedName name="INGRESOS" localSheetId="38">#REF!</definedName>
    <definedName name="INGRESOS" localSheetId="55">#REF!</definedName>
    <definedName name="ingresos" localSheetId="56">#REF!</definedName>
    <definedName name="INGRESOS" localSheetId="18">#REF!</definedName>
    <definedName name="INGRESOS" localSheetId="19">#REF!</definedName>
    <definedName name="INGRESOS" localSheetId="24">#REF!</definedName>
    <definedName name="INGRESOS" localSheetId="27">#REF!</definedName>
    <definedName name="INGRESOS" localSheetId="29">#REF!</definedName>
    <definedName name="INGRESOS">#REF!</definedName>
    <definedName name="INIT" localSheetId="20">#REF!</definedName>
    <definedName name="INIT" localSheetId="37">#REF!</definedName>
    <definedName name="INIT" localSheetId="4">#REF!</definedName>
    <definedName name="INIT" localSheetId="3">#REF!</definedName>
    <definedName name="INIT" localSheetId="31">#REF!</definedName>
    <definedName name="INIT" localSheetId="55">#REF!</definedName>
    <definedName name="INIT" localSheetId="56">#REF!</definedName>
    <definedName name="INIT">#REF!</definedName>
    <definedName name="INMN" localSheetId="55">#REF!</definedName>
    <definedName name="INMN">#REF!</definedName>
    <definedName name="INPROJ" localSheetId="55">#REF!</definedName>
    <definedName name="INPROJ">#REF!</definedName>
    <definedName name="INPUT_2" localSheetId="31">[21]Input!#REF!</definedName>
    <definedName name="INPUT_2" localSheetId="56">[21]Input!#REF!</definedName>
    <definedName name="INPUT_2">[21]Input!#REF!</definedName>
    <definedName name="INPUT_4" localSheetId="31">[21]Input!#REF!</definedName>
    <definedName name="INPUT_4" localSheetId="56">[21]Input!#REF!</definedName>
    <definedName name="INPUT_4">[21]Input!#REF!</definedName>
    <definedName name="INPUTSB" localSheetId="20">#REF!</definedName>
    <definedName name="INPUTSB" localSheetId="21">#REF!</definedName>
    <definedName name="INPUTSB" localSheetId="22">#REF!</definedName>
    <definedName name="INPUTSB" localSheetId="23">#REF!</definedName>
    <definedName name="INPUTSB" localSheetId="17">#REF!</definedName>
    <definedName name="INPUTSB" localSheetId="55">#REF!</definedName>
    <definedName name="INPUTSB" localSheetId="19">#REF!</definedName>
    <definedName name="INPUTSB" localSheetId="25">#REF!</definedName>
    <definedName name="INPUTSB" localSheetId="26">#REF!</definedName>
    <definedName name="INPUTSB">#REF!</definedName>
    <definedName name="Inst_ReportHeader" localSheetId="55">#REF!</definedName>
    <definedName name="Inst_ReportHeader">#REF!</definedName>
    <definedName name="Inst_Response" localSheetId="55">#REF!</definedName>
    <definedName name="Inst_Response">#REF!</definedName>
    <definedName name="InstitutionName" localSheetId="55">#REF!</definedName>
    <definedName name="InstitutionName">#REF!</definedName>
    <definedName name="int" localSheetId="20">#REF!</definedName>
    <definedName name="int" localSheetId="21">#REF!</definedName>
    <definedName name="int" localSheetId="23">#REF!</definedName>
    <definedName name="int" localSheetId="55">#REF!</definedName>
    <definedName name="int" localSheetId="19">#REF!</definedName>
    <definedName name="int" localSheetId="25">#REF!</definedName>
    <definedName name="int" localSheetId="26">#REF!</definedName>
    <definedName name="int">#REF!</definedName>
    <definedName name="Int.Crédito">'[57]Ranking Bancario'!$BF$5:$BJ$54</definedName>
    <definedName name="Int.Inv">'[57]Ranking Bancario'!$BN$5:$BR$54</definedName>
    <definedName name="INTERES" localSheetId="20">#REF!</definedName>
    <definedName name="INTERES" localSheetId="21">#REF!</definedName>
    <definedName name="INTERES" localSheetId="37">#REF!</definedName>
    <definedName name="INTERES" localSheetId="4">#REF!</definedName>
    <definedName name="INTERES" localSheetId="3">#REF!</definedName>
    <definedName name="INTERES" localSheetId="30">#REF!</definedName>
    <definedName name="INTERES" localSheetId="31">#REF!</definedName>
    <definedName name="INTERES" localSheetId="38">#REF!</definedName>
    <definedName name="INTERES" localSheetId="55">#REF!</definedName>
    <definedName name="INTERES" localSheetId="56">#REF!</definedName>
    <definedName name="INTERES" localSheetId="18">#REF!</definedName>
    <definedName name="INTERES" localSheetId="19">#REF!</definedName>
    <definedName name="INTERES" localSheetId="24">#REF!</definedName>
    <definedName name="INTERES" localSheetId="25">#REF!</definedName>
    <definedName name="INTERES" localSheetId="26">#REF!</definedName>
    <definedName name="INTERES" localSheetId="27">#REF!</definedName>
    <definedName name="INTERES" localSheetId="29">#REF!</definedName>
    <definedName name="INTERES">#REF!</definedName>
    <definedName name="INTEREST" localSheetId="20">#REF!</definedName>
    <definedName name="INTEREST" localSheetId="37">#REF!</definedName>
    <definedName name="INTEREST" localSheetId="4">#REF!</definedName>
    <definedName name="INTEREST" localSheetId="3">#REF!</definedName>
    <definedName name="INTEREST" localSheetId="31">#REF!</definedName>
    <definedName name="INTEREST" localSheetId="55">#REF!</definedName>
    <definedName name="INTEREST" localSheetId="56">#REF!</definedName>
    <definedName name="INTEREST" localSheetId="19">#REF!</definedName>
    <definedName name="INTEREST" localSheetId="25">#REF!</definedName>
    <definedName name="INTEREST" localSheetId="26">#REF!</definedName>
    <definedName name="INTEREST">#REF!</definedName>
    <definedName name="Interest_IDA">[116]NPV!$B$27</definedName>
    <definedName name="Interest_IDA1" localSheetId="20">#REF!</definedName>
    <definedName name="Interest_IDA1" localSheetId="21">#REF!</definedName>
    <definedName name="Interest_IDA1" localSheetId="22">#REF!</definedName>
    <definedName name="Interest_IDA1" localSheetId="23">#REF!</definedName>
    <definedName name="Interest_IDA1" localSheetId="17">#REF!</definedName>
    <definedName name="Interest_IDA1" localSheetId="55">#REF!</definedName>
    <definedName name="Interest_IDA1" localSheetId="19">#REF!</definedName>
    <definedName name="Interest_IDA1" localSheetId="25">#REF!</definedName>
    <definedName name="Interest_IDA1" localSheetId="26">#REF!</definedName>
    <definedName name="Interest_IDA1">#REF!</definedName>
    <definedName name="Interest_NC" localSheetId="20">[116]NPV!#REF!</definedName>
    <definedName name="Interest_NC" localSheetId="21">[116]NPV!#REF!</definedName>
    <definedName name="Interest_NC" localSheetId="23">[116]NPV!#REF!</definedName>
    <definedName name="Interest_NC" localSheetId="37">[116]NPV!#REF!</definedName>
    <definedName name="Interest_NC" localSheetId="4">[116]NPV!#REF!</definedName>
    <definedName name="Interest_NC" localSheetId="3">[116]NPV!#REF!</definedName>
    <definedName name="Interest_NC" localSheetId="30">[116]NPV!#REF!</definedName>
    <definedName name="Interest_NC" localSheetId="38">[116]NPV!#REF!</definedName>
    <definedName name="Interest_NC" localSheetId="18">[116]NPV!#REF!</definedName>
    <definedName name="Interest_NC" localSheetId="19">[116]NPV!#REF!</definedName>
    <definedName name="Interest_NC" localSheetId="24">[116]NPV!#REF!</definedName>
    <definedName name="Interest_NC" localSheetId="25">[116]NPV!#REF!</definedName>
    <definedName name="Interest_NC" localSheetId="26">[116]NPV!#REF!</definedName>
    <definedName name="Interest_NC" localSheetId="27">[116]NPV!#REF!</definedName>
    <definedName name="Interest_NC" localSheetId="29">[116]NPV!#REF!</definedName>
    <definedName name="Interest_NC">[116]NPV!#REF!</definedName>
    <definedName name="InterestRate" localSheetId="20">#REF!</definedName>
    <definedName name="InterestRate" localSheetId="21">#REF!</definedName>
    <definedName name="InterestRate" localSheetId="37">#REF!</definedName>
    <definedName name="InterestRate" localSheetId="4">#REF!</definedName>
    <definedName name="InterestRate" localSheetId="3">#REF!</definedName>
    <definedName name="InterestRate" localSheetId="30">#REF!</definedName>
    <definedName name="InterestRate" localSheetId="31">#REF!</definedName>
    <definedName name="InterestRate" localSheetId="38">#REF!</definedName>
    <definedName name="InterestRate" localSheetId="55">#REF!</definedName>
    <definedName name="InterestRate" localSheetId="56">#REF!</definedName>
    <definedName name="InterestRate" localSheetId="18">#REF!</definedName>
    <definedName name="InterestRate" localSheetId="19">#REF!</definedName>
    <definedName name="InterestRate" localSheetId="24">#REF!</definedName>
    <definedName name="InterestRate" localSheetId="25">#REF!</definedName>
    <definedName name="InterestRate" localSheetId="26">#REF!</definedName>
    <definedName name="InterestRate" localSheetId="27">#REF!</definedName>
    <definedName name="InterestRate" localSheetId="29">#REF!</definedName>
    <definedName name="InterestRate">#REF!</definedName>
    <definedName name="inthalf">[137]Sheet4!$C$58:$G$112</definedName>
    <definedName name="INTR_NEW" localSheetId="20">[68]Debt!#REF!</definedName>
    <definedName name="INTR_NEW" localSheetId="21">[68]Debt!#REF!</definedName>
    <definedName name="INTR_NEW" localSheetId="22">[68]Debt!#REF!</definedName>
    <definedName name="INTR_NEW" localSheetId="23">[68]Debt!#REF!</definedName>
    <definedName name="INTR_NEW" localSheetId="17">[68]Debt!#REF!</definedName>
    <definedName name="INTR_NEW" localSheetId="19">[68]Debt!#REF!</definedName>
    <definedName name="INTR_NEW">[68]Debt!#REF!</definedName>
    <definedName name="INTR_OLD" localSheetId="20">[68]Debt!#REF!</definedName>
    <definedName name="INTR_OLD" localSheetId="21">[68]Debt!#REF!</definedName>
    <definedName name="INTR_OLD" localSheetId="22">[68]Debt!#REF!</definedName>
    <definedName name="INTR_OLD" localSheetId="23">[68]Debt!#REF!</definedName>
    <definedName name="INTR_OLD" localSheetId="17">[68]Debt!#REF!</definedName>
    <definedName name="INTR_OLD" localSheetId="19">[68]Debt!#REF!</definedName>
    <definedName name="INTR_OLD">[68]Debt!#REF!</definedName>
    <definedName name="INTR_RAT" localSheetId="20">[68]Debt!#REF!</definedName>
    <definedName name="INTR_RAT" localSheetId="21">[68]Debt!#REF!</definedName>
    <definedName name="INTR_RAT" localSheetId="22">[68]Debt!#REF!</definedName>
    <definedName name="INTR_RAT" localSheetId="23">[68]Debt!#REF!</definedName>
    <definedName name="INTR_RAT" localSheetId="17">[68]Debt!#REF!</definedName>
    <definedName name="INTR_RAT" localSheetId="19">[68]Debt!#REF!</definedName>
    <definedName name="INTR_RAT">[68]Debt!#REF!</definedName>
    <definedName name="INTR_TOT" localSheetId="20">[68]Debt!#REF!</definedName>
    <definedName name="INTR_TOT" localSheetId="21">[68]Debt!#REF!</definedName>
    <definedName name="INTR_TOT" localSheetId="22">[68]Debt!#REF!</definedName>
    <definedName name="INTR_TOT" localSheetId="23">[68]Debt!#REF!</definedName>
    <definedName name="INTR_TOT" localSheetId="17">[68]Debt!#REF!</definedName>
    <definedName name="INTR_TOT" localSheetId="19">[68]Debt!#REF!</definedName>
    <definedName name="INTR_TOT">[68]Debt!#REF!</definedName>
    <definedName name="IPC" localSheetId="20">[138]ipc!#REF!</definedName>
    <definedName name="IPC" localSheetId="21">[138]ipc!#REF!</definedName>
    <definedName name="IPC" localSheetId="30">[138]ipc!#REF!</definedName>
    <definedName name="IPC" localSheetId="31">[138]ipc!#REF!</definedName>
    <definedName name="IPC" localSheetId="38">[138]ipc!#REF!</definedName>
    <definedName name="IPC" localSheetId="56">[138]ipc!#REF!</definedName>
    <definedName name="IPC" localSheetId="18">[138]ipc!#REF!</definedName>
    <definedName name="IPC" localSheetId="19">[138]ipc!#REF!</definedName>
    <definedName name="IPC" localSheetId="24">[138]ipc!#REF!</definedName>
    <definedName name="IPC" localSheetId="27">[138]ipc!#REF!</definedName>
    <definedName name="IPC" localSheetId="29">[138]ipc!#REF!</definedName>
    <definedName name="IPC">[138]ipc!#REF!</definedName>
    <definedName name="ipc98j" localSheetId="38">[24]Programa!#REF!</definedName>
    <definedName name="ipc98j" localSheetId="55">[25]Programa!#REF!</definedName>
    <definedName name="ipc98j" localSheetId="24">[25]Programa!#REF!</definedName>
    <definedName name="ipc98j">[24]Programa!#REF!</definedName>
    <definedName name="ipc98s" localSheetId="20">#REF!</definedName>
    <definedName name="ipc98s" localSheetId="21">#REF!</definedName>
    <definedName name="ipc98s" localSheetId="22">#REF!</definedName>
    <definedName name="ipc98s" localSheetId="23">#REF!</definedName>
    <definedName name="ipc98s" localSheetId="17">#REF!</definedName>
    <definedName name="ipc98s" localSheetId="55">#REF!</definedName>
    <definedName name="ipc98s" localSheetId="19">#REF!</definedName>
    <definedName name="ipc98s" localSheetId="25">#REF!</definedName>
    <definedName name="ipc98s" localSheetId="26">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>'[77]OECD wgt'!$B$22</definedName>
    <definedName name="IRLS" localSheetId="20">#REF!</definedName>
    <definedName name="IRLS" localSheetId="21">#REF!</definedName>
    <definedName name="IRLS" localSheetId="37">#REF!</definedName>
    <definedName name="IRLS" localSheetId="4">#REF!</definedName>
    <definedName name="IRLS" localSheetId="3">#REF!</definedName>
    <definedName name="IRLS" localSheetId="30">#REF!</definedName>
    <definedName name="IRLS" localSheetId="31">#REF!</definedName>
    <definedName name="IRLS" localSheetId="38">#REF!</definedName>
    <definedName name="IRLS" localSheetId="55">#REF!</definedName>
    <definedName name="IRLS" localSheetId="56">#REF!</definedName>
    <definedName name="IRLS" localSheetId="18">#REF!</definedName>
    <definedName name="IRLS" localSheetId="19">#REF!</definedName>
    <definedName name="IRLS" localSheetId="24">#REF!</definedName>
    <definedName name="IRLS" localSheetId="25">#REF!</definedName>
    <definedName name="IRLS" localSheetId="26">#REF!</definedName>
    <definedName name="IRLS" localSheetId="27">#REF!</definedName>
    <definedName name="IRLS" localSheetId="29">#REF!</definedName>
    <definedName name="IRLS">#REF!</definedName>
    <definedName name="IRLS1" localSheetId="20">#REF!</definedName>
    <definedName name="IRLS1" localSheetId="37">#REF!</definedName>
    <definedName name="IRLS1" localSheetId="4">#REF!</definedName>
    <definedName name="IRLS1" localSheetId="3">#REF!</definedName>
    <definedName name="IRLS1" localSheetId="31">#REF!</definedName>
    <definedName name="IRLS1" localSheetId="55">#REF!</definedName>
    <definedName name="IRLS1" localSheetId="56">#REF!</definedName>
    <definedName name="IRLS1" localSheetId="19">#REF!</definedName>
    <definedName name="IRLS1" localSheetId="25">#REF!</definedName>
    <definedName name="IRLS1" localSheetId="26">#REF!</definedName>
    <definedName name="IRLS1">#REF!</definedName>
    <definedName name="IRP" localSheetId="20">#REF!</definedName>
    <definedName name="IRP" localSheetId="37">#REF!</definedName>
    <definedName name="IRP" localSheetId="4">#REF!</definedName>
    <definedName name="IRP" localSheetId="3">#REF!</definedName>
    <definedName name="IRP" localSheetId="31">#REF!</definedName>
    <definedName name="IRP" localSheetId="55">#REF!</definedName>
    <definedName name="IRP" localSheetId="56">#REF!</definedName>
    <definedName name="IRP">#REF!</definedName>
    <definedName name="ISD" localSheetId="55">#REF!</definedName>
    <definedName name="ISD">#REF!</definedName>
    <definedName name="IsDB">[59]CIRRs!$C$68</definedName>
    <definedName name="ishocked" localSheetId="20">#REF!</definedName>
    <definedName name="ishocked" localSheetId="21">#REF!</definedName>
    <definedName name="ishocked" localSheetId="22">#REF!</definedName>
    <definedName name="ishocked" localSheetId="23">#REF!</definedName>
    <definedName name="ishocked" localSheetId="17">#REF!</definedName>
    <definedName name="ishocked" localSheetId="55">#REF!</definedName>
    <definedName name="ishocked" localSheetId="19">#REF!</definedName>
    <definedName name="ishocked" localSheetId="25">#REF!</definedName>
    <definedName name="ishocked" localSheetId="26">#REF!</definedName>
    <definedName name="ishocked">#REF!</definedName>
    <definedName name="ishocked2" localSheetId="20">#REF!</definedName>
    <definedName name="ishocked2" localSheetId="21">#REF!</definedName>
    <definedName name="ishocked2" localSheetId="23">#REF!</definedName>
    <definedName name="ishocked2" localSheetId="55">#REF!</definedName>
    <definedName name="ishocked2" localSheetId="19">#REF!</definedName>
    <definedName name="ishocked2" localSheetId="25">#REF!</definedName>
    <definedName name="ishocked2" localSheetId="26">#REF!</definedName>
    <definedName name="ishocked2">#REF!</definedName>
    <definedName name="ISSS96" localSheetId="20">#REF!</definedName>
    <definedName name="ISSS96" localSheetId="21">#REF!</definedName>
    <definedName name="ISSS96" localSheetId="23">#REF!</definedName>
    <definedName name="ISSS96" localSheetId="55">#REF!</definedName>
    <definedName name="ISSS96" localSheetId="19">#REF!</definedName>
    <definedName name="ISSS96" localSheetId="25">#REF!</definedName>
    <definedName name="ISSS96" localSheetId="26">#REF!</definedName>
    <definedName name="ISSS96">#REF!</definedName>
    <definedName name="ISTA96" localSheetId="55">#REF!</definedName>
    <definedName name="ISTA96">#REF!</definedName>
    <definedName name="istd" localSheetId="55">#REF!</definedName>
    <definedName name="istd">#REF!</definedName>
    <definedName name="Italy_wt">'[77]OECD wgt'!$B$8</definedName>
    <definedName name="ITL" localSheetId="20">#REF!</definedName>
    <definedName name="ITL" localSheetId="21">#REF!</definedName>
    <definedName name="ITL" localSheetId="22">#REF!</definedName>
    <definedName name="ITL" localSheetId="23">#REF!</definedName>
    <definedName name="ITL" localSheetId="17">#REF!</definedName>
    <definedName name="ITL" localSheetId="55">#REF!</definedName>
    <definedName name="ITL" localSheetId="19">#REF!</definedName>
    <definedName name="ITL" localSheetId="25">#REF!</definedName>
    <definedName name="ITL" localSheetId="26">#REF!</definedName>
    <definedName name="ITL">#REF!</definedName>
    <definedName name="iuf.kugj">#N/A</definedName>
    <definedName name="iyiyiy" localSheetId="20" hidden="1">#REF!</definedName>
    <definedName name="iyiyiy" localSheetId="21" hidden="1">#REF!</definedName>
    <definedName name="iyiyiy" localSheetId="37" hidden="1">#REF!</definedName>
    <definedName name="iyiyiy" localSheetId="4" hidden="1">#REF!</definedName>
    <definedName name="iyiyiy" localSheetId="3" hidden="1">#REF!</definedName>
    <definedName name="iyiyiy" localSheetId="30" hidden="1">#REF!</definedName>
    <definedName name="iyiyiy" localSheetId="31" hidden="1">#REF!</definedName>
    <definedName name="iyiyiy" localSheetId="38" hidden="1">#REF!</definedName>
    <definedName name="iyiyiy" localSheetId="55" hidden="1">#REF!</definedName>
    <definedName name="iyiyiy" localSheetId="56" hidden="1">#REF!</definedName>
    <definedName name="iyiyiy" localSheetId="18" hidden="1">#REF!</definedName>
    <definedName name="iyiyiy" localSheetId="19" hidden="1">#REF!</definedName>
    <definedName name="iyiyiy" localSheetId="24" hidden="1">#REF!</definedName>
    <definedName name="iyiyiy" localSheetId="25" hidden="1">#REF!</definedName>
    <definedName name="iyiyiy" localSheetId="26" hidden="1">#REF!</definedName>
    <definedName name="iyiyiy" localSheetId="27" hidden="1">#REF!</definedName>
    <definedName name="iyiyiy" localSheetId="29" hidden="1">#REF!</definedName>
    <definedName name="iyiyiy" hidden="1">#REF!</definedName>
    <definedName name="JA" localSheetId="20">#REF!</definedName>
    <definedName name="JA" localSheetId="37">#REF!</definedName>
    <definedName name="JA" localSheetId="4">#REF!</definedName>
    <definedName name="JA" localSheetId="3">#REF!</definedName>
    <definedName name="JA" localSheetId="31">#REF!</definedName>
    <definedName name="JA" localSheetId="55">#REF!</definedName>
    <definedName name="JA" localSheetId="56">#REF!</definedName>
    <definedName name="JA" localSheetId="19">#REF!</definedName>
    <definedName name="JA" localSheetId="25">#REF!</definedName>
    <definedName name="JA" localSheetId="26">#REF!</definedName>
    <definedName name="JA">#REF!</definedName>
    <definedName name="jagu4" localSheetId="20">#REF!</definedName>
    <definedName name="jagu4" localSheetId="37">#REF!</definedName>
    <definedName name="jagu4" localSheetId="4">#REF!</definedName>
    <definedName name="jagu4" localSheetId="3">#REF!</definedName>
    <definedName name="jagu4" localSheetId="31">#REF!</definedName>
    <definedName name="jagu4" localSheetId="55">#REF!</definedName>
    <definedName name="jagu4" localSheetId="56">#REF!</definedName>
    <definedName name="jagu4">#REF!</definedName>
    <definedName name="JAPCRUDE87" localSheetId="20">#REF!</definedName>
    <definedName name="JAPCRUDE87" localSheetId="37">#REF!</definedName>
    <definedName name="JAPCRUDE87" localSheetId="4">#REF!</definedName>
    <definedName name="JAPCRUDE87" localSheetId="3">#REF!</definedName>
    <definedName name="JAPCRUDE87" localSheetId="31">#REF!</definedName>
    <definedName name="JAPCRUDE87" localSheetId="55">#REF!</definedName>
    <definedName name="JAPCRUDE87">#REF!</definedName>
    <definedName name="JAPCRUDE88" localSheetId="20">#REF!</definedName>
    <definedName name="JAPCRUDE88" localSheetId="37">#REF!</definedName>
    <definedName name="JAPCRUDE88" localSheetId="4">#REF!</definedName>
    <definedName name="JAPCRUDE88" localSheetId="3">#REF!</definedName>
    <definedName name="JAPCRUDE88" localSheetId="31">#REF!</definedName>
    <definedName name="JAPCRUDE88" localSheetId="55">#REF!</definedName>
    <definedName name="JAPCRUDE88">#REF!</definedName>
    <definedName name="JAPPROD87" localSheetId="20">#REF!</definedName>
    <definedName name="JAPPROD87" localSheetId="37">#REF!</definedName>
    <definedName name="JAPPROD87" localSheetId="4">#REF!</definedName>
    <definedName name="JAPPROD87" localSheetId="3">#REF!</definedName>
    <definedName name="JAPPROD87" localSheetId="31">#REF!</definedName>
    <definedName name="JAPPROD87" localSheetId="55">#REF!</definedName>
    <definedName name="JAPPROD87">#REF!</definedName>
    <definedName name="JAPPROD88" localSheetId="20">#REF!</definedName>
    <definedName name="JAPPROD88" localSheetId="37">#REF!</definedName>
    <definedName name="JAPPROD88" localSheetId="4">#REF!</definedName>
    <definedName name="JAPPROD88" localSheetId="3">#REF!</definedName>
    <definedName name="JAPPROD88" localSheetId="31">#REF!</definedName>
    <definedName name="JAPPROD88" localSheetId="55">#REF!</definedName>
    <definedName name="JAPPROD88">#REF!</definedName>
    <definedName name="JAPTOT87" localSheetId="20">#REF!</definedName>
    <definedName name="JAPTOT87" localSheetId="37">#REF!</definedName>
    <definedName name="JAPTOT87" localSheetId="4">#REF!</definedName>
    <definedName name="JAPTOT87" localSheetId="3">#REF!</definedName>
    <definedName name="JAPTOT87" localSheetId="31">#REF!</definedName>
    <definedName name="JAPTOT87" localSheetId="55">#REF!</definedName>
    <definedName name="JAPTOT87">#REF!</definedName>
    <definedName name="JAPTOT88" localSheetId="20">#REF!</definedName>
    <definedName name="JAPTOT88" localSheetId="37">#REF!</definedName>
    <definedName name="JAPTOT88" localSheetId="4">#REF!</definedName>
    <definedName name="JAPTOT88" localSheetId="3">#REF!</definedName>
    <definedName name="JAPTOT88" localSheetId="31">#REF!</definedName>
    <definedName name="JAPTOT88" localSheetId="55">#REF!</definedName>
    <definedName name="JAPTOT88">#REF!</definedName>
    <definedName name="JHAN1" localSheetId="55">#REF!</definedName>
    <definedName name="JHAN1">#REF!</definedName>
    <definedName name="JHAN2" localSheetId="55">#REF!</definedName>
    <definedName name="JHAN2">#REF!</definedName>
    <definedName name="JHAN3" localSheetId="55">#REF!</definedName>
    <definedName name="JHAN3">#REF!</definedName>
    <definedName name="JHAN4" localSheetId="55">#REF!</definedName>
    <definedName name="JHAN4">#REF!</definedName>
    <definedName name="Jin">'[40]Proposed arrangements'!#REF!</definedName>
    <definedName name="JJ" localSheetId="20">#REF!</definedName>
    <definedName name="JJ" localSheetId="21">#REF!</definedName>
    <definedName name="JJ" localSheetId="23">#REF!</definedName>
    <definedName name="JJ" localSheetId="37">#REF!</definedName>
    <definedName name="JJ" localSheetId="4">#REF!</definedName>
    <definedName name="JJ" localSheetId="3">#REF!</definedName>
    <definedName name="JJ" localSheetId="31">#REF!</definedName>
    <definedName name="JJ" localSheetId="55">#REF!</definedName>
    <definedName name="JJ" localSheetId="19">#REF!</definedName>
    <definedName name="JJ" localSheetId="25">#REF!</definedName>
    <definedName name="JJ" localSheetId="26">#REF!</definedName>
    <definedName name="JJ">#REF!</definedName>
    <definedName name="jjj" localSheetId="20" hidden="1">'[74]Fax a enviar'!#REF!</definedName>
    <definedName name="jjj" localSheetId="21" hidden="1">'[74]Fax a enviar'!#REF!</definedName>
    <definedName name="jjj" localSheetId="23" hidden="1">'[74]Fax a enviar'!#REF!</definedName>
    <definedName name="jjj" localSheetId="37" hidden="1">'[74]Fax a enviar'!#REF!</definedName>
    <definedName name="jjj" localSheetId="30" hidden="1">'[74]Fax a enviar'!#REF!</definedName>
    <definedName name="jjj" localSheetId="31" hidden="1">'[74]Fax a enviar'!#REF!</definedName>
    <definedName name="jjj" localSheetId="38" hidden="1">'[74]Fax a enviar'!#REF!</definedName>
    <definedName name="jjj" localSheetId="56" hidden="1">'[74]Fax a enviar'!#REF!</definedName>
    <definedName name="jjj" localSheetId="18" hidden="1">'[74]Fax a enviar'!#REF!</definedName>
    <definedName name="jjj" localSheetId="19" hidden="1">'[74]Fax a enviar'!#REF!</definedName>
    <definedName name="jjj" localSheetId="24" hidden="1">'[74]Fax a enviar'!#REF!</definedName>
    <definedName name="jjj" localSheetId="25" hidden="1">'[74]Fax a enviar'!#REF!</definedName>
    <definedName name="jjj" localSheetId="27" hidden="1">'[74]Fax a enviar'!#REF!</definedName>
    <definedName name="jjj" localSheetId="29" hidden="1">'[74]Fax a enviar'!#REF!</definedName>
    <definedName name="jjj" hidden="1">'[74]Fax a enviar'!#REF!</definedName>
    <definedName name="jjjj" localSheetId="20" hidden="1">{"Tab1",#N/A,FALSE,"P";"Tab2",#N/A,FALSE,"P"}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localSheetId="23" hidden="1">{"Tab1",#N/A,FALSE,"P";"Tab2",#N/A,FALSE,"P"}</definedName>
    <definedName name="jjjj" localSheetId="28" hidden="1">{"Tab1",#N/A,FALSE,"P";"Tab2",#N/A,FALSE,"P"}</definedName>
    <definedName name="jjjj" localSheetId="32" hidden="1">{"Tab1",#N/A,FALSE,"P";"Tab2",#N/A,FALSE,"P"}</definedName>
    <definedName name="jjjj" localSheetId="37" hidden="1">{"Tab1",#N/A,FALSE,"P";"Tab2",#N/A,FALSE,"P"}</definedName>
    <definedName name="jjjj" localSheetId="39" hidden="1">{"Tab1",#N/A,FALSE,"P";"Tab2",#N/A,FALSE,"P"}</definedName>
    <definedName name="jjjj" localSheetId="41" hidden="1">{"Tab1",#N/A,FALSE,"P";"Tab2",#N/A,FALSE,"P"}</definedName>
    <definedName name="jjjj" localSheetId="4" hidden="1">{"Tab1",#N/A,FALSE,"P";"Tab2",#N/A,FALSE,"P"}</definedName>
    <definedName name="jjjj" localSheetId="3" hidden="1">{"Tab1",#N/A,FALSE,"P";"Tab2",#N/A,FALSE,"P"}</definedName>
    <definedName name="jjjj" localSheetId="30" hidden="1">{"Tab1",#N/A,FALSE,"P";"Tab2",#N/A,FALSE,"P"}</definedName>
    <definedName name="jjjj" localSheetId="31" hidden="1">{"Tab1",#N/A,FALSE,"P";"Tab2",#N/A,FALSE,"P"}</definedName>
    <definedName name="jjjj" localSheetId="33" hidden="1">{"Tab1",#N/A,FALSE,"P";"Tab2",#N/A,FALSE,"P"}</definedName>
    <definedName name="jjjj" localSheetId="34" hidden="1">{"Tab1",#N/A,FALSE,"P";"Tab2",#N/A,FALSE,"P"}</definedName>
    <definedName name="jjjj" localSheetId="35" hidden="1">{"Tab1",#N/A,FALSE,"P";"Tab2",#N/A,FALSE,"P"}</definedName>
    <definedName name="jjjj" localSheetId="36" hidden="1">{"Tab1",#N/A,FALSE,"P";"Tab2",#N/A,FALSE,"P"}</definedName>
    <definedName name="jjjj" localSheetId="38" hidden="1">{"Tab1",#N/A,FALSE,"P";"Tab2",#N/A,FALSE,"P"}</definedName>
    <definedName name="jjjj" localSheetId="42" hidden="1">{"Tab1",#N/A,FALSE,"P";"Tab2",#N/A,FALSE,"P"}</definedName>
    <definedName name="jjjj" localSheetId="43" hidden="1">{"Tab1",#N/A,FALSE,"P";"Tab2",#N/A,FALSE,"P"}</definedName>
    <definedName name="jjjj" localSheetId="17" hidden="1">{"Tab1",#N/A,FALSE,"P";"Tab2",#N/A,FALSE,"P"}</definedName>
    <definedName name="jjjj" localSheetId="50" hidden="1">{"Tab1",#N/A,FALSE,"P";"Tab2",#N/A,FALSE,"P"}</definedName>
    <definedName name="jjjj" localSheetId="51" hidden="1">{"Tab1",#N/A,FALSE,"P";"Tab2",#N/A,FALSE,"P"}</definedName>
    <definedName name="jjjj" localSheetId="52" hidden="1">{"Tab1",#N/A,FALSE,"P";"Tab2",#N/A,FALSE,"P"}</definedName>
    <definedName name="jjjj" localSheetId="53" hidden="1">{"Tab1",#N/A,FALSE,"P";"Tab2",#N/A,FALSE,"P"}</definedName>
    <definedName name="jjjj" localSheetId="54" hidden="1">{"Tab1",#N/A,FALSE,"P";"Tab2",#N/A,FALSE,"P"}</definedName>
    <definedName name="jjjj" localSheetId="55" hidden="1">{"Tab1",#N/A,FALSE,"P";"Tab2",#N/A,FALSE,"P"}</definedName>
    <definedName name="jjjj" localSheetId="56" hidden="1">{"Tab1",#N/A,FALSE,"P";"Tab2",#N/A,FALSE,"P"}</definedName>
    <definedName name="jjjj" localSheetId="18" hidden="1">{"Tab1",#N/A,FALSE,"P";"Tab2",#N/A,FALSE,"P"}</definedName>
    <definedName name="jjjj" localSheetId="19" hidden="1">{"Tab1",#N/A,FALSE,"P";"Tab2",#N/A,FALSE,"P"}</definedName>
    <definedName name="jjjj" localSheetId="24" hidden="1">{"Tab1",#N/A,FALSE,"P";"Tab2",#N/A,FALSE,"P"}</definedName>
    <definedName name="jjjj" localSheetId="25" hidden="1">{"Tab1",#N/A,FALSE,"P";"Tab2",#N/A,FALSE,"P"}</definedName>
    <definedName name="jjjj" localSheetId="26" hidden="1">{"Tab1",#N/A,FALSE,"P";"Tab2",#N/A,FALSE,"P"}</definedName>
    <definedName name="jjjj" localSheetId="27" hidden="1">{"Tab1",#N/A,FALSE,"P";"Tab2",#N/A,FALSE,"P"}</definedName>
    <definedName name="jjjj" localSheetId="29" hidden="1">{"Tab1",#N/A,FALSE,"P";"Tab2",#N/A,FALSE,"P"}</definedName>
    <definedName name="jjjj" hidden="1">{"Tab1",#N/A,FALSE,"P";"Tab2",#N/A,FALSE,"P"}</definedName>
    <definedName name="jjjjjj" hidden="1">'[133]J(Priv.Cap)'!#REF!</definedName>
    <definedName name="JJJJJJJJJJ" localSheetId="20" hidden="1">#REF!</definedName>
    <definedName name="JJJJJJJJJJ" localSheetId="21" hidden="1">#REF!</definedName>
    <definedName name="JJJJJJJJJJ" localSheetId="37" hidden="1">#REF!</definedName>
    <definedName name="JJJJJJJJJJ" localSheetId="4" hidden="1">#REF!</definedName>
    <definedName name="JJJJJJJJJJ" localSheetId="3" hidden="1">#REF!</definedName>
    <definedName name="JJJJJJJJJJ" localSheetId="30" hidden="1">#REF!</definedName>
    <definedName name="JJJJJJJJJJ" localSheetId="31" hidden="1">#REF!</definedName>
    <definedName name="JJJJJJJJJJ" localSheetId="38" hidden="1">#REF!</definedName>
    <definedName name="JJJJJJJJJJ" localSheetId="55" hidden="1">#REF!</definedName>
    <definedName name="JJJJJJJJJJ" localSheetId="56" hidden="1">#REF!</definedName>
    <definedName name="JJJJJJJJJJ" localSheetId="18" hidden="1">#REF!</definedName>
    <definedName name="JJJJJJJJJJ" localSheetId="19" hidden="1">#REF!</definedName>
    <definedName name="JJJJJJJJJJ" localSheetId="24" hidden="1">#REF!</definedName>
    <definedName name="JJJJJJJJJJ" localSheetId="25" hidden="1">#REF!</definedName>
    <definedName name="JJJJJJJJJJ" localSheetId="26" hidden="1">#REF!</definedName>
    <definedName name="JJJJJJJJJJ" localSheetId="27" hidden="1">#REF!</definedName>
    <definedName name="JJJJJJJJJJ" localSheetId="29" hidden="1">#REF!</definedName>
    <definedName name="JJJJJJJJJJ" hidden="1">#REF!</definedName>
    <definedName name="jjjjjjjjjjjjjjjjjj" localSheetId="20" hidden="1">{"Tab1",#N/A,FALSE,"P";"Tab2",#N/A,FALSE,"P"}</definedName>
    <definedName name="jjjjjjjjjjjjjjjjjj" localSheetId="21" hidden="1">{"Tab1",#N/A,FALSE,"P";"Tab2",#N/A,FALSE,"P"}</definedName>
    <definedName name="jjjjjjjjjjjjjjjjjj" localSheetId="22" hidden="1">{"Tab1",#N/A,FALSE,"P";"Tab2",#N/A,FALSE,"P"}</definedName>
    <definedName name="jjjjjjjjjjjjjjjjjj" localSheetId="23" hidden="1">{"Tab1",#N/A,FALSE,"P";"Tab2",#N/A,FALSE,"P"}</definedName>
    <definedName name="jjjjjjjjjjjjjjjjjj" localSheetId="28" hidden="1">{"Tab1",#N/A,FALSE,"P";"Tab2",#N/A,FALSE,"P"}</definedName>
    <definedName name="jjjjjjjjjjjjjjjjjj" localSheetId="32" hidden="1">{"Tab1",#N/A,FALSE,"P";"Tab2",#N/A,FALSE,"P"}</definedName>
    <definedName name="jjjjjjjjjjjjjjjjjj" localSheetId="37" hidden="1">{"Tab1",#N/A,FALSE,"P";"Tab2",#N/A,FALSE,"P"}</definedName>
    <definedName name="jjjjjjjjjjjjjjjjjj" localSheetId="39" hidden="1">{"Tab1",#N/A,FALSE,"P";"Tab2",#N/A,FALSE,"P"}</definedName>
    <definedName name="jjjjjjjjjjjjjjjjjj" localSheetId="41" hidden="1">{"Tab1",#N/A,FALSE,"P";"Tab2",#N/A,FALSE,"P"}</definedName>
    <definedName name="jjjjjjjjjjjjjjjjjj" localSheetId="4" hidden="1">{"Tab1",#N/A,FALSE,"P";"Tab2",#N/A,FALSE,"P"}</definedName>
    <definedName name="jjjjjjjjjjjjjjjjjj" localSheetId="3" hidden="1">{"Tab1",#N/A,FALSE,"P";"Tab2",#N/A,FALSE,"P"}</definedName>
    <definedName name="jjjjjjjjjjjjjjjjjj" localSheetId="30" hidden="1">{"Tab1",#N/A,FALSE,"P";"Tab2",#N/A,FALSE,"P"}</definedName>
    <definedName name="jjjjjjjjjjjjjjjjjj" localSheetId="31" hidden="1">{"Tab1",#N/A,FALSE,"P";"Tab2",#N/A,FALSE,"P"}</definedName>
    <definedName name="jjjjjjjjjjjjjjjjjj" localSheetId="33" hidden="1">{"Tab1",#N/A,FALSE,"P";"Tab2",#N/A,FALSE,"P"}</definedName>
    <definedName name="jjjjjjjjjjjjjjjjjj" localSheetId="34" hidden="1">{"Tab1",#N/A,FALSE,"P";"Tab2",#N/A,FALSE,"P"}</definedName>
    <definedName name="jjjjjjjjjjjjjjjjjj" localSheetId="35" hidden="1">{"Tab1",#N/A,FALSE,"P";"Tab2",#N/A,FALSE,"P"}</definedName>
    <definedName name="jjjjjjjjjjjjjjjjjj" localSheetId="36" hidden="1">{"Tab1",#N/A,FALSE,"P";"Tab2",#N/A,FALSE,"P"}</definedName>
    <definedName name="jjjjjjjjjjjjjjjjjj" localSheetId="38" hidden="1">{"Tab1",#N/A,FALSE,"P";"Tab2",#N/A,FALSE,"P"}</definedName>
    <definedName name="jjjjjjjjjjjjjjjjjj" localSheetId="42" hidden="1">{"Tab1",#N/A,FALSE,"P";"Tab2",#N/A,FALSE,"P"}</definedName>
    <definedName name="jjjjjjjjjjjjjjjjjj" localSheetId="43" hidden="1">{"Tab1",#N/A,FALSE,"P";"Tab2",#N/A,FALSE,"P"}</definedName>
    <definedName name="jjjjjjjjjjjjjjjjjj" localSheetId="17" hidden="1">{"Tab1",#N/A,FALSE,"P";"Tab2",#N/A,FALSE,"P"}</definedName>
    <definedName name="jjjjjjjjjjjjjjjjjj" localSheetId="50" hidden="1">{"Tab1",#N/A,FALSE,"P";"Tab2",#N/A,FALSE,"P"}</definedName>
    <definedName name="jjjjjjjjjjjjjjjjjj" localSheetId="51" hidden="1">{"Tab1",#N/A,FALSE,"P";"Tab2",#N/A,FALSE,"P"}</definedName>
    <definedName name="jjjjjjjjjjjjjjjjjj" localSheetId="52" hidden="1">{"Tab1",#N/A,FALSE,"P";"Tab2",#N/A,FALSE,"P"}</definedName>
    <definedName name="jjjjjjjjjjjjjjjjjj" localSheetId="53" hidden="1">{"Tab1",#N/A,FALSE,"P";"Tab2",#N/A,FALSE,"P"}</definedName>
    <definedName name="jjjjjjjjjjjjjjjjjj" localSheetId="54" hidden="1">{"Tab1",#N/A,FALSE,"P";"Tab2",#N/A,FALSE,"P"}</definedName>
    <definedName name="jjjjjjjjjjjjjjjjjj" localSheetId="55" hidden="1">{"Tab1",#N/A,FALSE,"P";"Tab2",#N/A,FALSE,"P"}</definedName>
    <definedName name="jjjjjjjjjjjjjjjjjj" localSheetId="56" hidden="1">{"Tab1",#N/A,FALSE,"P";"Tab2",#N/A,FALSE,"P"}</definedName>
    <definedName name="jjjjjjjjjjjjjjjjjj" localSheetId="18" hidden="1">{"Tab1",#N/A,FALSE,"P";"Tab2",#N/A,FALSE,"P"}</definedName>
    <definedName name="jjjjjjjjjjjjjjjjjj" localSheetId="19" hidden="1">{"Tab1",#N/A,FALSE,"P";"Tab2",#N/A,FALSE,"P"}</definedName>
    <definedName name="jjjjjjjjjjjjjjjjjj" localSheetId="24" hidden="1">{"Tab1",#N/A,FALSE,"P";"Tab2",#N/A,FALSE,"P"}</definedName>
    <definedName name="jjjjjjjjjjjjjjjjjj" localSheetId="25" hidden="1">{"Tab1",#N/A,FALSE,"P";"Tab2",#N/A,FALSE,"P"}</definedName>
    <definedName name="jjjjjjjjjjjjjjjjjj" localSheetId="26" hidden="1">{"Tab1",#N/A,FALSE,"P";"Tab2",#N/A,FALSE,"P"}</definedName>
    <definedName name="jjjjjjjjjjjjjjjjjj" localSheetId="27" hidden="1">{"Tab1",#N/A,FALSE,"P";"Tab2",#N/A,FALSE,"P"}</definedName>
    <definedName name="jjjjjjjjjjjjjjjjjj" localSheetId="29" hidden="1">{"Tab1",#N/A,FALSE,"P";"Tab2",#N/A,FALSE,"P"}</definedName>
    <definedName name="jjjjjjjjjjjjjjjjjj" hidden="1">{"Tab1",#N/A,FALSE,"P";"Tab2",#N/A,FALSE,"P"}</definedName>
    <definedName name="jkk" localSheetId="20" hidden="1">{#N/A,#N/A,FALSE,"NFPS GDP"}</definedName>
    <definedName name="jkk" localSheetId="21" hidden="1">{#N/A,#N/A,FALSE,"NFPS GDP"}</definedName>
    <definedName name="jkk" localSheetId="22" hidden="1">{#N/A,#N/A,FALSE,"NFPS GDP"}</definedName>
    <definedName name="jkk" localSheetId="23" hidden="1">{#N/A,#N/A,FALSE,"NFPS GDP"}</definedName>
    <definedName name="jkk" localSheetId="28" hidden="1">{#N/A,#N/A,FALSE,"NFPS GDP"}</definedName>
    <definedName name="jkk" localSheetId="32" hidden="1">{#N/A,#N/A,FALSE,"NFPS GDP"}</definedName>
    <definedName name="jkk" localSheetId="37" hidden="1">{#N/A,#N/A,FALSE,"NFPS GDP"}</definedName>
    <definedName name="jkk" localSheetId="39" hidden="1">{#N/A,#N/A,FALSE,"NFPS GDP"}</definedName>
    <definedName name="jkk" localSheetId="41" hidden="1">{#N/A,#N/A,FALSE,"NFPS GDP"}</definedName>
    <definedName name="jkk" localSheetId="4" hidden="1">{#N/A,#N/A,FALSE,"NFPS GDP"}</definedName>
    <definedName name="jkk" localSheetId="3" hidden="1">{#N/A,#N/A,FALSE,"NFPS GDP"}</definedName>
    <definedName name="jkk" localSheetId="30" hidden="1">{#N/A,#N/A,FALSE,"NFPS GDP"}</definedName>
    <definedName name="jkk" localSheetId="31" hidden="1">{#N/A,#N/A,FALSE,"NFPS GDP"}</definedName>
    <definedName name="jkk" localSheetId="33" hidden="1">{#N/A,#N/A,FALSE,"NFPS GDP"}</definedName>
    <definedName name="jkk" localSheetId="34" hidden="1">{#N/A,#N/A,FALSE,"NFPS GDP"}</definedName>
    <definedName name="jkk" localSheetId="35" hidden="1">{#N/A,#N/A,FALSE,"NFPS GDP"}</definedName>
    <definedName name="jkk" localSheetId="36" hidden="1">{#N/A,#N/A,FALSE,"NFPS GDP"}</definedName>
    <definedName name="jkk" localSheetId="38" hidden="1">{#N/A,#N/A,FALSE,"NFPS GDP"}</definedName>
    <definedName name="jkk" localSheetId="42" hidden="1">{#N/A,#N/A,FALSE,"NFPS GDP"}</definedName>
    <definedName name="jkk" localSheetId="43" hidden="1">{#N/A,#N/A,FALSE,"NFPS GDP"}</definedName>
    <definedName name="jkk" localSheetId="17" hidden="1">{#N/A,#N/A,FALSE,"NFPS GDP"}</definedName>
    <definedName name="jkk" localSheetId="50" hidden="1">{#N/A,#N/A,FALSE,"NFPS GDP"}</definedName>
    <definedName name="jkk" localSheetId="51" hidden="1">{#N/A,#N/A,FALSE,"NFPS GDP"}</definedName>
    <definedName name="jkk" localSheetId="52" hidden="1">{#N/A,#N/A,FALSE,"NFPS GDP"}</definedName>
    <definedName name="jkk" localSheetId="53" hidden="1">{#N/A,#N/A,FALSE,"NFPS GDP"}</definedName>
    <definedName name="jkk" localSheetId="54" hidden="1">{#N/A,#N/A,FALSE,"NFPS GDP"}</definedName>
    <definedName name="jkk" localSheetId="55" hidden="1">{#N/A,#N/A,FALSE,"NFPS GDP"}</definedName>
    <definedName name="jkk" localSheetId="56" hidden="1">{#N/A,#N/A,FALSE,"NFPS GDP"}</definedName>
    <definedName name="jkk" localSheetId="18" hidden="1">{#N/A,#N/A,FALSE,"NFPS GDP"}</definedName>
    <definedName name="jkk" localSheetId="19" hidden="1">{#N/A,#N/A,FALSE,"NFPS GDP"}</definedName>
    <definedName name="jkk" localSheetId="24" hidden="1">{#N/A,#N/A,FALSE,"NFPS GDP"}</definedName>
    <definedName name="jkk" localSheetId="25" hidden="1">{#N/A,#N/A,FALSE,"NFPS GDP"}</definedName>
    <definedName name="jkk" localSheetId="26" hidden="1">{#N/A,#N/A,FALSE,"NFPS GDP"}</definedName>
    <definedName name="jkk" localSheetId="27" hidden="1">{#N/A,#N/A,FALSE,"NFPS GDP"}</definedName>
    <definedName name="jkk" localSheetId="29" hidden="1">{#N/A,#N/A,FALSE,"NFPS GDP"}</definedName>
    <definedName name="jkk" hidden="1">{#N/A,#N/A,FALSE,"NFPS GDP"}</definedName>
    <definedName name="JPY" localSheetId="20">#REF!</definedName>
    <definedName name="JPY" localSheetId="21">#REF!</definedName>
    <definedName name="JPY" localSheetId="37">#REF!</definedName>
    <definedName name="JPY" localSheetId="4">#REF!</definedName>
    <definedName name="JPY" localSheetId="3">#REF!</definedName>
    <definedName name="JPY" localSheetId="30">#REF!</definedName>
    <definedName name="JPY" localSheetId="31">#REF!</definedName>
    <definedName name="JPY" localSheetId="38">#REF!</definedName>
    <definedName name="JPY" localSheetId="55">#REF!</definedName>
    <definedName name="JPY" localSheetId="56">#REF!</definedName>
    <definedName name="JPY" localSheetId="18">#REF!</definedName>
    <definedName name="JPY" localSheetId="19">#REF!</definedName>
    <definedName name="JPY" localSheetId="24">#REF!</definedName>
    <definedName name="JPY" localSheetId="25">#REF!</definedName>
    <definedName name="JPY" localSheetId="26">#REF!</definedName>
    <definedName name="JPY" localSheetId="27">#REF!</definedName>
    <definedName name="JPY" localSheetId="29">#REF!</definedName>
    <definedName name="JPY">#REF!</definedName>
    <definedName name="JR" localSheetId="55">#REF!</definedName>
    <definedName name="JR" localSheetId="19">#REF!</definedName>
    <definedName name="JR" localSheetId="25">#REF!</definedName>
    <definedName name="JR" localSheetId="26">#REF!</definedName>
    <definedName name="JR">#REF!</definedName>
    <definedName name="jui" localSheetId="20" hidden="1">{"Riqfin97",#N/A,FALSE,"Tran";"Riqfinpro",#N/A,FALSE,"Tran"}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localSheetId="23" hidden="1">{"Riqfin97",#N/A,FALSE,"Tran";"Riqfinpro",#N/A,FALSE,"Tran"}</definedName>
    <definedName name="jui" localSheetId="28" hidden="1">{"Riqfin97",#N/A,FALSE,"Tran";"Riqfinpro",#N/A,FALSE,"Tran"}</definedName>
    <definedName name="jui" localSheetId="32" hidden="1">{"Riqfin97",#N/A,FALSE,"Tran";"Riqfinpro",#N/A,FALSE,"Tran"}</definedName>
    <definedName name="jui" localSheetId="37" hidden="1">{"Riqfin97",#N/A,FALSE,"Tran";"Riqfinpro",#N/A,FALSE,"Tran"}</definedName>
    <definedName name="jui" localSheetId="39" hidden="1">{"Riqfin97",#N/A,FALSE,"Tran";"Riqfinpro",#N/A,FALSE,"Tran"}</definedName>
    <definedName name="jui" localSheetId="41" hidden="1">{"Riqfin97",#N/A,FALSE,"Tran";"Riqfinpro",#N/A,FALSE,"Tran"}</definedName>
    <definedName name="jui" localSheetId="4" hidden="1">{"Riqfin97",#N/A,FALSE,"Tran";"Riqfinpro",#N/A,FALSE,"Tran"}</definedName>
    <definedName name="jui" localSheetId="3" hidden="1">{"Riqfin97",#N/A,FALSE,"Tran";"Riqfinpro",#N/A,FALSE,"Tran"}</definedName>
    <definedName name="jui" localSheetId="30" hidden="1">{"Riqfin97",#N/A,FALSE,"Tran";"Riqfinpro",#N/A,FALSE,"Tran"}</definedName>
    <definedName name="jui" localSheetId="31" hidden="1">{"Riqfin97",#N/A,FALSE,"Tran";"Riqfinpro",#N/A,FALSE,"Tran"}</definedName>
    <definedName name="jui" localSheetId="33" hidden="1">{"Riqfin97",#N/A,FALSE,"Tran";"Riqfinpro",#N/A,FALSE,"Tran"}</definedName>
    <definedName name="jui" localSheetId="34" hidden="1">{"Riqfin97",#N/A,FALSE,"Tran";"Riqfinpro",#N/A,FALSE,"Tran"}</definedName>
    <definedName name="jui" localSheetId="35" hidden="1">{"Riqfin97",#N/A,FALSE,"Tran";"Riqfinpro",#N/A,FALSE,"Tran"}</definedName>
    <definedName name="jui" localSheetId="36" hidden="1">{"Riqfin97",#N/A,FALSE,"Tran";"Riqfinpro",#N/A,FALSE,"Tran"}</definedName>
    <definedName name="jui" localSheetId="38" hidden="1">{"Riqfin97",#N/A,FALSE,"Tran";"Riqfinpro",#N/A,FALSE,"Tran"}</definedName>
    <definedName name="jui" localSheetId="42" hidden="1">{"Riqfin97",#N/A,FALSE,"Tran";"Riqfinpro",#N/A,FALSE,"Tran"}</definedName>
    <definedName name="jui" localSheetId="43" hidden="1">{"Riqfin97",#N/A,FALSE,"Tran";"Riqfinpro",#N/A,FALSE,"Tran"}</definedName>
    <definedName name="jui" localSheetId="17" hidden="1">{"Riqfin97",#N/A,FALSE,"Tran";"Riqfinpro",#N/A,FALSE,"Tran"}</definedName>
    <definedName name="jui" localSheetId="50" hidden="1">{"Riqfin97",#N/A,FALSE,"Tran";"Riqfinpro",#N/A,FALSE,"Tran"}</definedName>
    <definedName name="jui" localSheetId="51" hidden="1">{"Riqfin97",#N/A,FALSE,"Tran";"Riqfinpro",#N/A,FALSE,"Tran"}</definedName>
    <definedName name="jui" localSheetId="52" hidden="1">{"Riqfin97",#N/A,FALSE,"Tran";"Riqfinpro",#N/A,FALSE,"Tran"}</definedName>
    <definedName name="jui" localSheetId="53" hidden="1">{"Riqfin97",#N/A,FALSE,"Tran";"Riqfinpro",#N/A,FALSE,"Tran"}</definedName>
    <definedName name="jui" localSheetId="54" hidden="1">{"Riqfin97",#N/A,FALSE,"Tran";"Riqfinpro",#N/A,FALSE,"Tran"}</definedName>
    <definedName name="jui" localSheetId="55" hidden="1">{"Riqfin97",#N/A,FALSE,"Tran";"Riqfinpro",#N/A,FALSE,"Tran"}</definedName>
    <definedName name="jui" localSheetId="56" hidden="1">{"Riqfin97",#N/A,FALSE,"Tran";"Riqfinpro",#N/A,FALSE,"Tran"}</definedName>
    <definedName name="jui" localSheetId="18" hidden="1">{"Riqfin97",#N/A,FALSE,"Tran";"Riqfinpro",#N/A,FALSE,"Tran"}</definedName>
    <definedName name="jui" localSheetId="19" hidden="1">{"Riqfin97",#N/A,FALSE,"Tran";"Riqfinpro",#N/A,FALSE,"Tran"}</definedName>
    <definedName name="jui" localSheetId="24" hidden="1">{"Riqfin97",#N/A,FALSE,"Tran";"Riqfinpro",#N/A,FALSE,"Tran"}</definedName>
    <definedName name="jui" localSheetId="25" hidden="1">{"Riqfin97",#N/A,FALSE,"Tran";"Riqfinpro",#N/A,FALSE,"Tran"}</definedName>
    <definedName name="jui" localSheetId="26" hidden="1">{"Riqfin97",#N/A,FALSE,"Tran";"Riqfinpro",#N/A,FALSE,"Tran"}</definedName>
    <definedName name="jui" localSheetId="27" hidden="1">{"Riqfin97",#N/A,FALSE,"Tran";"Riqfinpro",#N/A,FALSE,"Tran"}</definedName>
    <definedName name="jui" localSheetId="29" hidden="1">{"Riqfin97",#N/A,FALSE,"Tran";"Riqfinpro",#N/A,FALSE,"Tran"}</definedName>
    <definedName name="jui" hidden="1">{"Riqfin97",#N/A,FALSE,"Tran";"Riqfinpro",#N/A,FALSE,"Tran"}</definedName>
    <definedName name="JUL._89" localSheetId="55">#REF!</definedName>
    <definedName name="JUL._89">#REF!</definedName>
    <definedName name="JUN._89" localSheetId="20">#REF!</definedName>
    <definedName name="JUN._89" localSheetId="21">#REF!</definedName>
    <definedName name="JUN._89" localSheetId="22">#REF!</definedName>
    <definedName name="JUN._89" localSheetId="23">#REF!</definedName>
    <definedName name="JUN._89" localSheetId="17">#REF!</definedName>
    <definedName name="JUN._89" localSheetId="55">#REF!</definedName>
    <definedName name="JUN._89" localSheetId="19">#REF!</definedName>
    <definedName name="JUN._89">#REF!</definedName>
    <definedName name="JUNIO">'[122]Ranking Bancario'!$Z$4:$AD$54</definedName>
    <definedName name="JUROS" localSheetId="20">#REF!</definedName>
    <definedName name="JUROS" localSheetId="21">#REF!</definedName>
    <definedName name="JUROS" localSheetId="22">#REF!</definedName>
    <definedName name="JUROS" localSheetId="23">#REF!</definedName>
    <definedName name="JUROS" localSheetId="17">#REF!</definedName>
    <definedName name="JUROS" localSheetId="55">#REF!</definedName>
    <definedName name="JUROS" localSheetId="19">#REF!</definedName>
    <definedName name="JUROS" localSheetId="25">#REF!</definedName>
    <definedName name="JUROS" localSheetId="26">#REF!</definedName>
    <definedName name="JUROS">#REF!</definedName>
    <definedName name="jutjugyj" localSheetId="20" hidden="1">#REF!</definedName>
    <definedName name="jutjugyj" localSheetId="21" hidden="1">#REF!</definedName>
    <definedName name="jutjugyj" localSheetId="37" hidden="1">#REF!</definedName>
    <definedName name="jutjugyj" localSheetId="4" hidden="1">#REF!</definedName>
    <definedName name="jutjugyj" localSheetId="3" hidden="1">#REF!</definedName>
    <definedName name="jutjugyj" localSheetId="30" hidden="1">#REF!</definedName>
    <definedName name="jutjugyj" localSheetId="31" hidden="1">#REF!</definedName>
    <definedName name="jutjugyj" localSheetId="38" hidden="1">#REF!</definedName>
    <definedName name="jutjugyj" localSheetId="55" hidden="1">#REF!</definedName>
    <definedName name="jutjugyj" localSheetId="56" hidden="1">#REF!</definedName>
    <definedName name="jutjugyj" localSheetId="18" hidden="1">#REF!</definedName>
    <definedName name="jutjugyj" localSheetId="19" hidden="1">#REF!</definedName>
    <definedName name="jutjugyj" localSheetId="24" hidden="1">#REF!</definedName>
    <definedName name="jutjugyj" localSheetId="25" hidden="1">#REF!</definedName>
    <definedName name="jutjugyj" localSheetId="26" hidden="1">#REF!</definedName>
    <definedName name="jutjugyj" localSheetId="27" hidden="1">#REF!</definedName>
    <definedName name="jutjugyj" localSheetId="29" hidden="1">#REF!</definedName>
    <definedName name="jutjugyj" hidden="1">#REF!</definedName>
    <definedName name="juy" localSheetId="20" hidden="1">{"Tab1",#N/A,FALSE,"P";"Tab2",#N/A,FALSE,"P"}</definedName>
    <definedName name="juy" localSheetId="21" hidden="1">{"Tab1",#N/A,FALSE,"P";"Tab2",#N/A,FALSE,"P"}</definedName>
    <definedName name="juy" localSheetId="22" hidden="1">{"Tab1",#N/A,FALSE,"P";"Tab2",#N/A,FALSE,"P"}</definedName>
    <definedName name="juy" localSheetId="23" hidden="1">{"Tab1",#N/A,FALSE,"P";"Tab2",#N/A,FALSE,"P"}</definedName>
    <definedName name="juy" localSheetId="28" hidden="1">{"Tab1",#N/A,FALSE,"P";"Tab2",#N/A,FALSE,"P"}</definedName>
    <definedName name="juy" localSheetId="32" hidden="1">{"Tab1",#N/A,FALSE,"P";"Tab2",#N/A,FALSE,"P"}</definedName>
    <definedName name="juy" localSheetId="37" hidden="1">{"Tab1",#N/A,FALSE,"P";"Tab2",#N/A,FALSE,"P"}</definedName>
    <definedName name="juy" localSheetId="39" hidden="1">{"Tab1",#N/A,FALSE,"P";"Tab2",#N/A,FALSE,"P"}</definedName>
    <definedName name="juy" localSheetId="41" hidden="1">{"Tab1",#N/A,FALSE,"P";"Tab2",#N/A,FALSE,"P"}</definedName>
    <definedName name="juy" localSheetId="4" hidden="1">{"Tab1",#N/A,FALSE,"P";"Tab2",#N/A,FALSE,"P"}</definedName>
    <definedName name="juy" localSheetId="3" hidden="1">{"Tab1",#N/A,FALSE,"P";"Tab2",#N/A,FALSE,"P"}</definedName>
    <definedName name="juy" localSheetId="30" hidden="1">{"Tab1",#N/A,FALSE,"P";"Tab2",#N/A,FALSE,"P"}</definedName>
    <definedName name="juy" localSheetId="31" hidden="1">{"Tab1",#N/A,FALSE,"P";"Tab2",#N/A,FALSE,"P"}</definedName>
    <definedName name="juy" localSheetId="33" hidden="1">{"Tab1",#N/A,FALSE,"P";"Tab2",#N/A,FALSE,"P"}</definedName>
    <definedName name="juy" localSheetId="34" hidden="1">{"Tab1",#N/A,FALSE,"P";"Tab2",#N/A,FALSE,"P"}</definedName>
    <definedName name="juy" localSheetId="35" hidden="1">{"Tab1",#N/A,FALSE,"P";"Tab2",#N/A,FALSE,"P"}</definedName>
    <definedName name="juy" localSheetId="36" hidden="1">{"Tab1",#N/A,FALSE,"P";"Tab2",#N/A,FALSE,"P"}</definedName>
    <definedName name="juy" localSheetId="38" hidden="1">{"Tab1",#N/A,FALSE,"P";"Tab2",#N/A,FALSE,"P"}</definedName>
    <definedName name="juy" localSheetId="42" hidden="1">{"Tab1",#N/A,FALSE,"P";"Tab2",#N/A,FALSE,"P"}</definedName>
    <definedName name="juy" localSheetId="43" hidden="1">{"Tab1",#N/A,FALSE,"P";"Tab2",#N/A,FALSE,"P"}</definedName>
    <definedName name="juy" localSheetId="17" hidden="1">{"Tab1",#N/A,FALSE,"P";"Tab2",#N/A,FALSE,"P"}</definedName>
    <definedName name="juy" localSheetId="50" hidden="1">{"Tab1",#N/A,FALSE,"P";"Tab2",#N/A,FALSE,"P"}</definedName>
    <definedName name="juy" localSheetId="51" hidden="1">{"Tab1",#N/A,FALSE,"P";"Tab2",#N/A,FALSE,"P"}</definedName>
    <definedName name="juy" localSheetId="52" hidden="1">{"Tab1",#N/A,FALSE,"P";"Tab2",#N/A,FALSE,"P"}</definedName>
    <definedName name="juy" localSheetId="53" hidden="1">{"Tab1",#N/A,FALSE,"P";"Tab2",#N/A,FALSE,"P"}</definedName>
    <definedName name="juy" localSheetId="54" hidden="1">{"Tab1",#N/A,FALSE,"P";"Tab2",#N/A,FALSE,"P"}</definedName>
    <definedName name="juy" localSheetId="55" hidden="1">{"Tab1",#N/A,FALSE,"P";"Tab2",#N/A,FALSE,"P"}</definedName>
    <definedName name="juy" localSheetId="56" hidden="1">{"Tab1",#N/A,FALSE,"P";"Tab2",#N/A,FALSE,"P"}</definedName>
    <definedName name="juy" localSheetId="18" hidden="1">{"Tab1",#N/A,FALSE,"P";"Tab2",#N/A,FALSE,"P"}</definedName>
    <definedName name="juy" localSheetId="19" hidden="1">{"Tab1",#N/A,FALSE,"P";"Tab2",#N/A,FALSE,"P"}</definedName>
    <definedName name="juy" localSheetId="24" hidden="1">{"Tab1",#N/A,FALSE,"P";"Tab2",#N/A,FALSE,"P"}</definedName>
    <definedName name="juy" localSheetId="25" hidden="1">{"Tab1",#N/A,FALSE,"P";"Tab2",#N/A,FALSE,"P"}</definedName>
    <definedName name="juy" localSheetId="26" hidden="1">{"Tab1",#N/A,FALSE,"P";"Tab2",#N/A,FALSE,"P"}</definedName>
    <definedName name="juy" localSheetId="27" hidden="1">{"Tab1",#N/A,FALSE,"P";"Tab2",#N/A,FALSE,"P"}</definedName>
    <definedName name="juy" localSheetId="29" hidden="1">{"Tab1",#N/A,FALSE,"P";"Tab2",#N/A,FALSE,"P"}</definedName>
    <definedName name="juy" hidden="1">{"Tab1",#N/A,FALSE,"P";"Tab2",#N/A,FALSE,"P"}</definedName>
    <definedName name="k" localSheetId="20" hidden="1">{"Main Economic Indicators",#N/A,FALSE,"C"}</definedName>
    <definedName name="k" localSheetId="21" hidden="1">{"Main Economic Indicators",#N/A,FALSE,"C"}</definedName>
    <definedName name="k" localSheetId="22" hidden="1">{"Main Economic Indicators",#N/A,FALSE,"C"}</definedName>
    <definedName name="k" localSheetId="23" hidden="1">{"Main Economic Indicators",#N/A,FALSE,"C"}</definedName>
    <definedName name="k" localSheetId="28" hidden="1">{"Main Economic Indicators",#N/A,FALSE,"C"}</definedName>
    <definedName name="k" localSheetId="32" hidden="1">{"Main Economic Indicators",#N/A,FALSE,"C"}</definedName>
    <definedName name="k" localSheetId="37" hidden="1">{"Main Economic Indicators",#N/A,FALSE,"C"}</definedName>
    <definedName name="k" localSheetId="39" hidden="1">{"Main Economic Indicators",#N/A,FALSE,"C"}</definedName>
    <definedName name="k" localSheetId="41" hidden="1">{"Main Economic Indicators",#N/A,FALSE,"C"}</definedName>
    <definedName name="k" localSheetId="4" hidden="1">{"Main Economic Indicators",#N/A,FALSE,"C"}</definedName>
    <definedName name="k" localSheetId="3" hidden="1">{"Main Economic Indicators",#N/A,FALSE,"C"}</definedName>
    <definedName name="k" localSheetId="30" hidden="1">{"Main Economic Indicators",#N/A,FALSE,"C"}</definedName>
    <definedName name="k" localSheetId="31" hidden="1">{"Main Economic Indicators",#N/A,FALSE,"C"}</definedName>
    <definedName name="k" localSheetId="33" hidden="1">{"Main Economic Indicators",#N/A,FALSE,"C"}</definedName>
    <definedName name="k" localSheetId="34" hidden="1">{"Main Economic Indicators",#N/A,FALSE,"C"}</definedName>
    <definedName name="k" localSheetId="35" hidden="1">{"Main Economic Indicators",#N/A,FALSE,"C"}</definedName>
    <definedName name="k" localSheetId="36" hidden="1">{"Main Economic Indicators",#N/A,FALSE,"C"}</definedName>
    <definedName name="k" localSheetId="38" hidden="1">{"Main Economic Indicators",#N/A,FALSE,"C"}</definedName>
    <definedName name="k" localSheetId="42" hidden="1">{"Main Economic Indicators",#N/A,FALSE,"C"}</definedName>
    <definedName name="k" localSheetId="43" hidden="1">{"Main Economic Indicators",#N/A,FALSE,"C"}</definedName>
    <definedName name="k" localSheetId="17" hidden="1">{"Main Economic Indicators",#N/A,FALSE,"C"}</definedName>
    <definedName name="k" localSheetId="50" hidden="1">{"Main Economic Indicators",#N/A,FALSE,"C"}</definedName>
    <definedName name="k" localSheetId="51" hidden="1">{"Main Economic Indicators",#N/A,FALSE,"C"}</definedName>
    <definedName name="k" localSheetId="52" hidden="1">{"Main Economic Indicators",#N/A,FALSE,"C"}</definedName>
    <definedName name="k" localSheetId="53" hidden="1">{"Main Economic Indicators",#N/A,FALSE,"C"}</definedName>
    <definedName name="k" localSheetId="54" hidden="1">{"Main Economic Indicators",#N/A,FALSE,"C"}</definedName>
    <definedName name="k" localSheetId="55" hidden="1">{"Main Economic Indicators",#N/A,FALSE,"C"}</definedName>
    <definedName name="k" localSheetId="56" hidden="1">{"Main Economic Indicators",#N/A,FALSE,"C"}</definedName>
    <definedName name="k" localSheetId="18" hidden="1">{"Main Economic Indicators",#N/A,FALSE,"C"}</definedName>
    <definedName name="k" localSheetId="19" hidden="1">{"Main Economic Indicators",#N/A,FALSE,"C"}</definedName>
    <definedName name="k" localSheetId="24" hidden="1">{"Main Economic Indicators",#N/A,FALSE,"C"}</definedName>
    <definedName name="k" localSheetId="25" hidden="1">{"Main Economic Indicators",#N/A,FALSE,"C"}</definedName>
    <definedName name="k" localSheetId="26" hidden="1">{"Main Economic Indicators",#N/A,FALSE,"C"}</definedName>
    <definedName name="k" localSheetId="27" hidden="1">{"Main Economic Indicators",#N/A,FALSE,"C"}</definedName>
    <definedName name="k" localSheetId="29" hidden="1">{"Main Economic Indicators",#N/A,FALSE,"C"}</definedName>
    <definedName name="k" hidden="1">{"Main Economic Indicators",#N/A,FALSE,"C"}</definedName>
    <definedName name="KD" localSheetId="20">#REF!</definedName>
    <definedName name="KD" localSheetId="21">#REF!</definedName>
    <definedName name="KD" localSheetId="37">#REF!</definedName>
    <definedName name="KD" localSheetId="4">#REF!</definedName>
    <definedName name="KD" localSheetId="3">#REF!</definedName>
    <definedName name="KD" localSheetId="30">#REF!</definedName>
    <definedName name="KD" localSheetId="31">#REF!</definedName>
    <definedName name="KD" localSheetId="38">#REF!</definedName>
    <definedName name="KD" localSheetId="55">#REF!</definedName>
    <definedName name="KD" localSheetId="56">#REF!</definedName>
    <definedName name="KD" localSheetId="18">#REF!</definedName>
    <definedName name="KD" localSheetId="19">#REF!</definedName>
    <definedName name="KD" localSheetId="24">#REF!</definedName>
    <definedName name="KD" localSheetId="25">#REF!</definedName>
    <definedName name="KD" localSheetId="26">#REF!</definedName>
    <definedName name="KD" localSheetId="27">#REF!</definedName>
    <definedName name="KD" localSheetId="29">#REF!</definedName>
    <definedName name="KD">#REF!</definedName>
    <definedName name="KD1A" localSheetId="20">#REF!</definedName>
    <definedName name="KD1A" localSheetId="37">#REF!</definedName>
    <definedName name="KD1A" localSheetId="4">#REF!</definedName>
    <definedName name="KD1A" localSheetId="3">#REF!</definedName>
    <definedName name="KD1A" localSheetId="31">#REF!</definedName>
    <definedName name="KD1A" localSheetId="55">#REF!</definedName>
    <definedName name="KD1A" localSheetId="56">#REF!</definedName>
    <definedName name="KD1A" localSheetId="19">#REF!</definedName>
    <definedName name="KD1A" localSheetId="25">#REF!</definedName>
    <definedName name="KD1A" localSheetId="26">#REF!</definedName>
    <definedName name="KD1A">#REF!</definedName>
    <definedName name="khkh" localSheetId="31" hidden="1">'[106]Fax a enviar'!#REF!</definedName>
    <definedName name="khkh" localSheetId="56" hidden="1">'[106]Fax a enviar'!#REF!</definedName>
    <definedName name="khkh" localSheetId="19" hidden="1">'[106]Fax a enviar'!#REF!</definedName>
    <definedName name="khkh" localSheetId="25" hidden="1">'[106]Fax a enviar'!#REF!</definedName>
    <definedName name="khkh" localSheetId="26" hidden="1">'[106]Fax a enviar'!#REF!</definedName>
    <definedName name="khkh" hidden="1">'[106]Fax a enviar'!#REF!</definedName>
    <definedName name="KID">'[122]base de datos MODULO I'!$B$4:$E$49</definedName>
    <definedName name="kiiiiii" localSheetId="20" hidden="1">#REF!</definedName>
    <definedName name="kiiiiii" localSheetId="21" hidden="1">#REF!</definedName>
    <definedName name="kiiiiii" localSheetId="37" hidden="1">#REF!</definedName>
    <definedName name="kiiiiii" localSheetId="4" hidden="1">#REF!</definedName>
    <definedName name="kiiiiii" localSheetId="3" hidden="1">#REF!</definedName>
    <definedName name="kiiiiii" localSheetId="30" hidden="1">#REF!</definedName>
    <definedName name="kiiiiii" localSheetId="31" hidden="1">#REF!</definedName>
    <definedName name="kiiiiii" localSheetId="38" hidden="1">#REF!</definedName>
    <definedName name="kiiiiii" localSheetId="55" hidden="1">#REF!</definedName>
    <definedName name="kiiiiii" localSheetId="56" hidden="1">#REF!</definedName>
    <definedName name="kiiiiii" localSheetId="18" hidden="1">#REF!</definedName>
    <definedName name="kiiiiii" localSheetId="19" hidden="1">#REF!</definedName>
    <definedName name="kiiiiii" localSheetId="24" hidden="1">#REF!</definedName>
    <definedName name="kiiiiii" localSheetId="25" hidden="1">#REF!</definedName>
    <definedName name="kiiiiii" localSheetId="26" hidden="1">#REF!</definedName>
    <definedName name="kiiiiii" localSheetId="27" hidden="1">#REF!</definedName>
    <definedName name="kiiiiii" localSheetId="29" hidden="1">#REF!</definedName>
    <definedName name="kiiiiii" hidden="1">#REF!</definedName>
    <definedName name="kim" localSheetId="20">#REF!</definedName>
    <definedName name="kim" localSheetId="37">#REF!</definedName>
    <definedName name="kim" localSheetId="4">#REF!</definedName>
    <definedName name="kim" localSheetId="3">#REF!</definedName>
    <definedName name="kim" localSheetId="31">#REF!</definedName>
    <definedName name="kim" localSheetId="55">#REF!</definedName>
    <definedName name="kim" localSheetId="56">#REF!</definedName>
    <definedName name="kim" localSheetId="19">#REF!</definedName>
    <definedName name="kim" localSheetId="25">#REF!</definedName>
    <definedName name="kim" localSheetId="26">#REF!</definedName>
    <definedName name="kim">#REF!</definedName>
    <definedName name="kio" localSheetId="20" hidden="1">{"Tab1",#N/A,FALSE,"P";"Tab2",#N/A,FALSE,"P"}</definedName>
    <definedName name="kio" localSheetId="21" hidden="1">{"Tab1",#N/A,FALSE,"P";"Tab2",#N/A,FALSE,"P"}</definedName>
    <definedName name="kio" localSheetId="22" hidden="1">{"Tab1",#N/A,FALSE,"P";"Tab2",#N/A,FALSE,"P"}</definedName>
    <definedName name="kio" localSheetId="23" hidden="1">{"Tab1",#N/A,FALSE,"P";"Tab2",#N/A,FALSE,"P"}</definedName>
    <definedName name="kio" localSheetId="28" hidden="1">{"Tab1",#N/A,FALSE,"P";"Tab2",#N/A,FALSE,"P"}</definedName>
    <definedName name="kio" localSheetId="32" hidden="1">{"Tab1",#N/A,FALSE,"P";"Tab2",#N/A,FALSE,"P"}</definedName>
    <definedName name="kio" localSheetId="37" hidden="1">{"Tab1",#N/A,FALSE,"P";"Tab2",#N/A,FALSE,"P"}</definedName>
    <definedName name="kio" localSheetId="39" hidden="1">{"Tab1",#N/A,FALSE,"P";"Tab2",#N/A,FALSE,"P"}</definedName>
    <definedName name="kio" localSheetId="41" hidden="1">{"Tab1",#N/A,FALSE,"P";"Tab2",#N/A,FALSE,"P"}</definedName>
    <definedName name="kio" localSheetId="4" hidden="1">{"Tab1",#N/A,FALSE,"P";"Tab2",#N/A,FALSE,"P"}</definedName>
    <definedName name="kio" localSheetId="3" hidden="1">{"Tab1",#N/A,FALSE,"P";"Tab2",#N/A,FALSE,"P"}</definedName>
    <definedName name="kio" localSheetId="30" hidden="1">{"Tab1",#N/A,FALSE,"P";"Tab2",#N/A,FALSE,"P"}</definedName>
    <definedName name="kio" localSheetId="31" hidden="1">{"Tab1",#N/A,FALSE,"P";"Tab2",#N/A,FALSE,"P"}</definedName>
    <definedName name="kio" localSheetId="33" hidden="1">{"Tab1",#N/A,FALSE,"P";"Tab2",#N/A,FALSE,"P"}</definedName>
    <definedName name="kio" localSheetId="34" hidden="1">{"Tab1",#N/A,FALSE,"P";"Tab2",#N/A,FALSE,"P"}</definedName>
    <definedName name="kio" localSheetId="35" hidden="1">{"Tab1",#N/A,FALSE,"P";"Tab2",#N/A,FALSE,"P"}</definedName>
    <definedName name="kio" localSheetId="36" hidden="1">{"Tab1",#N/A,FALSE,"P";"Tab2",#N/A,FALSE,"P"}</definedName>
    <definedName name="kio" localSheetId="38" hidden="1">{"Tab1",#N/A,FALSE,"P";"Tab2",#N/A,FALSE,"P"}</definedName>
    <definedName name="kio" localSheetId="42" hidden="1">{"Tab1",#N/A,FALSE,"P";"Tab2",#N/A,FALSE,"P"}</definedName>
    <definedName name="kio" localSheetId="43" hidden="1">{"Tab1",#N/A,FALSE,"P";"Tab2",#N/A,FALSE,"P"}</definedName>
    <definedName name="kio" localSheetId="17" hidden="1">{"Tab1",#N/A,FALSE,"P";"Tab2",#N/A,FALSE,"P"}</definedName>
    <definedName name="kio" localSheetId="50" hidden="1">{"Tab1",#N/A,FALSE,"P";"Tab2",#N/A,FALSE,"P"}</definedName>
    <definedName name="kio" localSheetId="51" hidden="1">{"Tab1",#N/A,FALSE,"P";"Tab2",#N/A,FALSE,"P"}</definedName>
    <definedName name="kio" localSheetId="52" hidden="1">{"Tab1",#N/A,FALSE,"P";"Tab2",#N/A,FALSE,"P"}</definedName>
    <definedName name="kio" localSheetId="53" hidden="1">{"Tab1",#N/A,FALSE,"P";"Tab2",#N/A,FALSE,"P"}</definedName>
    <definedName name="kio" localSheetId="54" hidden="1">{"Tab1",#N/A,FALSE,"P";"Tab2",#N/A,FALSE,"P"}</definedName>
    <definedName name="kio" localSheetId="55" hidden="1">{"Tab1",#N/A,FALSE,"P";"Tab2",#N/A,FALSE,"P"}</definedName>
    <definedName name="kio" localSheetId="56" hidden="1">{"Tab1",#N/A,FALSE,"P";"Tab2",#N/A,FALSE,"P"}</definedName>
    <definedName name="kio" localSheetId="18" hidden="1">{"Tab1",#N/A,FALSE,"P";"Tab2",#N/A,FALSE,"P"}</definedName>
    <definedName name="kio" localSheetId="19" hidden="1">{"Tab1",#N/A,FALSE,"P";"Tab2",#N/A,FALSE,"P"}</definedName>
    <definedName name="kio" localSheetId="24" hidden="1">{"Tab1",#N/A,FALSE,"P";"Tab2",#N/A,FALSE,"P"}</definedName>
    <definedName name="kio" localSheetId="25" hidden="1">{"Tab1",#N/A,FALSE,"P";"Tab2",#N/A,FALSE,"P"}</definedName>
    <definedName name="kio" localSheetId="26" hidden="1">{"Tab1",#N/A,FALSE,"P";"Tab2",#N/A,FALSE,"P"}</definedName>
    <definedName name="kio" localSheetId="27" hidden="1">{"Tab1",#N/A,FALSE,"P";"Tab2",#N/A,FALSE,"P"}</definedName>
    <definedName name="kio" localSheetId="29" hidden="1">{"Tab1",#N/A,FALSE,"P";"Tab2",#N/A,FALSE,"P"}</definedName>
    <definedName name="kio" hidden="1">{"Tab1",#N/A,FALSE,"P";"Tab2",#N/A,FALSE,"P"}</definedName>
    <definedName name="kiu" localSheetId="20" hidden="1">{"Riqfin97",#N/A,FALSE,"Tran";"Riqfinpro",#N/A,FALSE,"Tran"}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localSheetId="23" hidden="1">{"Riqfin97",#N/A,FALSE,"Tran";"Riqfinpro",#N/A,FALSE,"Tran"}</definedName>
    <definedName name="kiu" localSheetId="28" hidden="1">{"Riqfin97",#N/A,FALSE,"Tran";"Riqfinpro",#N/A,FALSE,"Tran"}</definedName>
    <definedName name="kiu" localSheetId="32" hidden="1">{"Riqfin97",#N/A,FALSE,"Tran";"Riqfinpro",#N/A,FALSE,"Tran"}</definedName>
    <definedName name="kiu" localSheetId="37" hidden="1">{"Riqfin97",#N/A,FALSE,"Tran";"Riqfinpro",#N/A,FALSE,"Tran"}</definedName>
    <definedName name="kiu" localSheetId="39" hidden="1">{"Riqfin97",#N/A,FALSE,"Tran";"Riqfinpro",#N/A,FALSE,"Tran"}</definedName>
    <definedName name="kiu" localSheetId="41" hidden="1">{"Riqfin97",#N/A,FALSE,"Tran";"Riqfinpro",#N/A,FALSE,"Tran"}</definedName>
    <definedName name="kiu" localSheetId="4" hidden="1">{"Riqfin97",#N/A,FALSE,"Tran";"Riqfinpro",#N/A,FALSE,"Tran"}</definedName>
    <definedName name="kiu" localSheetId="3" hidden="1">{"Riqfin97",#N/A,FALSE,"Tran";"Riqfinpro",#N/A,FALSE,"Tran"}</definedName>
    <definedName name="kiu" localSheetId="30" hidden="1">{"Riqfin97",#N/A,FALSE,"Tran";"Riqfinpro",#N/A,FALSE,"Tran"}</definedName>
    <definedName name="kiu" localSheetId="31" hidden="1">{"Riqfin97",#N/A,FALSE,"Tran";"Riqfinpro",#N/A,FALSE,"Tran"}</definedName>
    <definedName name="kiu" localSheetId="33" hidden="1">{"Riqfin97",#N/A,FALSE,"Tran";"Riqfinpro",#N/A,FALSE,"Tran"}</definedName>
    <definedName name="kiu" localSheetId="34" hidden="1">{"Riqfin97",#N/A,FALSE,"Tran";"Riqfinpro",#N/A,FALSE,"Tran"}</definedName>
    <definedName name="kiu" localSheetId="35" hidden="1">{"Riqfin97",#N/A,FALSE,"Tran";"Riqfinpro",#N/A,FALSE,"Tran"}</definedName>
    <definedName name="kiu" localSheetId="36" hidden="1">{"Riqfin97",#N/A,FALSE,"Tran";"Riqfinpro",#N/A,FALSE,"Tran"}</definedName>
    <definedName name="kiu" localSheetId="38" hidden="1">{"Riqfin97",#N/A,FALSE,"Tran";"Riqfinpro",#N/A,FALSE,"Tran"}</definedName>
    <definedName name="kiu" localSheetId="42" hidden="1">{"Riqfin97",#N/A,FALSE,"Tran";"Riqfinpro",#N/A,FALSE,"Tran"}</definedName>
    <definedName name="kiu" localSheetId="43" hidden="1">{"Riqfin97",#N/A,FALSE,"Tran";"Riqfinpro",#N/A,FALSE,"Tran"}</definedName>
    <definedName name="kiu" localSheetId="17" hidden="1">{"Riqfin97",#N/A,FALSE,"Tran";"Riqfinpro",#N/A,FALSE,"Tran"}</definedName>
    <definedName name="kiu" localSheetId="50" hidden="1">{"Riqfin97",#N/A,FALSE,"Tran";"Riqfinpro",#N/A,FALSE,"Tran"}</definedName>
    <definedName name="kiu" localSheetId="51" hidden="1">{"Riqfin97",#N/A,FALSE,"Tran";"Riqfinpro",#N/A,FALSE,"Tran"}</definedName>
    <definedName name="kiu" localSheetId="52" hidden="1">{"Riqfin97",#N/A,FALSE,"Tran";"Riqfinpro",#N/A,FALSE,"Tran"}</definedName>
    <definedName name="kiu" localSheetId="53" hidden="1">{"Riqfin97",#N/A,FALSE,"Tran";"Riqfinpro",#N/A,FALSE,"Tran"}</definedName>
    <definedName name="kiu" localSheetId="54" hidden="1">{"Riqfin97",#N/A,FALSE,"Tran";"Riqfinpro",#N/A,FALSE,"Tran"}</definedName>
    <definedName name="kiu" localSheetId="55" hidden="1">{"Riqfin97",#N/A,FALSE,"Tran";"Riqfinpro",#N/A,FALSE,"Tran"}</definedName>
    <definedName name="kiu" localSheetId="56" hidden="1">{"Riqfin97",#N/A,FALSE,"Tran";"Riqfinpro",#N/A,FALSE,"Tran"}</definedName>
    <definedName name="kiu" localSheetId="18" hidden="1">{"Riqfin97",#N/A,FALSE,"Tran";"Riqfinpro",#N/A,FALSE,"Tran"}</definedName>
    <definedName name="kiu" localSheetId="19" hidden="1">{"Riqfin97",#N/A,FALSE,"Tran";"Riqfinpro",#N/A,FALSE,"Tran"}</definedName>
    <definedName name="kiu" localSheetId="24" hidden="1">{"Riqfin97",#N/A,FALSE,"Tran";"Riqfinpro",#N/A,FALSE,"Tran"}</definedName>
    <definedName name="kiu" localSheetId="25" hidden="1">{"Riqfin97",#N/A,FALSE,"Tran";"Riqfinpro",#N/A,FALSE,"Tran"}</definedName>
    <definedName name="kiu" localSheetId="26" hidden="1">{"Riqfin97",#N/A,FALSE,"Tran";"Riqfinpro",#N/A,FALSE,"Tran"}</definedName>
    <definedName name="kiu" localSheetId="27" hidden="1">{"Riqfin97",#N/A,FALSE,"Tran";"Riqfinpro",#N/A,FALSE,"Tran"}</definedName>
    <definedName name="kiu" localSheetId="29" hidden="1">{"Riqfin97",#N/A,FALSE,"Tran";"Riqfinpro",#N/A,FALSE,"Tran"}</definedName>
    <definedName name="kiu" hidden="1">{"Riqfin97",#N/A,FALSE,"Tran";"Riqfinpro",#N/A,FALSE,"Tran"}</definedName>
    <definedName name="kjkj" hidden="1">'[106]Fax a enviar'!#REF!</definedName>
    <definedName name="kk" localSheetId="20" hidden="1">{"Tab1",#N/A,FALSE,"P";"Tab2",#N/A,FALSE,"P"}</definedName>
    <definedName name="kk" localSheetId="21" hidden="1">{"Tab1",#N/A,FALSE,"P";"Tab2",#N/A,FALSE,"P"}</definedName>
    <definedName name="kk" localSheetId="22" hidden="1">{"Tab1",#N/A,FALSE,"P";"Tab2",#N/A,FALSE,"P"}</definedName>
    <definedName name="kk" localSheetId="23" hidden="1">{"Tab1",#N/A,FALSE,"P";"Tab2",#N/A,FALSE,"P"}</definedName>
    <definedName name="kk" localSheetId="28" hidden="1">{"Tab1",#N/A,FALSE,"P";"Tab2",#N/A,FALSE,"P"}</definedName>
    <definedName name="kk" localSheetId="32" hidden="1">{"Tab1",#N/A,FALSE,"P";"Tab2",#N/A,FALSE,"P"}</definedName>
    <definedName name="kk" localSheetId="37" hidden="1">{"Tab1",#N/A,FALSE,"P";"Tab2",#N/A,FALSE,"P"}</definedName>
    <definedName name="kk" localSheetId="39" hidden="1">{"Tab1",#N/A,FALSE,"P";"Tab2",#N/A,FALSE,"P"}</definedName>
    <definedName name="kk" localSheetId="41" hidden="1">{"Tab1",#N/A,FALSE,"P";"Tab2",#N/A,FALSE,"P"}</definedName>
    <definedName name="kk" localSheetId="4" hidden="1">{"Tab1",#N/A,FALSE,"P";"Tab2",#N/A,FALSE,"P"}</definedName>
    <definedName name="kk" localSheetId="3" hidden="1">{"Tab1",#N/A,FALSE,"P";"Tab2",#N/A,FALSE,"P"}</definedName>
    <definedName name="kk" localSheetId="30" hidden="1">{"Tab1",#N/A,FALSE,"P";"Tab2",#N/A,FALSE,"P"}</definedName>
    <definedName name="kk" localSheetId="31" hidden="1">{"Tab1",#N/A,FALSE,"P";"Tab2",#N/A,FALSE,"P"}</definedName>
    <definedName name="kk" localSheetId="33" hidden="1">{"Tab1",#N/A,FALSE,"P";"Tab2",#N/A,FALSE,"P"}</definedName>
    <definedName name="kk" localSheetId="34" hidden="1">{"Tab1",#N/A,FALSE,"P";"Tab2",#N/A,FALSE,"P"}</definedName>
    <definedName name="kk" localSheetId="35" hidden="1">{"Tab1",#N/A,FALSE,"P";"Tab2",#N/A,FALSE,"P"}</definedName>
    <definedName name="kk" localSheetId="36" hidden="1">{"Tab1",#N/A,FALSE,"P";"Tab2",#N/A,FALSE,"P"}</definedName>
    <definedName name="kk" localSheetId="38" hidden="1">{"Tab1",#N/A,FALSE,"P";"Tab2",#N/A,FALSE,"P"}</definedName>
    <definedName name="kk" localSheetId="42" hidden="1">{"Tab1",#N/A,FALSE,"P";"Tab2",#N/A,FALSE,"P"}</definedName>
    <definedName name="kk" localSheetId="43" hidden="1">{"Tab1",#N/A,FALSE,"P";"Tab2",#N/A,FALSE,"P"}</definedName>
    <definedName name="kk" localSheetId="17" hidden="1">{"Tab1",#N/A,FALSE,"P";"Tab2",#N/A,FALSE,"P"}</definedName>
    <definedName name="kk" localSheetId="50" hidden="1">{"Tab1",#N/A,FALSE,"P";"Tab2",#N/A,FALSE,"P"}</definedName>
    <definedName name="kk" localSheetId="51" hidden="1">{"Tab1",#N/A,FALSE,"P";"Tab2",#N/A,FALSE,"P"}</definedName>
    <definedName name="kk" localSheetId="52" hidden="1">{"Tab1",#N/A,FALSE,"P";"Tab2",#N/A,FALSE,"P"}</definedName>
    <definedName name="kk" localSheetId="53" hidden="1">{"Tab1",#N/A,FALSE,"P";"Tab2",#N/A,FALSE,"P"}</definedName>
    <definedName name="kk" localSheetId="54" hidden="1">{"Tab1",#N/A,FALSE,"P";"Tab2",#N/A,FALSE,"P"}</definedName>
    <definedName name="kk" localSheetId="55" hidden="1">{"Tab1",#N/A,FALSE,"P";"Tab2",#N/A,FALSE,"P"}</definedName>
    <definedName name="kk" localSheetId="56" hidden="1">{"Tab1",#N/A,FALSE,"P";"Tab2",#N/A,FALSE,"P"}</definedName>
    <definedName name="kk" localSheetId="18" hidden="1">{"Tab1",#N/A,FALSE,"P";"Tab2",#N/A,FALSE,"P"}</definedName>
    <definedName name="kk" localSheetId="19" hidden="1">{"Tab1",#N/A,FALSE,"P";"Tab2",#N/A,FALSE,"P"}</definedName>
    <definedName name="kk" localSheetId="24" hidden="1">{"Tab1",#N/A,FALSE,"P";"Tab2",#N/A,FALSE,"P"}</definedName>
    <definedName name="kk" localSheetId="25" hidden="1">{"Tab1",#N/A,FALSE,"P";"Tab2",#N/A,FALSE,"P"}</definedName>
    <definedName name="kk" localSheetId="26" hidden="1">{"Tab1",#N/A,FALSE,"P";"Tab2",#N/A,FALSE,"P"}</definedName>
    <definedName name="kk" localSheetId="27" hidden="1">{"Tab1",#N/A,FALSE,"P";"Tab2",#N/A,FALSE,"P"}</definedName>
    <definedName name="kk" localSheetId="29" hidden="1">{"Tab1",#N/A,FALSE,"P";"Tab2",#N/A,FALSE,"P"}</definedName>
    <definedName name="kk" hidden="1">{"Tab1",#N/A,FALSE,"P";"Tab2",#N/A,FALSE,"P"}</definedName>
    <definedName name="kkk" localSheetId="20" hidden="1">{"Tab1",#N/A,FALSE,"P";"Tab2",#N/A,FALSE,"P"}</definedName>
    <definedName name="kkk" localSheetId="21" hidden="1">{"Tab1",#N/A,FALSE,"P";"Tab2",#N/A,FALSE,"P"}</definedName>
    <definedName name="kkk" localSheetId="22" hidden="1">{"Tab1",#N/A,FALSE,"P";"Tab2",#N/A,FALSE,"P"}</definedName>
    <definedName name="kkk" localSheetId="23" hidden="1">{"Tab1",#N/A,FALSE,"P";"Tab2",#N/A,FALSE,"P"}</definedName>
    <definedName name="kkk" localSheetId="28" hidden="1">{"Tab1",#N/A,FALSE,"P";"Tab2",#N/A,FALSE,"P"}</definedName>
    <definedName name="kkk" localSheetId="32" hidden="1">{"Tab1",#N/A,FALSE,"P";"Tab2",#N/A,FALSE,"P"}</definedName>
    <definedName name="kkk" localSheetId="37" hidden="1">{"Tab1",#N/A,FALSE,"P";"Tab2",#N/A,FALSE,"P"}</definedName>
    <definedName name="kkk" localSheetId="39" hidden="1">{"Tab1",#N/A,FALSE,"P";"Tab2",#N/A,FALSE,"P"}</definedName>
    <definedName name="kkk" localSheetId="41" hidden="1">{"Tab1",#N/A,FALSE,"P";"Tab2",#N/A,FALSE,"P"}</definedName>
    <definedName name="kkk" localSheetId="4" hidden="1">{"Tab1",#N/A,FALSE,"P";"Tab2",#N/A,FALSE,"P"}</definedName>
    <definedName name="kkk" localSheetId="3" hidden="1">{"Tab1",#N/A,FALSE,"P";"Tab2",#N/A,FALSE,"P"}</definedName>
    <definedName name="kkk" localSheetId="30" hidden="1">{"Tab1",#N/A,FALSE,"P";"Tab2",#N/A,FALSE,"P"}</definedName>
    <definedName name="kkk" localSheetId="31" hidden="1">{"Tab1",#N/A,FALSE,"P";"Tab2",#N/A,FALSE,"P"}</definedName>
    <definedName name="kkk" localSheetId="33" hidden="1">{"Tab1",#N/A,FALSE,"P";"Tab2",#N/A,FALSE,"P"}</definedName>
    <definedName name="kkk" localSheetId="34" hidden="1">{"Tab1",#N/A,FALSE,"P";"Tab2",#N/A,FALSE,"P"}</definedName>
    <definedName name="kkk" localSheetId="35" hidden="1">{"Tab1",#N/A,FALSE,"P";"Tab2",#N/A,FALSE,"P"}</definedName>
    <definedName name="kkk" localSheetId="36" hidden="1">{"Tab1",#N/A,FALSE,"P";"Tab2",#N/A,FALSE,"P"}</definedName>
    <definedName name="kkk" localSheetId="38" hidden="1">{"Tab1",#N/A,FALSE,"P";"Tab2",#N/A,FALSE,"P"}</definedName>
    <definedName name="kkk" localSheetId="42" hidden="1">{"Tab1",#N/A,FALSE,"P";"Tab2",#N/A,FALSE,"P"}</definedName>
    <definedName name="kkk" localSheetId="43" hidden="1">{"Tab1",#N/A,FALSE,"P";"Tab2",#N/A,FALSE,"P"}</definedName>
    <definedName name="kkk" localSheetId="17" hidden="1">{"Tab1",#N/A,FALSE,"P";"Tab2",#N/A,FALSE,"P"}</definedName>
    <definedName name="kkk" localSheetId="50" hidden="1">{"Tab1",#N/A,FALSE,"P";"Tab2",#N/A,FALSE,"P"}</definedName>
    <definedName name="kkk" localSheetId="51" hidden="1">{"Tab1",#N/A,FALSE,"P";"Tab2",#N/A,FALSE,"P"}</definedName>
    <definedName name="kkk" localSheetId="52" hidden="1">{"Tab1",#N/A,FALSE,"P";"Tab2",#N/A,FALSE,"P"}</definedName>
    <definedName name="kkk" localSheetId="53" hidden="1">{"Tab1",#N/A,FALSE,"P";"Tab2",#N/A,FALSE,"P"}</definedName>
    <definedName name="kkk" localSheetId="54" hidden="1">{"Tab1",#N/A,FALSE,"P";"Tab2",#N/A,FALSE,"P"}</definedName>
    <definedName name="kkk" localSheetId="55" hidden="1">{"Tab1",#N/A,FALSE,"P";"Tab2",#N/A,FALSE,"P"}</definedName>
    <definedName name="kkk" localSheetId="56" hidden="1">{"Tab1",#N/A,FALSE,"P";"Tab2",#N/A,FALSE,"P"}</definedName>
    <definedName name="kkk" localSheetId="18" hidden="1">{"Tab1",#N/A,FALSE,"P";"Tab2",#N/A,FALSE,"P"}</definedName>
    <definedName name="kkk" localSheetId="19" hidden="1">{"Tab1",#N/A,FALSE,"P";"Tab2",#N/A,FALSE,"P"}</definedName>
    <definedName name="kkk" localSheetId="24" hidden="1">{"Tab1",#N/A,FALSE,"P";"Tab2",#N/A,FALSE,"P"}</definedName>
    <definedName name="kkk" localSheetId="25" hidden="1">{"Tab1",#N/A,FALSE,"P";"Tab2",#N/A,FALSE,"P"}</definedName>
    <definedName name="kkk" localSheetId="26" hidden="1">{"Tab1",#N/A,FALSE,"P";"Tab2",#N/A,FALSE,"P"}</definedName>
    <definedName name="kkk" localSheetId="27" hidden="1">{"Tab1",#N/A,FALSE,"P";"Tab2",#N/A,FALSE,"P"}</definedName>
    <definedName name="kkk" localSheetId="29" hidden="1">{"Tab1",#N/A,FALSE,"P";"Tab2",#N/A,FALSE,"P"}</definedName>
    <definedName name="kkk" hidden="1">{"Tab1",#N/A,FALSE,"P";"Tab2",#N/A,FALSE,"P"}</definedName>
    <definedName name="kkkk" hidden="1">[139]M!#REF!</definedName>
    <definedName name="kkkkk" hidden="1">'[140]J(Priv.Cap)'!#REF!</definedName>
    <definedName name="kkkkkkkk" localSheetId="20" hidden="1">{"Riqfin97",#N/A,FALSE,"Tran";"Riqfinpro",#N/A,FALSE,"Tran"}</definedName>
    <definedName name="kkkkkkkk" localSheetId="21" hidden="1">{"Riqfin97",#N/A,FALSE,"Tran";"Riqfinpro",#N/A,FALSE,"Tran"}</definedName>
    <definedName name="kkkkkkkk" localSheetId="22" hidden="1">{"Riqfin97",#N/A,FALSE,"Tran";"Riqfinpro",#N/A,FALSE,"Tran"}</definedName>
    <definedName name="kkkkkkkk" localSheetId="23" hidden="1">{"Riqfin97",#N/A,FALSE,"Tran";"Riqfinpro",#N/A,FALSE,"Tran"}</definedName>
    <definedName name="kkkkkkkk" localSheetId="28" hidden="1">{"Riqfin97",#N/A,FALSE,"Tran";"Riqfinpro",#N/A,FALSE,"Tran"}</definedName>
    <definedName name="kkkkkkkk" localSheetId="32" hidden="1">{"Riqfin97",#N/A,FALSE,"Tran";"Riqfinpro",#N/A,FALSE,"Tran"}</definedName>
    <definedName name="kkkkkkkk" localSheetId="37" hidden="1">{"Riqfin97",#N/A,FALSE,"Tran";"Riqfinpro",#N/A,FALSE,"Tran"}</definedName>
    <definedName name="kkkkkkkk" localSheetId="39" hidden="1">{"Riqfin97",#N/A,FALSE,"Tran";"Riqfinpro",#N/A,FALSE,"Tran"}</definedName>
    <definedName name="kkkkkkkk" localSheetId="41" hidden="1">{"Riqfin97",#N/A,FALSE,"Tran";"Riqfinpro",#N/A,FALSE,"Tran"}</definedName>
    <definedName name="kkkkkkkk" localSheetId="4" hidden="1">{"Riqfin97",#N/A,FALSE,"Tran";"Riqfinpro",#N/A,FALSE,"Tran"}</definedName>
    <definedName name="kkkkkkkk" localSheetId="3" hidden="1">{"Riqfin97",#N/A,FALSE,"Tran";"Riqfinpro",#N/A,FALSE,"Tran"}</definedName>
    <definedName name="kkkkkkkk" localSheetId="30" hidden="1">{"Riqfin97",#N/A,FALSE,"Tran";"Riqfinpro",#N/A,FALSE,"Tran"}</definedName>
    <definedName name="kkkkkkkk" localSheetId="31" hidden="1">{"Riqfin97",#N/A,FALSE,"Tran";"Riqfinpro",#N/A,FALSE,"Tran"}</definedName>
    <definedName name="kkkkkkkk" localSheetId="33" hidden="1">{"Riqfin97",#N/A,FALSE,"Tran";"Riqfinpro",#N/A,FALSE,"Tran"}</definedName>
    <definedName name="kkkkkkkk" localSheetId="34" hidden="1">{"Riqfin97",#N/A,FALSE,"Tran";"Riqfinpro",#N/A,FALSE,"Tran"}</definedName>
    <definedName name="kkkkkkkk" localSheetId="35" hidden="1">{"Riqfin97",#N/A,FALSE,"Tran";"Riqfinpro",#N/A,FALSE,"Tran"}</definedName>
    <definedName name="kkkkkkkk" localSheetId="36" hidden="1">{"Riqfin97",#N/A,FALSE,"Tran";"Riqfinpro",#N/A,FALSE,"Tran"}</definedName>
    <definedName name="kkkkkkkk" localSheetId="38" hidden="1">{"Riqfin97",#N/A,FALSE,"Tran";"Riqfinpro",#N/A,FALSE,"Tran"}</definedName>
    <definedName name="kkkkkkkk" localSheetId="42" hidden="1">{"Riqfin97",#N/A,FALSE,"Tran";"Riqfinpro",#N/A,FALSE,"Tran"}</definedName>
    <definedName name="kkkkkkkk" localSheetId="43" hidden="1">{"Riqfin97",#N/A,FALSE,"Tran";"Riqfinpro",#N/A,FALSE,"Tran"}</definedName>
    <definedName name="kkkkkkkk" localSheetId="17" hidden="1">{"Riqfin97",#N/A,FALSE,"Tran";"Riqfinpro",#N/A,FALSE,"Tran"}</definedName>
    <definedName name="kkkkkkkk" localSheetId="50" hidden="1">{"Riqfin97",#N/A,FALSE,"Tran";"Riqfinpro",#N/A,FALSE,"Tran"}</definedName>
    <definedName name="kkkkkkkk" localSheetId="51" hidden="1">{"Riqfin97",#N/A,FALSE,"Tran";"Riqfinpro",#N/A,FALSE,"Tran"}</definedName>
    <definedName name="kkkkkkkk" localSheetId="52" hidden="1">{"Riqfin97",#N/A,FALSE,"Tran";"Riqfinpro",#N/A,FALSE,"Tran"}</definedName>
    <definedName name="kkkkkkkk" localSheetId="53" hidden="1">{"Riqfin97",#N/A,FALSE,"Tran";"Riqfinpro",#N/A,FALSE,"Tran"}</definedName>
    <definedName name="kkkkkkkk" localSheetId="54" hidden="1">{"Riqfin97",#N/A,FALSE,"Tran";"Riqfinpro",#N/A,FALSE,"Tran"}</definedName>
    <definedName name="kkkkkkkk" localSheetId="55" hidden="1">{"Riqfin97",#N/A,FALSE,"Tran";"Riqfinpro",#N/A,FALSE,"Tran"}</definedName>
    <definedName name="kkkkkkkk" localSheetId="56" hidden="1">{"Riqfin97",#N/A,FALSE,"Tran";"Riqfinpro",#N/A,FALSE,"Tran"}</definedName>
    <definedName name="kkkkkkkk" localSheetId="18" hidden="1">{"Riqfin97",#N/A,FALSE,"Tran";"Riqfinpro",#N/A,FALSE,"Tran"}</definedName>
    <definedName name="kkkkkkkk" localSheetId="19" hidden="1">{"Riqfin97",#N/A,FALSE,"Tran";"Riqfinpro",#N/A,FALSE,"Tran"}</definedName>
    <definedName name="kkkkkkkk" localSheetId="24" hidden="1">{"Riqfin97",#N/A,FALSE,"Tran";"Riqfinpro",#N/A,FALSE,"Tran"}</definedName>
    <definedName name="kkkkkkkk" localSheetId="25" hidden="1">{"Riqfin97",#N/A,FALSE,"Tran";"Riqfinpro",#N/A,FALSE,"Tran"}</definedName>
    <definedName name="kkkkkkkk" localSheetId="26" hidden="1">{"Riqfin97",#N/A,FALSE,"Tran";"Riqfinpro",#N/A,FALSE,"Tran"}</definedName>
    <definedName name="kkkkkkkk" localSheetId="27" hidden="1">{"Riqfin97",#N/A,FALSE,"Tran";"Riqfinpro",#N/A,FALSE,"Tran"}</definedName>
    <definedName name="kkkkkkkk" localSheetId="29" hidden="1">{"Riqfin97",#N/A,FALSE,"Tran";"Riqfinpro",#N/A,FALSE,"Tran"}</definedName>
    <definedName name="kkkkkkkk" hidden="1">{"Riqfin97",#N/A,FALSE,"Tran";"Riqfinpro",#N/A,FALSE,"Tran"}</definedName>
    <definedName name="KWD" localSheetId="55">#REF!</definedName>
    <definedName name="KWD">#REF!</definedName>
    <definedName name="kykiyu" localSheetId="20" hidden="1">'[106]Fax a enviar'!#REF!</definedName>
    <definedName name="kykiyu" localSheetId="21" hidden="1">'[106]Fax a enviar'!#REF!</definedName>
    <definedName name="kykiyu" localSheetId="23" hidden="1">'[106]Fax a enviar'!#REF!</definedName>
    <definedName name="kykiyu" localSheetId="19" hidden="1">'[106]Fax a enviar'!#REF!</definedName>
    <definedName name="kykiyu" localSheetId="25" hidden="1">'[106]Fax a enviar'!#REF!</definedName>
    <definedName name="kykiyu" localSheetId="26" hidden="1">'[106]Fax a enviar'!#REF!</definedName>
    <definedName name="kykiyu" hidden="1">'[106]Fax a enviar'!#REF!</definedName>
    <definedName name="L" localSheetId="19">[128]DA!#REF!</definedName>
    <definedName name="L" localSheetId="25">[128]DA!#REF!</definedName>
    <definedName name="L" localSheetId="26">[128]DA!#REF!</definedName>
    <definedName name="L">[128]DA!#REF!</definedName>
    <definedName name="L_">#N/A</definedName>
    <definedName name="LastOpenedWorkSheet" localSheetId="20">#REF!</definedName>
    <definedName name="LastOpenedWorkSheet" localSheetId="21">#REF!</definedName>
    <definedName name="LastOpenedWorkSheet" localSheetId="37">#REF!</definedName>
    <definedName name="LastOpenedWorkSheet" localSheetId="4">#REF!</definedName>
    <definedName name="LastOpenedWorkSheet" localSheetId="3">#REF!</definedName>
    <definedName name="LastOpenedWorkSheet" localSheetId="30">#REF!</definedName>
    <definedName name="LastOpenedWorkSheet" localSheetId="31">#REF!</definedName>
    <definedName name="LastOpenedWorkSheet" localSheetId="38">#REF!</definedName>
    <definedName name="LastOpenedWorkSheet" localSheetId="55">#REF!</definedName>
    <definedName name="LastOpenedWorkSheet" localSheetId="56">#REF!</definedName>
    <definedName name="LastOpenedWorkSheet" localSheetId="18">#REF!</definedName>
    <definedName name="LastOpenedWorkSheet" localSheetId="19">#REF!</definedName>
    <definedName name="LastOpenedWorkSheet" localSheetId="24">#REF!</definedName>
    <definedName name="LastOpenedWorkSheet" localSheetId="25">#REF!</definedName>
    <definedName name="LastOpenedWorkSheet" localSheetId="26">#REF!</definedName>
    <definedName name="LastOpenedWorkSheet" localSheetId="27">#REF!</definedName>
    <definedName name="LastOpenedWorkSheet" localSheetId="29">#REF!</definedName>
    <definedName name="LastOpenedWorkSheet">#REF!</definedName>
    <definedName name="LastRefreshed" localSheetId="20">#REF!</definedName>
    <definedName name="LastRefreshed" localSheetId="37">#REF!</definedName>
    <definedName name="LastRefreshed" localSheetId="4">#REF!</definedName>
    <definedName name="LastRefreshed" localSheetId="3">#REF!</definedName>
    <definedName name="LastRefreshed" localSheetId="31">#REF!</definedName>
    <definedName name="LastRefreshed" localSheetId="55">#REF!</definedName>
    <definedName name="LastRefreshed" localSheetId="56">#REF!</definedName>
    <definedName name="LastRefreshed" localSheetId="19">#REF!</definedName>
    <definedName name="LastRefreshed" localSheetId="25">#REF!</definedName>
    <definedName name="LastRefreshed" localSheetId="26">#REF!</definedName>
    <definedName name="LastRefreshed">#REF!</definedName>
    <definedName name="LD" localSheetId="20">#REF!</definedName>
    <definedName name="LD" localSheetId="37">#REF!</definedName>
    <definedName name="LD" localSheetId="4">#REF!</definedName>
    <definedName name="LD" localSheetId="3">#REF!</definedName>
    <definedName name="LD" localSheetId="31">#REF!</definedName>
    <definedName name="LD" localSheetId="55">#REF!</definedName>
    <definedName name="LD" localSheetId="56">#REF!</definedName>
    <definedName name="LD">#REF!</definedName>
    <definedName name="LD1A" localSheetId="20">#REF!</definedName>
    <definedName name="LD1A" localSheetId="37">#REF!</definedName>
    <definedName name="LD1A" localSheetId="4">#REF!</definedName>
    <definedName name="LD1A" localSheetId="3">#REF!</definedName>
    <definedName name="LD1A" localSheetId="31">#REF!</definedName>
    <definedName name="LD1A" localSheetId="55">#REF!</definedName>
    <definedName name="LD1A">#REF!</definedName>
    <definedName name="LE" localSheetId="20">#REF!</definedName>
    <definedName name="LE" localSheetId="37">#REF!</definedName>
    <definedName name="LE" localSheetId="4">#REF!</definedName>
    <definedName name="LE" localSheetId="3">#REF!</definedName>
    <definedName name="LE" localSheetId="31">#REF!</definedName>
    <definedName name="LE" localSheetId="55">#REF!</definedName>
    <definedName name="LE">#REF!</definedName>
    <definedName name="LE1A" localSheetId="20">#REF!</definedName>
    <definedName name="LE1A" localSheetId="37">#REF!</definedName>
    <definedName name="LE1A" localSheetId="4">#REF!</definedName>
    <definedName name="LE1A" localSheetId="3">#REF!</definedName>
    <definedName name="LE1A" localSheetId="31">#REF!</definedName>
    <definedName name="LE1A" localSheetId="55">#REF!</definedName>
    <definedName name="LE1A">#REF!</definedName>
    <definedName name="LEAP" localSheetId="20">#REF!</definedName>
    <definedName name="LEAP" localSheetId="37">#REF!</definedName>
    <definedName name="LEAP" localSheetId="4">#REF!</definedName>
    <definedName name="LEAP" localSheetId="3">#REF!</definedName>
    <definedName name="LEAP" localSheetId="31">#REF!</definedName>
    <definedName name="LEAP" localSheetId="55">#REF!</definedName>
    <definedName name="LEAP">#REF!</definedName>
    <definedName name="LEGC" localSheetId="55">#REF!</definedName>
    <definedName name="LEGC">#REF!</definedName>
    <definedName name="LG" localSheetId="55">#REF!</definedName>
    <definedName name="LG">#REF!</definedName>
    <definedName name="LGperc" localSheetId="55">#REF!</definedName>
    <definedName name="LGperc">#REF!</definedName>
    <definedName name="LGTNONO1">[76]nonopec!#REF!</definedName>
    <definedName name="LGTNONO2">[76]nonopec!#REF!</definedName>
    <definedName name="LGTNONOPEC">[76]nonopec!#REF!</definedName>
    <definedName name="LGTNSUMM">[76]nonopec!#REF!</definedName>
    <definedName name="LGTOECD">[76]nonopec!#REF!</definedName>
    <definedName name="LGTOPEC">[76]nonopec!#REF!</definedName>
    <definedName name="LGTPCNT">[76]nonopec!#REF!</definedName>
    <definedName name="LIBOR3">[97]SUPUESTOS!$A$12:$IV$12</definedName>
    <definedName name="LIBOR6">[97]SUPUESTOS!A$11</definedName>
    <definedName name="LIBRAE" localSheetId="20">#REF!</definedName>
    <definedName name="LIBRAE" localSheetId="21">#REF!</definedName>
    <definedName name="LIBRAE" localSheetId="22">#REF!</definedName>
    <definedName name="LIBRAE" localSheetId="23">#REF!</definedName>
    <definedName name="LIBRAE" localSheetId="17">#REF!</definedName>
    <definedName name="LIBRAE" localSheetId="55">#REF!</definedName>
    <definedName name="LIBRAE" localSheetId="19">#REF!</definedName>
    <definedName name="LIBRAE" localSheetId="25">#REF!</definedName>
    <definedName name="LIBRAE" localSheetId="26">#REF!</definedName>
    <definedName name="LIBRAE">#REF!</definedName>
    <definedName name="LINES" localSheetId="20">#REF!</definedName>
    <definedName name="LINES" localSheetId="21">#REF!</definedName>
    <definedName name="LINES" localSheetId="37">#REF!</definedName>
    <definedName name="LINES" localSheetId="4">#REF!</definedName>
    <definedName name="LINES" localSheetId="3">#REF!</definedName>
    <definedName name="LINES" localSheetId="30">#REF!</definedName>
    <definedName name="LINES" localSheetId="31">#REF!</definedName>
    <definedName name="LINES" localSheetId="38">#REF!</definedName>
    <definedName name="LINES" localSheetId="55">#REF!</definedName>
    <definedName name="LINES" localSheetId="56">#REF!</definedName>
    <definedName name="LINES" localSheetId="18">#REF!</definedName>
    <definedName name="LINES" localSheetId="19">#REF!</definedName>
    <definedName name="LINES" localSheetId="24">#REF!</definedName>
    <definedName name="LINES" localSheetId="25">#REF!</definedName>
    <definedName name="LINES" localSheetId="26">#REF!</definedName>
    <definedName name="LINES" localSheetId="27">#REF!</definedName>
    <definedName name="LINES" localSheetId="29">#REF!</definedName>
    <definedName name="LINES">#REF!</definedName>
    <definedName name="liqc" localSheetId="20">[24]Programa!#REF!</definedName>
    <definedName name="liqc" localSheetId="21">[24]Programa!#REF!</definedName>
    <definedName name="liqc" localSheetId="22">[24]Programa!#REF!</definedName>
    <definedName name="liqc" localSheetId="23">[24]Programa!#REF!</definedName>
    <definedName name="liqc" localSheetId="38">[24]Programa!#REF!</definedName>
    <definedName name="liqc" localSheetId="17">[24]Programa!#REF!</definedName>
    <definedName name="liqc" localSheetId="55">[25]Programa!#REF!</definedName>
    <definedName name="liqc" localSheetId="19">[24]Programa!#REF!</definedName>
    <definedName name="liqc" localSheetId="24">[25]Programa!#REF!</definedName>
    <definedName name="liqc" localSheetId="25">[25]Programa!#REF!</definedName>
    <definedName name="liqc" localSheetId="26">[25]Programa!#REF!</definedName>
    <definedName name="liqc">[24]Programa!#REF!</definedName>
    <definedName name="liqd" localSheetId="20">[24]Programa!#REF!</definedName>
    <definedName name="liqd" localSheetId="21">[24]Programa!#REF!</definedName>
    <definedName name="liqd" localSheetId="22">[24]Programa!#REF!</definedName>
    <definedName name="liqd" localSheetId="23">[24]Programa!#REF!</definedName>
    <definedName name="liqd" localSheetId="38">[24]Programa!#REF!</definedName>
    <definedName name="liqd" localSheetId="17">[24]Programa!#REF!</definedName>
    <definedName name="liqd" localSheetId="55">[25]Programa!#REF!</definedName>
    <definedName name="liqd" localSheetId="19">[24]Programa!#REF!</definedName>
    <definedName name="liqd" localSheetId="24">[25]Programa!#REF!</definedName>
    <definedName name="liqd" localSheetId="25">[25]Programa!#REF!</definedName>
    <definedName name="liqd" localSheetId="26">[25]Programa!#REF!</definedName>
    <definedName name="liqd">[24]Programa!#REF!</definedName>
    <definedName name="Liquidez">'[57]Ranking Bancario'!$BV$5:$BZ$54</definedName>
    <definedName name="LIT" localSheetId="20">#REF!</definedName>
    <definedName name="LIT" localSheetId="21">#REF!</definedName>
    <definedName name="LIT" localSheetId="23">#REF!</definedName>
    <definedName name="LIT" localSheetId="37">#REF!</definedName>
    <definedName name="LIT" localSheetId="4">#REF!</definedName>
    <definedName name="LIT" localSheetId="3">#REF!</definedName>
    <definedName name="LIT" localSheetId="31">#REF!</definedName>
    <definedName name="LIT" localSheetId="55">#REF!</definedName>
    <definedName name="LIT" localSheetId="56">#REF!</definedName>
    <definedName name="LIT" localSheetId="19">#REF!</definedName>
    <definedName name="LIT" localSheetId="25">#REF!</definedName>
    <definedName name="LIT" localSheetId="26">#REF!</definedName>
    <definedName name="LIT">#REF!</definedName>
    <definedName name="lita">#N/A</definedName>
    <definedName name="LITEURO" localSheetId="20">#REF!</definedName>
    <definedName name="LITEURO" localSheetId="21">#REF!</definedName>
    <definedName name="LITEURO" localSheetId="23">#REF!</definedName>
    <definedName name="LITEURO" localSheetId="37">#REF!</definedName>
    <definedName name="LITEURO" localSheetId="4">#REF!</definedName>
    <definedName name="LITEURO" localSheetId="3">#REF!</definedName>
    <definedName name="LITEURO" localSheetId="31">#REF!</definedName>
    <definedName name="LITEURO" localSheetId="55">#REF!</definedName>
    <definedName name="LITEURO" localSheetId="56">#REF!</definedName>
    <definedName name="LITEURO" localSheetId="19">#REF!</definedName>
    <definedName name="LITEURO" localSheetId="25">#REF!</definedName>
    <definedName name="LITEURO" localSheetId="26">#REF!</definedName>
    <definedName name="LITEURO">#REF!</definedName>
    <definedName name="ll" localSheetId="20" hidden="1">{"Tab1",#N/A,FALSE,"P";"Tab2",#N/A,FALSE,"P"}</definedName>
    <definedName name="ll" localSheetId="21" hidden="1">{"Tab1",#N/A,FALSE,"P";"Tab2",#N/A,FALSE,"P"}</definedName>
    <definedName name="ll" localSheetId="22" hidden="1">{"Tab1",#N/A,FALSE,"P";"Tab2",#N/A,FALSE,"P"}</definedName>
    <definedName name="ll" localSheetId="23" hidden="1">{"Tab1",#N/A,FALSE,"P";"Tab2",#N/A,FALSE,"P"}</definedName>
    <definedName name="ll" localSheetId="28" hidden="1">{"Tab1",#N/A,FALSE,"P";"Tab2",#N/A,FALSE,"P"}</definedName>
    <definedName name="ll" localSheetId="32" hidden="1">{"Tab1",#N/A,FALSE,"P";"Tab2",#N/A,FALSE,"P"}</definedName>
    <definedName name="ll" localSheetId="37" hidden="1">{"Tab1",#N/A,FALSE,"P";"Tab2",#N/A,FALSE,"P"}</definedName>
    <definedName name="ll" localSheetId="39" hidden="1">{"Tab1",#N/A,FALSE,"P";"Tab2",#N/A,FALSE,"P"}</definedName>
    <definedName name="ll" localSheetId="41" hidden="1">{"Tab1",#N/A,FALSE,"P";"Tab2",#N/A,FALSE,"P"}</definedName>
    <definedName name="ll" localSheetId="4" hidden="1">{"Tab1",#N/A,FALSE,"P";"Tab2",#N/A,FALSE,"P"}</definedName>
    <definedName name="ll" localSheetId="3" hidden="1">{"Tab1",#N/A,FALSE,"P";"Tab2",#N/A,FALSE,"P"}</definedName>
    <definedName name="ll" localSheetId="30" hidden="1">{"Tab1",#N/A,FALSE,"P";"Tab2",#N/A,FALSE,"P"}</definedName>
    <definedName name="ll" localSheetId="31" hidden="1">{"Tab1",#N/A,FALSE,"P";"Tab2",#N/A,FALSE,"P"}</definedName>
    <definedName name="ll" localSheetId="33" hidden="1">{"Tab1",#N/A,FALSE,"P";"Tab2",#N/A,FALSE,"P"}</definedName>
    <definedName name="ll" localSheetId="34" hidden="1">{"Tab1",#N/A,FALSE,"P";"Tab2",#N/A,FALSE,"P"}</definedName>
    <definedName name="ll" localSheetId="35" hidden="1">{"Tab1",#N/A,FALSE,"P";"Tab2",#N/A,FALSE,"P"}</definedName>
    <definedName name="ll" localSheetId="36" hidden="1">{"Tab1",#N/A,FALSE,"P";"Tab2",#N/A,FALSE,"P"}</definedName>
    <definedName name="ll" localSheetId="38" hidden="1">{"Tab1",#N/A,FALSE,"P";"Tab2",#N/A,FALSE,"P"}</definedName>
    <definedName name="ll" localSheetId="42" hidden="1">{"Tab1",#N/A,FALSE,"P";"Tab2",#N/A,FALSE,"P"}</definedName>
    <definedName name="ll" localSheetId="43" hidden="1">{"Tab1",#N/A,FALSE,"P";"Tab2",#N/A,FALSE,"P"}</definedName>
    <definedName name="ll" localSheetId="17" hidden="1">{"Tab1",#N/A,FALSE,"P";"Tab2",#N/A,FALSE,"P"}</definedName>
    <definedName name="ll" localSheetId="50" hidden="1">{"Tab1",#N/A,FALSE,"P";"Tab2",#N/A,FALSE,"P"}</definedName>
    <definedName name="ll" localSheetId="51" hidden="1">{"Tab1",#N/A,FALSE,"P";"Tab2",#N/A,FALSE,"P"}</definedName>
    <definedName name="ll" localSheetId="52" hidden="1">{"Tab1",#N/A,FALSE,"P";"Tab2",#N/A,FALSE,"P"}</definedName>
    <definedName name="ll" localSheetId="53" hidden="1">{"Tab1",#N/A,FALSE,"P";"Tab2",#N/A,FALSE,"P"}</definedName>
    <definedName name="ll" localSheetId="54" hidden="1">{"Tab1",#N/A,FALSE,"P";"Tab2",#N/A,FALSE,"P"}</definedName>
    <definedName name="ll" localSheetId="55" hidden="1">{"Tab1",#N/A,FALSE,"P";"Tab2",#N/A,FALSE,"P"}</definedName>
    <definedName name="ll" localSheetId="56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24" hidden="1">{"Tab1",#N/A,FALSE,"P";"Tab2",#N/A,FALSE,"P"}</definedName>
    <definedName name="ll" localSheetId="25" hidden="1">{"Tab1",#N/A,FALSE,"P";"Tab2",#N/A,FALSE,"P"}</definedName>
    <definedName name="ll" localSheetId="26" hidden="1">{"Tab1",#N/A,FALSE,"P";"Tab2",#N/A,FALSE,"P"}</definedName>
    <definedName name="ll" localSheetId="27" hidden="1">{"Tab1",#N/A,FALSE,"P";"Tab2",#N/A,FALSE,"P"}</definedName>
    <definedName name="ll" localSheetId="29" hidden="1">{"Tab1",#N/A,FALSE,"P";"Tab2",#N/A,FALSE,"P"}</definedName>
    <definedName name="ll" hidden="1">{"Tab1",#N/A,FALSE,"P";"Tab2",#N/A,FALSE,"P"}</definedName>
    <definedName name="LLF" localSheetId="38">[66]Q3!#REF!</definedName>
    <definedName name="LLF" localSheetId="55">[67]Q3!#REF!</definedName>
    <definedName name="LLF" localSheetId="24">[67]Q3!#REF!</definedName>
    <definedName name="LLF">[66]Q3!#REF!</definedName>
    <definedName name="lll" localSheetId="20" hidden="1">{"Riqfin97",#N/A,FALSE,"Tran";"Riqfinpro",#N/A,FALSE,"Tran"}</definedName>
    <definedName name="lll" localSheetId="21" hidden="1">{"Riqfin97",#N/A,FALSE,"Tran";"Riqfinpro",#N/A,FALSE,"Tran"}</definedName>
    <definedName name="lll" localSheetId="22" hidden="1">{"Riqfin97",#N/A,FALSE,"Tran";"Riqfinpro",#N/A,FALSE,"Tran"}</definedName>
    <definedName name="lll" localSheetId="23" hidden="1">{"Riqfin97",#N/A,FALSE,"Tran";"Riqfinpro",#N/A,FALSE,"Tran"}</definedName>
    <definedName name="lll" localSheetId="28" hidden="1">{"Riqfin97",#N/A,FALSE,"Tran";"Riqfinpro",#N/A,FALSE,"Tran"}</definedName>
    <definedName name="lll" localSheetId="32" hidden="1">{"Riqfin97",#N/A,FALSE,"Tran";"Riqfinpro",#N/A,FALSE,"Tran"}</definedName>
    <definedName name="lll" localSheetId="37" hidden="1">{"Riqfin97",#N/A,FALSE,"Tran";"Riqfinpro",#N/A,FALSE,"Tran"}</definedName>
    <definedName name="lll" localSheetId="39" hidden="1">{"Riqfin97",#N/A,FALSE,"Tran";"Riqfinpro",#N/A,FALSE,"Tran"}</definedName>
    <definedName name="lll" localSheetId="41" hidden="1">{"Riqfin97",#N/A,FALSE,"Tran";"Riqfinpro",#N/A,FALSE,"Tran"}</definedName>
    <definedName name="lll" localSheetId="4" hidden="1">{"Riqfin97",#N/A,FALSE,"Tran";"Riqfinpro",#N/A,FALSE,"Tran"}</definedName>
    <definedName name="lll" localSheetId="3" hidden="1">{"Riqfin97",#N/A,FALSE,"Tran";"Riqfinpro",#N/A,FALSE,"Tran"}</definedName>
    <definedName name="lll" localSheetId="30" hidden="1">{"Riqfin97",#N/A,FALSE,"Tran";"Riqfinpro",#N/A,FALSE,"Tran"}</definedName>
    <definedName name="lll" localSheetId="31" hidden="1">{"Riqfin97",#N/A,FALSE,"Tran";"Riqfinpro",#N/A,FALSE,"Tran"}</definedName>
    <definedName name="lll" localSheetId="33" hidden="1">{"Riqfin97",#N/A,FALSE,"Tran";"Riqfinpro",#N/A,FALSE,"Tran"}</definedName>
    <definedName name="lll" localSheetId="34" hidden="1">{"Riqfin97",#N/A,FALSE,"Tran";"Riqfinpro",#N/A,FALSE,"Tran"}</definedName>
    <definedName name="lll" localSheetId="35" hidden="1">{"Riqfin97",#N/A,FALSE,"Tran";"Riqfinpro",#N/A,FALSE,"Tran"}</definedName>
    <definedName name="lll" localSheetId="36" hidden="1">{"Riqfin97",#N/A,FALSE,"Tran";"Riqfinpro",#N/A,FALSE,"Tran"}</definedName>
    <definedName name="lll" localSheetId="38" hidden="1">{"Riqfin97",#N/A,FALSE,"Tran";"Riqfinpro",#N/A,FALSE,"Tran"}</definedName>
    <definedName name="lll" localSheetId="42" hidden="1">{"Riqfin97",#N/A,FALSE,"Tran";"Riqfinpro",#N/A,FALSE,"Tran"}</definedName>
    <definedName name="lll" localSheetId="43" hidden="1">{"Riqfin97",#N/A,FALSE,"Tran";"Riqfinpro",#N/A,FALSE,"Tran"}</definedName>
    <definedName name="lll" localSheetId="17" hidden="1">{"Riqfin97",#N/A,FALSE,"Tran";"Riqfinpro",#N/A,FALSE,"Tran"}</definedName>
    <definedName name="lll" localSheetId="50" hidden="1">{"Riqfin97",#N/A,FALSE,"Tran";"Riqfinpro",#N/A,FALSE,"Tran"}</definedName>
    <definedName name="lll" localSheetId="51" hidden="1">{"Riqfin97",#N/A,FALSE,"Tran";"Riqfinpro",#N/A,FALSE,"Tran"}</definedName>
    <definedName name="lll" localSheetId="52" hidden="1">{"Riqfin97",#N/A,FALSE,"Tran";"Riqfinpro",#N/A,FALSE,"Tran"}</definedName>
    <definedName name="lll" localSheetId="53" hidden="1">{"Riqfin97",#N/A,FALSE,"Tran";"Riqfinpro",#N/A,FALSE,"Tran"}</definedName>
    <definedName name="lll" localSheetId="54" hidden="1">{"Riqfin97",#N/A,FALSE,"Tran";"Riqfinpro",#N/A,FALSE,"Tran"}</definedName>
    <definedName name="lll" localSheetId="55" hidden="1">{"Riqfin97",#N/A,FALSE,"Tran";"Riqfinpro",#N/A,FALSE,"Tran"}</definedName>
    <definedName name="lll" localSheetId="56" hidden="1">{"Riqfin97",#N/A,FALSE,"Tran";"Riqfinpro",#N/A,FALSE,"Tran"}</definedName>
    <definedName name="lll" localSheetId="18" hidden="1">{"Riqfin97",#N/A,FALSE,"Tran";"Riqfinpro",#N/A,FALSE,"Tran"}</definedName>
    <definedName name="lll" localSheetId="19" hidden="1">{"Riqfin97",#N/A,FALSE,"Tran";"Riqfinpro",#N/A,FALSE,"Tran"}</definedName>
    <definedName name="lll" localSheetId="24" hidden="1">{"Riqfin97",#N/A,FALSE,"Tran";"Riqfinpro",#N/A,FALSE,"Tran"}</definedName>
    <definedName name="lll" localSheetId="25" hidden="1">{"Riqfin97",#N/A,FALSE,"Tran";"Riqfinpro",#N/A,FALSE,"Tran"}</definedName>
    <definedName name="lll" localSheetId="26" hidden="1">{"Riqfin97",#N/A,FALSE,"Tran";"Riqfinpro",#N/A,FALSE,"Tran"}</definedName>
    <definedName name="lll" localSheetId="27" hidden="1">{"Riqfin97",#N/A,FALSE,"Tran";"Riqfinpro",#N/A,FALSE,"Tran"}</definedName>
    <definedName name="lll" localSheetId="29" hidden="1">{"Riqfin97",#N/A,FALSE,"Tran";"Riqfinpro",#N/A,FALSE,"Tran"}</definedName>
    <definedName name="lll" hidden="1">{"Riqfin97",#N/A,FALSE,"Tran";"Riqfinpro",#N/A,FALSE,"Tran"}</definedName>
    <definedName name="llll" hidden="1">[141]M!#REF!</definedName>
    <definedName name="lllll" localSheetId="20" hidden="1">{"Tab1",#N/A,FALSE,"P";"Tab2",#N/A,FALSE,"P"}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localSheetId="23" hidden="1">{"Tab1",#N/A,FALSE,"P";"Tab2",#N/A,FALSE,"P"}</definedName>
    <definedName name="lllll" localSheetId="28" hidden="1">{"Tab1",#N/A,FALSE,"P";"Tab2",#N/A,FALSE,"P"}</definedName>
    <definedName name="lllll" localSheetId="32" hidden="1">{"Tab1",#N/A,FALSE,"P";"Tab2",#N/A,FALSE,"P"}</definedName>
    <definedName name="lllll" localSheetId="37" hidden="1">{"Tab1",#N/A,FALSE,"P";"Tab2",#N/A,FALSE,"P"}</definedName>
    <definedName name="lllll" localSheetId="39" hidden="1">{"Tab1",#N/A,FALSE,"P";"Tab2",#N/A,FALSE,"P"}</definedName>
    <definedName name="lllll" localSheetId="41" hidden="1">{"Tab1",#N/A,FALSE,"P";"Tab2",#N/A,FALSE,"P"}</definedName>
    <definedName name="lllll" localSheetId="4" hidden="1">{"Tab1",#N/A,FALSE,"P";"Tab2",#N/A,FALSE,"P"}</definedName>
    <definedName name="lllll" localSheetId="3" hidden="1">{"Tab1",#N/A,FALSE,"P";"Tab2",#N/A,FALSE,"P"}</definedName>
    <definedName name="lllll" localSheetId="30" hidden="1">{"Tab1",#N/A,FALSE,"P";"Tab2",#N/A,FALSE,"P"}</definedName>
    <definedName name="lllll" localSheetId="31" hidden="1">{"Tab1",#N/A,FALSE,"P";"Tab2",#N/A,FALSE,"P"}</definedName>
    <definedName name="lllll" localSheetId="33" hidden="1">{"Tab1",#N/A,FALSE,"P";"Tab2",#N/A,FALSE,"P"}</definedName>
    <definedName name="lllll" localSheetId="34" hidden="1">{"Tab1",#N/A,FALSE,"P";"Tab2",#N/A,FALSE,"P"}</definedName>
    <definedName name="lllll" localSheetId="35" hidden="1">{"Tab1",#N/A,FALSE,"P";"Tab2",#N/A,FALSE,"P"}</definedName>
    <definedName name="lllll" localSheetId="36" hidden="1">{"Tab1",#N/A,FALSE,"P";"Tab2",#N/A,FALSE,"P"}</definedName>
    <definedName name="lllll" localSheetId="38" hidden="1">{"Tab1",#N/A,FALSE,"P";"Tab2",#N/A,FALSE,"P"}</definedName>
    <definedName name="lllll" localSheetId="42" hidden="1">{"Tab1",#N/A,FALSE,"P";"Tab2",#N/A,FALSE,"P"}</definedName>
    <definedName name="lllll" localSheetId="43" hidden="1">{"Tab1",#N/A,FALSE,"P";"Tab2",#N/A,FALSE,"P"}</definedName>
    <definedName name="lllll" localSheetId="17" hidden="1">{"Tab1",#N/A,FALSE,"P";"Tab2",#N/A,FALSE,"P"}</definedName>
    <definedName name="lllll" localSheetId="50" hidden="1">{"Tab1",#N/A,FALSE,"P";"Tab2",#N/A,FALSE,"P"}</definedName>
    <definedName name="lllll" localSheetId="51" hidden="1">{"Tab1",#N/A,FALSE,"P";"Tab2",#N/A,FALSE,"P"}</definedName>
    <definedName name="lllll" localSheetId="52" hidden="1">{"Tab1",#N/A,FALSE,"P";"Tab2",#N/A,FALSE,"P"}</definedName>
    <definedName name="lllll" localSheetId="53" hidden="1">{"Tab1",#N/A,FALSE,"P";"Tab2",#N/A,FALSE,"P"}</definedName>
    <definedName name="lllll" localSheetId="54" hidden="1">{"Tab1",#N/A,FALSE,"P";"Tab2",#N/A,FALSE,"P"}</definedName>
    <definedName name="lllll" localSheetId="55" hidden="1">{"Tab1",#N/A,FALSE,"P";"Tab2",#N/A,FALSE,"P"}</definedName>
    <definedName name="lllll" localSheetId="56" hidden="1">{"Tab1",#N/A,FALSE,"P";"Tab2",#N/A,FALSE,"P"}</definedName>
    <definedName name="lllll" localSheetId="18" hidden="1">{"Tab1",#N/A,FALSE,"P";"Tab2",#N/A,FALSE,"P"}</definedName>
    <definedName name="lllll" localSheetId="19" hidden="1">{"Tab1",#N/A,FALSE,"P";"Tab2",#N/A,FALSE,"P"}</definedName>
    <definedName name="lllll" localSheetId="24" hidden="1">{"Tab1",#N/A,FALSE,"P";"Tab2",#N/A,FALSE,"P"}</definedName>
    <definedName name="lllll" localSheetId="25" hidden="1">{"Tab1",#N/A,FALSE,"P";"Tab2",#N/A,FALSE,"P"}</definedName>
    <definedName name="lllll" localSheetId="26" hidden="1">{"Tab1",#N/A,FALSE,"P";"Tab2",#N/A,FALSE,"P"}</definedName>
    <definedName name="lllll" localSheetId="27" hidden="1">{"Tab1",#N/A,FALSE,"P";"Tab2",#N/A,FALSE,"P"}</definedName>
    <definedName name="lllll" localSheetId="29" hidden="1">{"Tab1",#N/A,FALSE,"P";"Tab2",#N/A,FALSE,"P"}</definedName>
    <definedName name="lllll" hidden="1">{"Tab1",#N/A,FALSE,"P";"Tab2",#N/A,FALSE,"P"}</definedName>
    <definedName name="llllll" localSheetId="20" hidden="1">{"Minpmon",#N/A,FALSE,"Monthinput"}</definedName>
    <definedName name="llllll" localSheetId="21" hidden="1">{"Minpmon",#N/A,FALSE,"Monthinput"}</definedName>
    <definedName name="llllll" localSheetId="22" hidden="1">{"Minpmon",#N/A,FALSE,"Monthinput"}</definedName>
    <definedName name="llllll" localSheetId="23" hidden="1">{"Minpmon",#N/A,FALSE,"Monthinput"}</definedName>
    <definedName name="llllll" localSheetId="28" hidden="1">{"Minpmon",#N/A,FALSE,"Monthinput"}</definedName>
    <definedName name="llllll" localSheetId="32" hidden="1">{"Minpmon",#N/A,FALSE,"Monthinput"}</definedName>
    <definedName name="llllll" localSheetId="37" hidden="1">{"Minpmon",#N/A,FALSE,"Monthinput"}</definedName>
    <definedName name="llllll" localSheetId="39" hidden="1">{"Minpmon",#N/A,FALSE,"Monthinput"}</definedName>
    <definedName name="llllll" localSheetId="41" hidden="1">{"Minpmon",#N/A,FALSE,"Monthinput"}</definedName>
    <definedName name="llllll" localSheetId="4" hidden="1">{"Minpmon",#N/A,FALSE,"Monthinput"}</definedName>
    <definedName name="llllll" localSheetId="3" hidden="1">{"Minpmon",#N/A,FALSE,"Monthinput"}</definedName>
    <definedName name="llllll" localSheetId="30" hidden="1">{"Minpmon",#N/A,FALSE,"Monthinput"}</definedName>
    <definedName name="llllll" localSheetId="31" hidden="1">{"Minpmon",#N/A,FALSE,"Monthinput"}</definedName>
    <definedName name="llllll" localSheetId="33" hidden="1">{"Minpmon",#N/A,FALSE,"Monthinput"}</definedName>
    <definedName name="llllll" localSheetId="34" hidden="1">{"Minpmon",#N/A,FALSE,"Monthinput"}</definedName>
    <definedName name="llllll" localSheetId="35" hidden="1">{"Minpmon",#N/A,FALSE,"Monthinput"}</definedName>
    <definedName name="llllll" localSheetId="36" hidden="1">{"Minpmon",#N/A,FALSE,"Monthinput"}</definedName>
    <definedName name="llllll" localSheetId="38" hidden="1">{"Minpmon",#N/A,FALSE,"Monthinput"}</definedName>
    <definedName name="llllll" localSheetId="42" hidden="1">{"Minpmon",#N/A,FALSE,"Monthinput"}</definedName>
    <definedName name="llllll" localSheetId="43" hidden="1">{"Minpmon",#N/A,FALSE,"Monthinput"}</definedName>
    <definedName name="llllll" localSheetId="17" hidden="1">{"Minpmon",#N/A,FALSE,"Monthinput"}</definedName>
    <definedName name="llllll" localSheetId="50" hidden="1">{"Minpmon",#N/A,FALSE,"Monthinput"}</definedName>
    <definedName name="llllll" localSheetId="51" hidden="1">{"Minpmon",#N/A,FALSE,"Monthinput"}</definedName>
    <definedName name="llllll" localSheetId="52" hidden="1">{"Minpmon",#N/A,FALSE,"Monthinput"}</definedName>
    <definedName name="llllll" localSheetId="53" hidden="1">{"Minpmon",#N/A,FALSE,"Monthinput"}</definedName>
    <definedName name="llllll" localSheetId="54" hidden="1">{"Minpmon",#N/A,FALSE,"Monthinput"}</definedName>
    <definedName name="llllll" localSheetId="55" hidden="1">{"Minpmon",#N/A,FALSE,"Monthinput"}</definedName>
    <definedName name="llllll" localSheetId="56" hidden="1">{"Minpmon",#N/A,FALSE,"Monthinput"}</definedName>
    <definedName name="llllll" localSheetId="18" hidden="1">{"Minpmon",#N/A,FALSE,"Monthinput"}</definedName>
    <definedName name="llllll" localSheetId="19" hidden="1">{"Minpmon",#N/A,FALSE,"Monthinput"}</definedName>
    <definedName name="llllll" localSheetId="24" hidden="1">{"Minpmon",#N/A,FALSE,"Monthinput"}</definedName>
    <definedName name="llllll" localSheetId="25" hidden="1">{"Minpmon",#N/A,FALSE,"Monthinput"}</definedName>
    <definedName name="llllll" localSheetId="26" hidden="1">{"Minpmon",#N/A,FALSE,"Monthinput"}</definedName>
    <definedName name="llllll" localSheetId="27" hidden="1">{"Minpmon",#N/A,FALSE,"Monthinput"}</definedName>
    <definedName name="llllll" localSheetId="29" hidden="1">{"Minpmon",#N/A,FALSE,"Monthinput"}</definedName>
    <definedName name="llllll" hidden="1">{"Minpmon",#N/A,FALSE,"Monthinput"}</definedName>
    <definedName name="lllllll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20" hidden="1">{"Minpmon",#N/A,FALSE,"Monthinput"}</definedName>
    <definedName name="lllllllllllllllll" localSheetId="21" hidden="1">{"Minpmon",#N/A,FALSE,"Monthinput"}</definedName>
    <definedName name="lllllllllllllllll" localSheetId="22" hidden="1">{"Minpmon",#N/A,FALSE,"Monthinput"}</definedName>
    <definedName name="lllllllllllllllll" localSheetId="23" hidden="1">{"Minpmon",#N/A,FALSE,"Monthinput"}</definedName>
    <definedName name="lllllllllllllllll" localSheetId="28" hidden="1">{"Minpmon",#N/A,FALSE,"Monthinput"}</definedName>
    <definedName name="lllllllllllllllll" localSheetId="32" hidden="1">{"Minpmon",#N/A,FALSE,"Monthinput"}</definedName>
    <definedName name="lllllllllllllllll" localSheetId="37" hidden="1">{"Minpmon",#N/A,FALSE,"Monthinput"}</definedName>
    <definedName name="lllllllllllllllll" localSheetId="39" hidden="1">{"Minpmon",#N/A,FALSE,"Monthinput"}</definedName>
    <definedName name="lllllllllllllllll" localSheetId="41" hidden="1">{"Minpmon",#N/A,FALSE,"Monthinput"}</definedName>
    <definedName name="lllllllllllllllll" localSheetId="4" hidden="1">{"Minpmon",#N/A,FALSE,"Monthinput"}</definedName>
    <definedName name="lllllllllllllllll" localSheetId="3" hidden="1">{"Minpmon",#N/A,FALSE,"Monthinput"}</definedName>
    <definedName name="lllllllllllllllll" localSheetId="30" hidden="1">{"Minpmon",#N/A,FALSE,"Monthinput"}</definedName>
    <definedName name="lllllllllllllllll" localSheetId="31" hidden="1">{"Minpmon",#N/A,FALSE,"Monthinput"}</definedName>
    <definedName name="lllllllllllllllll" localSheetId="33" hidden="1">{"Minpmon",#N/A,FALSE,"Monthinput"}</definedName>
    <definedName name="lllllllllllllllll" localSheetId="34" hidden="1">{"Minpmon",#N/A,FALSE,"Monthinput"}</definedName>
    <definedName name="lllllllllllllllll" localSheetId="35" hidden="1">{"Minpmon",#N/A,FALSE,"Monthinput"}</definedName>
    <definedName name="lllllllllllllllll" localSheetId="36" hidden="1">{"Minpmon",#N/A,FALSE,"Monthinput"}</definedName>
    <definedName name="lllllllllllllllll" localSheetId="38" hidden="1">{"Minpmon",#N/A,FALSE,"Monthinput"}</definedName>
    <definedName name="lllllllllllllllll" localSheetId="42" hidden="1">{"Minpmon",#N/A,FALSE,"Monthinput"}</definedName>
    <definedName name="lllllllllllllllll" localSheetId="43" hidden="1">{"Minpmon",#N/A,FALSE,"Monthinput"}</definedName>
    <definedName name="lllllllllllllllll" localSheetId="17" hidden="1">{"Minpmon",#N/A,FALSE,"Monthinput"}</definedName>
    <definedName name="lllllllllllllllll" localSheetId="50" hidden="1">{"Minpmon",#N/A,FALSE,"Monthinput"}</definedName>
    <definedName name="lllllllllllllllll" localSheetId="51" hidden="1">{"Minpmon",#N/A,FALSE,"Monthinput"}</definedName>
    <definedName name="lllllllllllllllll" localSheetId="52" hidden="1">{"Minpmon",#N/A,FALSE,"Monthinput"}</definedName>
    <definedName name="lllllllllllllllll" localSheetId="53" hidden="1">{"Minpmon",#N/A,FALSE,"Monthinput"}</definedName>
    <definedName name="lllllllllllllllll" localSheetId="54" hidden="1">{"Minpmon",#N/A,FALSE,"Monthinput"}</definedName>
    <definedName name="lllllllllllllllll" localSheetId="55" hidden="1">{"Minpmon",#N/A,FALSE,"Monthinput"}</definedName>
    <definedName name="lllllllllllllllll" localSheetId="56" hidden="1">{"Minpmon",#N/A,FALSE,"Monthinput"}</definedName>
    <definedName name="lllllllllllllllll" localSheetId="18" hidden="1">{"Minpmon",#N/A,FALSE,"Monthinput"}</definedName>
    <definedName name="lllllllllllllllll" localSheetId="19" hidden="1">{"Minpmon",#N/A,FALSE,"Monthinput"}</definedName>
    <definedName name="lllllllllllllllll" localSheetId="24" hidden="1">{"Minpmon",#N/A,FALSE,"Monthinput"}</definedName>
    <definedName name="lllllllllllllllll" localSheetId="25" hidden="1">{"Minpmon",#N/A,FALSE,"Monthinput"}</definedName>
    <definedName name="lllllllllllllllll" localSheetId="26" hidden="1">{"Minpmon",#N/A,FALSE,"Monthinput"}</definedName>
    <definedName name="lllllllllllllllll" localSheetId="27" hidden="1">{"Minpmon",#N/A,FALSE,"Monthinput"}</definedName>
    <definedName name="lllllllllllllllll" localSheetId="29" hidden="1">{"Minpmon",#N/A,FALSE,"Monthinput"}</definedName>
    <definedName name="lllllllllllllllll" hidden="1">{"Minpmon",#N/A,FALSE,"Monthinput"}</definedName>
    <definedName name="lloo" localSheetId="20" hidden="1">#REF!</definedName>
    <definedName name="lloo" localSheetId="21" hidden="1">#REF!</definedName>
    <definedName name="lloo" localSheetId="37" hidden="1">#REF!</definedName>
    <definedName name="lloo" localSheetId="4" hidden="1">#REF!</definedName>
    <definedName name="lloo" localSheetId="3" hidden="1">#REF!</definedName>
    <definedName name="lloo" localSheetId="30" hidden="1">#REF!</definedName>
    <definedName name="lloo" localSheetId="31" hidden="1">#REF!</definedName>
    <definedName name="lloo" localSheetId="38" hidden="1">#REF!</definedName>
    <definedName name="lloo" localSheetId="55" hidden="1">#REF!</definedName>
    <definedName name="lloo" localSheetId="56" hidden="1">#REF!</definedName>
    <definedName name="lloo" localSheetId="18" hidden="1">#REF!</definedName>
    <definedName name="lloo" localSheetId="19" hidden="1">#REF!</definedName>
    <definedName name="lloo" localSheetId="24" hidden="1">#REF!</definedName>
    <definedName name="lloo" localSheetId="25" hidden="1">#REF!</definedName>
    <definedName name="lloo" localSheetId="26" hidden="1">#REF!</definedName>
    <definedName name="lloo" localSheetId="27" hidden="1">#REF!</definedName>
    <definedName name="lloo" localSheetId="29" hidden="1">#REF!</definedName>
    <definedName name="lloo" hidden="1">#REF!</definedName>
    <definedName name="lodnjkhdnbdv" localSheetId="20">#REF!</definedName>
    <definedName name="lodnjkhdnbdv" localSheetId="37">#REF!</definedName>
    <definedName name="lodnjkhdnbdv" localSheetId="4">#REF!</definedName>
    <definedName name="lodnjkhdnbdv" localSheetId="3">#REF!</definedName>
    <definedName name="lodnjkhdnbdv" localSheetId="31">#REF!</definedName>
    <definedName name="lodnjkhdnbdv" localSheetId="55">#REF!</definedName>
    <definedName name="lodnjkhdnbdv" localSheetId="56">#REF!</definedName>
    <definedName name="lodnjkhdnbdv" localSheetId="19">#REF!</definedName>
    <definedName name="lodnjkhdnbdv" localSheetId="25">#REF!</definedName>
    <definedName name="lodnjkhdnbdv" localSheetId="26">#REF!</definedName>
    <definedName name="lodnjkhdnbdv">#REF!</definedName>
    <definedName name="lolololo" localSheetId="20">#REF!</definedName>
    <definedName name="lolololo" localSheetId="37">#REF!</definedName>
    <definedName name="lolololo" localSheetId="4">#REF!</definedName>
    <definedName name="lolololo" localSheetId="3">#REF!</definedName>
    <definedName name="lolololo" localSheetId="31">#REF!</definedName>
    <definedName name="lolololo" localSheetId="55">#REF!</definedName>
    <definedName name="lolololo" localSheetId="56">#REF!</definedName>
    <definedName name="lolololo">#REF!</definedName>
    <definedName name="LONAB96" localSheetId="55">#REF!</definedName>
    <definedName name="LONAB96">#REF!</definedName>
    <definedName name="LOOKUPMTH" localSheetId="31">#REF!</definedName>
    <definedName name="LOOKUPMTH" localSheetId="55">#REF!</definedName>
    <definedName name="LOOKUPMTH">#REF!</definedName>
    <definedName name="Low_external" localSheetId="55">#REF!</definedName>
    <definedName name="Low_external">#REF!</definedName>
    <definedName name="Low_fiscal" localSheetId="55">#REF!</definedName>
    <definedName name="Low_fiscal">#REF!</definedName>
    <definedName name="Low_growth_extended" localSheetId="55">#REF!</definedName>
    <definedName name="Low_growth_extended">#REF!</definedName>
    <definedName name="Low_growth_summary" localSheetId="55">#REF!</definedName>
    <definedName name="Low_growth_summary">#REF!</definedName>
    <definedName name="Low_monetary" localSheetId="55">#REF!</definedName>
    <definedName name="Low_monetary">#REF!</definedName>
    <definedName name="Low_real" localSheetId="55">#REF!</definedName>
    <definedName name="Low_real">#REF!</definedName>
    <definedName name="Low_summary" localSheetId="55">#REF!</definedName>
    <definedName name="Low_summary">#REF!</definedName>
    <definedName name="Lowest_Inter_Bank_Rate">'[78]Inter-Bank'!$M$5</definedName>
    <definedName name="LP" localSheetId="20">#REF!</definedName>
    <definedName name="LP" localSheetId="21">#REF!</definedName>
    <definedName name="LP" localSheetId="37">#REF!</definedName>
    <definedName name="LP" localSheetId="4">#REF!</definedName>
    <definedName name="LP" localSheetId="3">#REF!</definedName>
    <definedName name="LP" localSheetId="30">#REF!</definedName>
    <definedName name="LP" localSheetId="31">#REF!</definedName>
    <definedName name="LP" localSheetId="38">#REF!</definedName>
    <definedName name="LP" localSheetId="55">#REF!</definedName>
    <definedName name="LP" localSheetId="56">#REF!</definedName>
    <definedName name="LP" localSheetId="18">#REF!</definedName>
    <definedName name="LP" localSheetId="19">#REF!</definedName>
    <definedName name="LP" localSheetId="24">#REF!</definedName>
    <definedName name="LP" localSheetId="25">#REF!</definedName>
    <definedName name="LP" localSheetId="26">#REF!</definedName>
    <definedName name="LP" localSheetId="27">#REF!</definedName>
    <definedName name="LP" localSheetId="29">#REF!</definedName>
    <definedName name="LP">#REF!</definedName>
    <definedName name="LP1A" localSheetId="20">#REF!</definedName>
    <definedName name="LP1A" localSheetId="37">#REF!</definedName>
    <definedName name="LP1A" localSheetId="4">#REF!</definedName>
    <definedName name="LP1A" localSheetId="3">#REF!</definedName>
    <definedName name="LP1A" localSheetId="31">#REF!</definedName>
    <definedName name="LP1A" localSheetId="55">#REF!</definedName>
    <definedName name="LP1A" localSheetId="56">#REF!</definedName>
    <definedName name="LP1A" localSheetId="19">#REF!</definedName>
    <definedName name="LP1A" localSheetId="25">#REF!</definedName>
    <definedName name="LP1A" localSheetId="26">#REF!</definedName>
    <definedName name="LP1A">#REF!</definedName>
    <definedName name="LPEperc" localSheetId="55">#REF!</definedName>
    <definedName name="LPEperc">#REF!</definedName>
    <definedName name="LPperc" localSheetId="55">#REF!</definedName>
    <definedName name="LPperc">#REF!</definedName>
    <definedName name="LT" localSheetId="55">#REF!</definedName>
    <definedName name="LT">#REF!</definedName>
    <definedName name="LTcirr" localSheetId="20">#REF!</definedName>
    <definedName name="LTcirr" localSheetId="37">#REF!</definedName>
    <definedName name="LTcirr" localSheetId="4">#REF!</definedName>
    <definedName name="LTcirr" localSheetId="3">#REF!</definedName>
    <definedName name="LTcirr" localSheetId="31">#REF!</definedName>
    <definedName name="LTcirr" localSheetId="55">#REF!</definedName>
    <definedName name="LTcirr" localSheetId="56">#REF!</definedName>
    <definedName name="LTcirr">#REF!</definedName>
    <definedName name="LTr" localSheetId="20">#REF!</definedName>
    <definedName name="LTr" localSheetId="37">#REF!</definedName>
    <definedName name="LTr" localSheetId="4">#REF!</definedName>
    <definedName name="LTr" localSheetId="3">#REF!</definedName>
    <definedName name="LTr" localSheetId="31">#REF!</definedName>
    <definedName name="LTr" localSheetId="55">#REF!</definedName>
    <definedName name="LTr">#REF!</definedName>
    <definedName name="LUR">#N/A</definedName>
    <definedName name="LUXF" localSheetId="20">#REF!</definedName>
    <definedName name="LUXF" localSheetId="21">#REF!</definedName>
    <definedName name="LUXF" localSheetId="37">#REF!</definedName>
    <definedName name="LUXF" localSheetId="4">#REF!</definedName>
    <definedName name="LUXF" localSheetId="3">#REF!</definedName>
    <definedName name="LUXF" localSheetId="30">#REF!</definedName>
    <definedName name="LUXF" localSheetId="31">#REF!</definedName>
    <definedName name="LUXF" localSheetId="38">#REF!</definedName>
    <definedName name="LUXF" localSheetId="55">#REF!</definedName>
    <definedName name="LUXF" localSheetId="56">#REF!</definedName>
    <definedName name="LUXF" localSheetId="18">#REF!</definedName>
    <definedName name="LUXF" localSheetId="19">#REF!</definedName>
    <definedName name="LUXF" localSheetId="24">#REF!</definedName>
    <definedName name="LUXF" localSheetId="25">#REF!</definedName>
    <definedName name="LUXF" localSheetId="26">#REF!</definedName>
    <definedName name="LUXF" localSheetId="27">#REF!</definedName>
    <definedName name="LUXF" localSheetId="29">#REF!</definedName>
    <definedName name="LUXF">#REF!</definedName>
    <definedName name="LUXF1" localSheetId="20">#REF!</definedName>
    <definedName name="LUXF1" localSheetId="37">#REF!</definedName>
    <definedName name="LUXF1" localSheetId="4">#REF!</definedName>
    <definedName name="LUXF1" localSheetId="3">#REF!</definedName>
    <definedName name="LUXF1" localSheetId="31">#REF!</definedName>
    <definedName name="LUXF1" localSheetId="55">#REF!</definedName>
    <definedName name="LUXF1" localSheetId="56">#REF!</definedName>
    <definedName name="LUXF1" localSheetId="19">#REF!</definedName>
    <definedName name="LUXF1" localSheetId="25">#REF!</definedName>
    <definedName name="LUXF1" localSheetId="26">#REF!</definedName>
    <definedName name="LUXF1">#REF!</definedName>
    <definedName name="Lyon">[75]Sheet3!$O$1</definedName>
    <definedName name="m">#N/A</definedName>
    <definedName name="MACRO" localSheetId="20">#REF!</definedName>
    <definedName name="MACRO" localSheetId="21">#REF!</definedName>
    <definedName name="MACRO" localSheetId="37">#REF!</definedName>
    <definedName name="MACRO" localSheetId="4">#REF!</definedName>
    <definedName name="MACRO" localSheetId="3">#REF!</definedName>
    <definedName name="MACRO" localSheetId="30">#REF!</definedName>
    <definedName name="MACRO" localSheetId="31">#REF!</definedName>
    <definedName name="MACRO" localSheetId="38">#REF!</definedName>
    <definedName name="MACRO" localSheetId="55">#REF!</definedName>
    <definedName name="MACRO" localSheetId="56">#REF!</definedName>
    <definedName name="MACRO" localSheetId="18">#REF!</definedName>
    <definedName name="MACRO" localSheetId="19">#REF!</definedName>
    <definedName name="MACRO" localSheetId="24">#REF!</definedName>
    <definedName name="MACRO" localSheetId="25">#REF!</definedName>
    <definedName name="MACRO" localSheetId="26">#REF!</definedName>
    <definedName name="MACRO" localSheetId="27">#REF!</definedName>
    <definedName name="MACRO" localSheetId="29">#REF!</definedName>
    <definedName name="MACRO">#REF!</definedName>
    <definedName name="MACRO_ASSUMP_2006" localSheetId="20">#REF!</definedName>
    <definedName name="MACRO_ASSUMP_2006" localSheetId="37">#REF!</definedName>
    <definedName name="MACRO_ASSUMP_2006" localSheetId="4">#REF!</definedName>
    <definedName name="MACRO_ASSUMP_2006" localSheetId="3">#REF!</definedName>
    <definedName name="MACRO_ASSUMP_2006" localSheetId="31">#REF!</definedName>
    <definedName name="MACRO_ASSUMP_2006" localSheetId="55">#REF!</definedName>
    <definedName name="MACRO_ASSUMP_2006" localSheetId="56">#REF!</definedName>
    <definedName name="MACRO_ASSUMP_2006" localSheetId="19">#REF!</definedName>
    <definedName name="MACRO_ASSUMP_2006" localSheetId="25">#REF!</definedName>
    <definedName name="MACRO_ASSUMP_2006" localSheetId="26">#REF!</definedName>
    <definedName name="MACRO_ASSUMP_2006">#REF!</definedName>
    <definedName name="Macro2" localSheetId="55">#REF!</definedName>
    <definedName name="Macro2">#REF!</definedName>
    <definedName name="Macro3" localSheetId="55">#REF!</definedName>
    <definedName name="Macro3">#REF!</definedName>
    <definedName name="Macro5" localSheetId="55">#REF!</definedName>
    <definedName name="Macro5">#REF!</definedName>
    <definedName name="Macro6" localSheetId="55">#REF!</definedName>
    <definedName name="Macro6">#REF!</definedName>
    <definedName name="MACROINPUT" localSheetId="55">#REF!</definedName>
    <definedName name="MACROINPUT">#REF!</definedName>
    <definedName name="MACROS">[84]MACROS!$A$1:$A$1</definedName>
    <definedName name="maintabs">[35]QNEWLOR!$B$3:$G$17,[35]QNEWLOR!$B$20:$G$87,[35]QNEWLOR!$B$90:$G$159</definedName>
    <definedName name="MALAX" localSheetId="20">#REF!</definedName>
    <definedName name="MALAX" localSheetId="21">#REF!</definedName>
    <definedName name="MALAX" localSheetId="37">#REF!</definedName>
    <definedName name="MALAX" localSheetId="4">#REF!</definedName>
    <definedName name="MALAX" localSheetId="3">#REF!</definedName>
    <definedName name="MALAX" localSheetId="30">#REF!</definedName>
    <definedName name="MALAX" localSheetId="31">#REF!</definedName>
    <definedName name="MALAX" localSheetId="38">#REF!</definedName>
    <definedName name="MALAX" localSheetId="55">#REF!</definedName>
    <definedName name="MALAX" localSheetId="56">#REF!</definedName>
    <definedName name="MALAX" localSheetId="18">#REF!</definedName>
    <definedName name="MALAX" localSheetId="19">#REF!</definedName>
    <definedName name="MALAX" localSheetId="24">#REF!</definedName>
    <definedName name="MALAX" localSheetId="25">#REF!</definedName>
    <definedName name="MALAX" localSheetId="26">#REF!</definedName>
    <definedName name="MALAX" localSheetId="27">#REF!</definedName>
    <definedName name="MALAX" localSheetId="29">#REF!</definedName>
    <definedName name="MALAX">#REF!</definedName>
    <definedName name="MALAX1" localSheetId="20">#REF!</definedName>
    <definedName name="MALAX1" localSheetId="37">#REF!</definedName>
    <definedName name="MALAX1" localSheetId="4">#REF!</definedName>
    <definedName name="MALAX1" localSheetId="3">#REF!</definedName>
    <definedName name="MALAX1" localSheetId="31">#REF!</definedName>
    <definedName name="MALAX1" localSheetId="55">#REF!</definedName>
    <definedName name="MALAX1" localSheetId="56">#REF!</definedName>
    <definedName name="MALAX1" localSheetId="19">#REF!</definedName>
    <definedName name="MALAX1" localSheetId="25">#REF!</definedName>
    <definedName name="MALAX1" localSheetId="26">#REF!</definedName>
    <definedName name="MALAX1">#REF!</definedName>
    <definedName name="Malaysia" localSheetId="55">#REF!</definedName>
    <definedName name="Malaysia">#REF!</definedName>
    <definedName name="MANUAL" localSheetId="55">#REF!</definedName>
    <definedName name="MANUAL">#REF!</definedName>
    <definedName name="mapa1" localSheetId="55">#REF!</definedName>
    <definedName name="mapa1">#REF!</definedName>
    <definedName name="mapa2" localSheetId="55">#REF!</definedName>
    <definedName name="mapa2">#REF!</definedName>
    <definedName name="mar" localSheetId="38">[24]Programa!#REF!</definedName>
    <definedName name="mar" localSheetId="55">[25]Programa!#REF!</definedName>
    <definedName name="mar" localSheetId="24">[25]Programa!#REF!</definedName>
    <definedName name="mar">[24]Programa!#REF!</definedName>
    <definedName name="MAR._89" localSheetId="20">#REF!</definedName>
    <definedName name="MAR._89" localSheetId="21">#REF!</definedName>
    <definedName name="MAR._89" localSheetId="22">#REF!</definedName>
    <definedName name="MAR._89" localSheetId="23">#REF!</definedName>
    <definedName name="MAR._89" localSheetId="17">#REF!</definedName>
    <definedName name="MAR._89" localSheetId="55">#REF!</definedName>
    <definedName name="MAR._89" localSheetId="19">#REF!</definedName>
    <definedName name="MAR._89" localSheetId="25">#REF!</definedName>
    <definedName name="MAR._89" localSheetId="26">#REF!</definedName>
    <definedName name="MAR._89">#REF!</definedName>
    <definedName name="Maturity_IDA">[116]NPV!$B$26</definedName>
    <definedName name="Maturity_IDA1" localSheetId="20">#REF!</definedName>
    <definedName name="Maturity_IDA1" localSheetId="21">#REF!</definedName>
    <definedName name="Maturity_IDA1" localSheetId="22">#REF!</definedName>
    <definedName name="Maturity_IDA1" localSheetId="23">#REF!</definedName>
    <definedName name="Maturity_IDA1" localSheetId="17">#REF!</definedName>
    <definedName name="Maturity_IDA1" localSheetId="55">#REF!</definedName>
    <definedName name="Maturity_IDA1" localSheetId="19">#REF!</definedName>
    <definedName name="Maturity_IDA1" localSheetId="25">#REF!</definedName>
    <definedName name="Maturity_IDA1" localSheetId="26">#REF!</definedName>
    <definedName name="Maturity_IDA1">#REF!</definedName>
    <definedName name="Maturity_NC" localSheetId="20">[116]NPV!#REF!</definedName>
    <definedName name="Maturity_NC" localSheetId="21">[116]NPV!#REF!</definedName>
    <definedName name="Maturity_NC" localSheetId="23">[116]NPV!#REF!</definedName>
    <definedName name="Maturity_NC" localSheetId="37">[116]NPV!#REF!</definedName>
    <definedName name="Maturity_NC" localSheetId="4">[116]NPV!#REF!</definedName>
    <definedName name="Maturity_NC" localSheetId="3">[116]NPV!#REF!</definedName>
    <definedName name="Maturity_NC" localSheetId="30">[116]NPV!#REF!</definedName>
    <definedName name="Maturity_NC" localSheetId="38">[116]NPV!#REF!</definedName>
    <definedName name="Maturity_NC" localSheetId="18">[116]NPV!#REF!</definedName>
    <definedName name="Maturity_NC" localSheetId="19">[116]NPV!#REF!</definedName>
    <definedName name="Maturity_NC" localSheetId="24">[116]NPV!#REF!</definedName>
    <definedName name="Maturity_NC" localSheetId="25">[116]NPV!#REF!</definedName>
    <definedName name="Maturity_NC" localSheetId="26">[116]NPV!#REF!</definedName>
    <definedName name="Maturity_NC" localSheetId="27">[116]NPV!#REF!</definedName>
    <definedName name="Maturity_NC" localSheetId="29">[116]NPV!#REF!</definedName>
    <definedName name="Maturity_NC">[116]NPV!#REF!</definedName>
    <definedName name="may" localSheetId="38">[24]Programa!#REF!</definedName>
    <definedName name="may" localSheetId="55">[25]Programa!#REF!</definedName>
    <definedName name="may" localSheetId="24">[25]Programa!#REF!</definedName>
    <definedName name="may">[24]Programa!#REF!</definedName>
    <definedName name="MAY._89" localSheetId="20">#REF!</definedName>
    <definedName name="MAY._89" localSheetId="21">#REF!</definedName>
    <definedName name="MAY._89" localSheetId="22">#REF!</definedName>
    <definedName name="MAY._89" localSheetId="23">#REF!</definedName>
    <definedName name="MAY._89" localSheetId="17">#REF!</definedName>
    <definedName name="MAY._89" localSheetId="55">#REF!</definedName>
    <definedName name="MAY._89" localSheetId="19">#REF!</definedName>
    <definedName name="MAY._89" localSheetId="25">#REF!</definedName>
    <definedName name="MAY._89" localSheetId="26">#REF!</definedName>
    <definedName name="MAY._89">#REF!</definedName>
    <definedName name="MCPI" localSheetId="20">#REF!</definedName>
    <definedName name="MCPI" localSheetId="21">#REF!</definedName>
    <definedName name="MCPI" localSheetId="22">#REF!</definedName>
    <definedName name="MCPI" localSheetId="23">#REF!</definedName>
    <definedName name="MCPI" localSheetId="17">#REF!</definedName>
    <definedName name="MCPI" localSheetId="55">#REF!</definedName>
    <definedName name="MCPI" localSheetId="19">#REF!</definedName>
    <definedName name="MCPI" localSheetId="25">#REF!</definedName>
    <definedName name="MCPI" localSheetId="26">#REF!</definedName>
    <definedName name="MCPI">#REF!</definedName>
    <definedName name="MCV">#N/A</definedName>
    <definedName name="MCV_B">#N/A</definedName>
    <definedName name="MCV_B1" localSheetId="20">#REF!</definedName>
    <definedName name="MCV_B1" localSheetId="21">#REF!</definedName>
    <definedName name="MCV_B1" localSheetId="37">#REF!</definedName>
    <definedName name="MCV_B1" localSheetId="4">#REF!</definedName>
    <definedName name="MCV_B1" localSheetId="3">#REF!</definedName>
    <definedName name="MCV_B1" localSheetId="30">#REF!</definedName>
    <definedName name="MCV_B1" localSheetId="31">#REF!</definedName>
    <definedName name="MCV_B1" localSheetId="38">#REF!</definedName>
    <definedName name="MCV_B1" localSheetId="55">#REF!</definedName>
    <definedName name="MCV_B1" localSheetId="56">#REF!</definedName>
    <definedName name="MCV_B1" localSheetId="18">#REF!</definedName>
    <definedName name="MCV_B1" localSheetId="19">#REF!</definedName>
    <definedName name="MCV_B1" localSheetId="24">#REF!</definedName>
    <definedName name="MCV_B1" localSheetId="25">#REF!</definedName>
    <definedName name="MCV_B1" localSheetId="26">#REF!</definedName>
    <definedName name="MCV_B1" localSheetId="27">#REF!</definedName>
    <definedName name="MCV_B1" localSheetId="29">#REF!</definedName>
    <definedName name="MCV_B1">#REF!</definedName>
    <definedName name="mcv_b2">[1]Q6!$E$141:$AH$141</definedName>
    <definedName name="MCV_D">#N/A</definedName>
    <definedName name="MCV_D1" localSheetId="20">#REF!</definedName>
    <definedName name="MCV_D1" localSheetId="21">#REF!</definedName>
    <definedName name="MCV_D1" localSheetId="37">#REF!</definedName>
    <definedName name="MCV_D1" localSheetId="4">#REF!</definedName>
    <definedName name="MCV_D1" localSheetId="3">#REF!</definedName>
    <definedName name="MCV_D1" localSheetId="30">#REF!</definedName>
    <definedName name="MCV_D1" localSheetId="31">#REF!</definedName>
    <definedName name="MCV_D1" localSheetId="38">#REF!</definedName>
    <definedName name="MCV_D1" localSheetId="55">#REF!</definedName>
    <definedName name="MCV_D1" localSheetId="56">#REF!</definedName>
    <definedName name="MCV_D1" localSheetId="18">#REF!</definedName>
    <definedName name="MCV_D1" localSheetId="19">#REF!</definedName>
    <definedName name="MCV_D1" localSheetId="24">#REF!</definedName>
    <definedName name="MCV_D1" localSheetId="25">#REF!</definedName>
    <definedName name="MCV_D1" localSheetId="26">#REF!</definedName>
    <definedName name="MCV_D1" localSheetId="27">#REF!</definedName>
    <definedName name="MCV_D1" localSheetId="29">#REF!</definedName>
    <definedName name="MCV_D1">#REF!</definedName>
    <definedName name="MCV_N">#N/A</definedName>
    <definedName name="MCV_T">#N/A</definedName>
    <definedName name="MCV_T1" localSheetId="20">#REF!</definedName>
    <definedName name="MCV_T1" localSheetId="21">#REF!</definedName>
    <definedName name="MCV_T1" localSheetId="37">#REF!</definedName>
    <definedName name="MCV_T1" localSheetId="4">#REF!</definedName>
    <definedName name="MCV_T1" localSheetId="3">#REF!</definedName>
    <definedName name="MCV_T1" localSheetId="30">#REF!</definedName>
    <definedName name="MCV_T1" localSheetId="31">#REF!</definedName>
    <definedName name="MCV_T1" localSheetId="38">#REF!</definedName>
    <definedName name="MCV_T1" localSheetId="55">#REF!</definedName>
    <definedName name="MCV_T1" localSheetId="56">#REF!</definedName>
    <definedName name="MCV_T1" localSheetId="18">#REF!</definedName>
    <definedName name="MCV_T1" localSheetId="19">#REF!</definedName>
    <definedName name="MCV_T1" localSheetId="24">#REF!</definedName>
    <definedName name="MCV_T1" localSheetId="25">#REF!</definedName>
    <definedName name="MCV_T1" localSheetId="26">#REF!</definedName>
    <definedName name="MCV_T1" localSheetId="27">#REF!</definedName>
    <definedName name="MCV_T1" localSheetId="29">#REF!</definedName>
    <definedName name="MCV_T1">#REF!</definedName>
    <definedName name="mdavila" localSheetId="55">#REF!</definedName>
    <definedName name="mdavila" localSheetId="19">#REF!</definedName>
    <definedName name="mdavila" localSheetId="25">#REF!</definedName>
    <definedName name="mdavila" localSheetId="26">#REF!</definedName>
    <definedName name="mdavila">#REF!</definedName>
    <definedName name="me" localSheetId="38">[24]Programa!#REF!</definedName>
    <definedName name="me" localSheetId="55">[25]Programa!#REF!</definedName>
    <definedName name="me" localSheetId="19">[24]Programa!#REF!</definedName>
    <definedName name="me" localSheetId="24">[25]Programa!#REF!</definedName>
    <definedName name="me" localSheetId="25">[25]Programa!#REF!</definedName>
    <definedName name="me" localSheetId="26">[25]Programa!#REF!</definedName>
    <definedName name="me">[24]Programa!#REF!</definedName>
    <definedName name="Mecon">'[99]graf 1'!$A$3:$C$28</definedName>
    <definedName name="MEDTERM" localSheetId="20">#REF!</definedName>
    <definedName name="MEDTERM" localSheetId="21">#REF!</definedName>
    <definedName name="MEDTERM" localSheetId="23">#REF!</definedName>
    <definedName name="MEDTERM" localSheetId="37">#REF!</definedName>
    <definedName name="MEDTERM" localSheetId="4">#REF!</definedName>
    <definedName name="MEDTERM" localSheetId="3">#REF!</definedName>
    <definedName name="MEDTERM" localSheetId="31">#REF!</definedName>
    <definedName name="MEDTERM" localSheetId="55">#REF!</definedName>
    <definedName name="MEDTERM" localSheetId="56">#REF!</definedName>
    <definedName name="MEDTERM" localSheetId="19">#REF!</definedName>
    <definedName name="MEDTERM" localSheetId="25">#REF!</definedName>
    <definedName name="MEDTERM" localSheetId="26">#REF!</definedName>
    <definedName name="MEDTERM">#REF!</definedName>
    <definedName name="MENORES" localSheetId="55">#REF!</definedName>
    <definedName name="MENORES" localSheetId="19">#REF!</definedName>
    <definedName name="MENORES" localSheetId="25">#REF!</definedName>
    <definedName name="MENORES" localSheetId="26">#REF!</definedName>
    <definedName name="MENORES">#REF!</definedName>
    <definedName name="Meses">[142]Codigos!$A$14:$B$25</definedName>
    <definedName name="MEX" localSheetId="20">#REF!</definedName>
    <definedName name="MEX" localSheetId="21">#REF!</definedName>
    <definedName name="MEX" localSheetId="37">#REF!</definedName>
    <definedName name="MEX" localSheetId="4">#REF!</definedName>
    <definedName name="MEX" localSheetId="3">#REF!</definedName>
    <definedName name="MEX" localSheetId="30">#REF!</definedName>
    <definedName name="MEX" localSheetId="31">#REF!</definedName>
    <definedName name="MEX" localSheetId="38">#REF!</definedName>
    <definedName name="MEX" localSheetId="55">#REF!</definedName>
    <definedName name="MEX" localSheetId="56">#REF!</definedName>
    <definedName name="MEX" localSheetId="18">#REF!</definedName>
    <definedName name="MEX" localSheetId="19">#REF!</definedName>
    <definedName name="MEX" localSheetId="24">#REF!</definedName>
    <definedName name="MEX" localSheetId="25">#REF!</definedName>
    <definedName name="MEX" localSheetId="26">#REF!</definedName>
    <definedName name="MEX" localSheetId="27">#REF!</definedName>
    <definedName name="MEX" localSheetId="29">#REF!</definedName>
    <definedName name="MEX">#REF!</definedName>
    <definedName name="MFISCAL" localSheetId="19">'[45]Annual Raw Data'!#REF!</definedName>
    <definedName name="MFISCAL" localSheetId="25">'[45]Annual Raw Data'!#REF!</definedName>
    <definedName name="MFISCAL" localSheetId="26">'[45]Annual Raw Data'!#REF!</definedName>
    <definedName name="MFISCAL">'[45]Annual Raw Data'!#REF!</definedName>
    <definedName name="mflowsa" localSheetId="22">[19]!mflowsa</definedName>
    <definedName name="mflowsa" localSheetId="41">[19]!mflowsa</definedName>
    <definedName name="mflowsa" localSheetId="3">[19]!mflowsa</definedName>
    <definedName name="mflowsa" localSheetId="38">[19]!mflowsa</definedName>
    <definedName name="mflowsa" localSheetId="42">[19]!mflowsa</definedName>
    <definedName name="mflowsa" localSheetId="53">[19]!mflowsa</definedName>
    <definedName name="mflowsa" localSheetId="54">[19]!mflowsa</definedName>
    <definedName name="mflowsa" localSheetId="57">[19]!mflowsa</definedName>
    <definedName name="mflowsa" localSheetId="58">[19]!mflowsa</definedName>
    <definedName name="mflowsa" localSheetId="25">[19]!mflowsa</definedName>
    <definedName name="mflowsa">[19]!mflowsa</definedName>
    <definedName name="mflowsq" localSheetId="22">[19]!mflowsq</definedName>
    <definedName name="mflowsq" localSheetId="41">[19]!mflowsq</definedName>
    <definedName name="mflowsq" localSheetId="3">[19]!mflowsq</definedName>
    <definedName name="mflowsq" localSheetId="38">[19]!mflowsq</definedName>
    <definedName name="mflowsq" localSheetId="42">[19]!mflowsq</definedName>
    <definedName name="mflowsq" localSheetId="53">[19]!mflowsq</definedName>
    <definedName name="mflowsq" localSheetId="54">[19]!mflowsq</definedName>
    <definedName name="mflowsq" localSheetId="57">[19]!mflowsq</definedName>
    <definedName name="mflowsq" localSheetId="58">[19]!mflowsq</definedName>
    <definedName name="mflowsq" localSheetId="25">[19]!mflowsq</definedName>
    <definedName name="mflowsq">[19]!mflowsq</definedName>
    <definedName name="MICRO" localSheetId="20">#REF!</definedName>
    <definedName name="MICRO" localSheetId="21">#REF!</definedName>
    <definedName name="MICRO" localSheetId="22">#REF!</definedName>
    <definedName name="MICRO" localSheetId="23">#REF!</definedName>
    <definedName name="MICRO" localSheetId="17">#REF!</definedName>
    <definedName name="MICRO" localSheetId="55">#REF!</definedName>
    <definedName name="MICRO" localSheetId="19">#REF!</definedName>
    <definedName name="MICRO" localSheetId="25">#REF!</definedName>
    <definedName name="MICRO" localSheetId="26">#REF!</definedName>
    <definedName name="MICRO">#REF!</definedName>
    <definedName name="MIDDLE" localSheetId="20">#REF!</definedName>
    <definedName name="MIDDLE" localSheetId="21">#REF!</definedName>
    <definedName name="MIDDLE" localSheetId="37">#REF!</definedName>
    <definedName name="MIDDLE" localSheetId="4">#REF!</definedName>
    <definedName name="MIDDLE" localSheetId="3">#REF!</definedName>
    <definedName name="MIDDLE" localSheetId="30">#REF!</definedName>
    <definedName name="MIDDLE" localSheetId="31">#REF!</definedName>
    <definedName name="MIDDLE" localSheetId="38">#REF!</definedName>
    <definedName name="MIDDLE" localSheetId="55">#REF!</definedName>
    <definedName name="MIDDLE" localSheetId="56">#REF!</definedName>
    <definedName name="MIDDLE" localSheetId="18">#REF!</definedName>
    <definedName name="MIDDLE" localSheetId="19">#REF!</definedName>
    <definedName name="MIDDLE" localSheetId="24">#REF!</definedName>
    <definedName name="MIDDLE" localSheetId="25">#REF!</definedName>
    <definedName name="MIDDLE" localSheetId="26">#REF!</definedName>
    <definedName name="MIDDLE" localSheetId="27">#REF!</definedName>
    <definedName name="MIDDLE" localSheetId="29">#REF!</definedName>
    <definedName name="MIDDLE">#REF!</definedName>
    <definedName name="Million_b_d">[76]nonopec!$D$426:$D$426</definedName>
    <definedName name="MINISTÉRIO_DA_PREVIDÊNCIA_E_ASSISTÊNCIA_SOCIAL" localSheetId="20">#REF!</definedName>
    <definedName name="MINISTÉRIO_DA_PREVIDÊNCIA_E_ASSISTÊNCIA_SOCIAL" localSheetId="21">#REF!</definedName>
    <definedName name="MINISTÉRIO_DA_PREVIDÊNCIA_E_ASSISTÊNCIA_SOCIAL" localSheetId="22">#REF!</definedName>
    <definedName name="MINISTÉRIO_DA_PREVIDÊNCIA_E_ASSISTÊNCIA_SOCIAL" localSheetId="23">#REF!</definedName>
    <definedName name="MINISTÉRIO_DA_PREVIDÊNCIA_E_ASSISTÊNCIA_SOCIAL" localSheetId="17">#REF!</definedName>
    <definedName name="MINISTÉRIO_DA_PREVIDÊNCIA_E_ASSISTÊNCIA_SOCIAL" localSheetId="55">#REF!</definedName>
    <definedName name="MINISTÉRIO_DA_PREVIDÊNCIA_E_ASSISTÊNCIA_SOCIAL" localSheetId="19">#REF!</definedName>
    <definedName name="MINISTÉRIO_DA_PREVIDÊNCIA_E_ASSISTÊNCIA_SOCIAL" localSheetId="25">#REF!</definedName>
    <definedName name="MINISTÉRIO_DA_PREVIDÊNCIA_E_ASSISTÊNCIA_SOCIAL" localSheetId="26">#REF!</definedName>
    <definedName name="MINISTÉRIO_DA_PREVIDÊNCIA_E_ASSISTÊNCIA_SOCIAL">#REF!</definedName>
    <definedName name="MIRIAMA" localSheetId="20">#REF!</definedName>
    <definedName name="MIRIAMA" localSheetId="21">#REF!</definedName>
    <definedName name="MIRIAMA" localSheetId="23">#REF!</definedName>
    <definedName name="MIRIAMA" localSheetId="55">#REF!</definedName>
    <definedName name="MIRIAMA" localSheetId="19">#REF!</definedName>
    <definedName name="MIRIAMA" localSheetId="25">#REF!</definedName>
    <definedName name="MIRIAMA" localSheetId="26">#REF!</definedName>
    <definedName name="MIRIAMA">#REF!</definedName>
    <definedName name="MIRIAMB" localSheetId="20">#REF!</definedName>
    <definedName name="MIRIAMB" localSheetId="21">#REF!</definedName>
    <definedName name="MIRIAMB" localSheetId="23">#REF!</definedName>
    <definedName name="MIRIAMB" localSheetId="55">#REF!</definedName>
    <definedName name="MIRIAMB" localSheetId="19">#REF!</definedName>
    <definedName name="MIRIAMB" localSheetId="25">#REF!</definedName>
    <definedName name="MIRIAMB" localSheetId="26">#REF!</definedName>
    <definedName name="MIRIAMB">#REF!</definedName>
    <definedName name="MISC3" localSheetId="55">#REF!</definedName>
    <definedName name="MISC3">#REF!</definedName>
    <definedName name="MISC4" localSheetId="21">[21]OUTPUT!#REF!</definedName>
    <definedName name="MISC4" localSheetId="37">[21]OUTPUT!#REF!</definedName>
    <definedName name="MISC4" localSheetId="4">[21]OUTPUT!#REF!</definedName>
    <definedName name="MISC4" localSheetId="3">[21]OUTPUT!#REF!</definedName>
    <definedName name="MISC4" localSheetId="30">[21]OUTPUT!#REF!</definedName>
    <definedName name="MISC4" localSheetId="31">[21]OUTPUT!#REF!</definedName>
    <definedName name="MISC4" localSheetId="38">[21]OUTPUT!#REF!</definedName>
    <definedName name="MISC4" localSheetId="18">[21]OUTPUT!#REF!</definedName>
    <definedName name="MISC4" localSheetId="19">[21]OUTPUT!#REF!</definedName>
    <definedName name="MISC4" localSheetId="24">[21]OUTPUT!#REF!</definedName>
    <definedName name="MISC4" localSheetId="25">[21]OUTPUT!#REF!</definedName>
    <definedName name="MISC4" localSheetId="27">[21]OUTPUT!#REF!</definedName>
    <definedName name="MISC4" localSheetId="29">[21]OUTPUT!#REF!</definedName>
    <definedName name="MISC4">[21]OUTPUT!#REF!</definedName>
    <definedName name="mmm" localSheetId="20" hidden="1">{"Riqfin97",#N/A,FALSE,"Tran";"Riqfinpro",#N/A,FALSE,"Tran"}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localSheetId="23" hidden="1">{"Riqfin97",#N/A,FALSE,"Tran";"Riqfinpro",#N/A,FALSE,"Tran"}</definedName>
    <definedName name="mmm" localSheetId="28" hidden="1">{"Riqfin97",#N/A,FALSE,"Tran";"Riqfinpro",#N/A,FALSE,"Tran"}</definedName>
    <definedName name="mmm" localSheetId="32" hidden="1">{"Riqfin97",#N/A,FALSE,"Tran";"Riqfinpro",#N/A,FALSE,"Tran"}</definedName>
    <definedName name="mmm" localSheetId="37" hidden="1">{"Riqfin97",#N/A,FALSE,"Tran";"Riqfinpro",#N/A,FALSE,"Tran"}</definedName>
    <definedName name="mmm" localSheetId="39" hidden="1">{"Riqfin97",#N/A,FALSE,"Tran";"Riqfinpro",#N/A,FALSE,"Tran"}</definedName>
    <definedName name="mmm" localSheetId="41" hidden="1">{"Riqfin97",#N/A,FALSE,"Tran";"Riqfinpro",#N/A,FALSE,"Tran"}</definedName>
    <definedName name="mmm" localSheetId="4" hidden="1">{"Riqfin97",#N/A,FALSE,"Tran";"Riqfinpro",#N/A,FALSE,"Tran"}</definedName>
    <definedName name="mmm" localSheetId="3" hidden="1">{"Riqfin97",#N/A,FALSE,"Tran";"Riqfinpro",#N/A,FALSE,"Tran"}</definedName>
    <definedName name="mmm" localSheetId="30" hidden="1">{"Riqfin97",#N/A,FALSE,"Tran";"Riqfinpro",#N/A,FALSE,"Tran"}</definedName>
    <definedName name="mmm" localSheetId="31" hidden="1">{"Riqfin97",#N/A,FALSE,"Tran";"Riqfinpro",#N/A,FALSE,"Tran"}</definedName>
    <definedName name="mmm" localSheetId="33" hidden="1">{"Riqfin97",#N/A,FALSE,"Tran";"Riqfinpro",#N/A,FALSE,"Tran"}</definedName>
    <definedName name="mmm" localSheetId="34" hidden="1">{"Riqfin97",#N/A,FALSE,"Tran";"Riqfinpro",#N/A,FALSE,"Tran"}</definedName>
    <definedName name="mmm" localSheetId="35" hidden="1">{"Riqfin97",#N/A,FALSE,"Tran";"Riqfinpro",#N/A,FALSE,"Tran"}</definedName>
    <definedName name="mmm" localSheetId="36" hidden="1">{"Riqfin97",#N/A,FALSE,"Tran";"Riqfinpro",#N/A,FALSE,"Tran"}</definedName>
    <definedName name="mmm" localSheetId="38" hidden="1">{"Riqfin97",#N/A,FALSE,"Tran";"Riqfinpro",#N/A,FALSE,"Tran"}</definedName>
    <definedName name="mmm" localSheetId="42" hidden="1">{"Riqfin97",#N/A,FALSE,"Tran";"Riqfinpro",#N/A,FALSE,"Tran"}</definedName>
    <definedName name="mmm" localSheetId="43" hidden="1">{"Riqfin97",#N/A,FALSE,"Tran";"Riqfinpro",#N/A,FALSE,"Tran"}</definedName>
    <definedName name="mmm" localSheetId="17" hidden="1">{"Riqfin97",#N/A,FALSE,"Tran";"Riqfinpro",#N/A,FALSE,"Tran"}</definedName>
    <definedName name="mmm" localSheetId="50" hidden="1">{"Riqfin97",#N/A,FALSE,"Tran";"Riqfinpro",#N/A,FALSE,"Tran"}</definedName>
    <definedName name="mmm" localSheetId="51" hidden="1">{"Riqfin97",#N/A,FALSE,"Tran";"Riqfinpro",#N/A,FALSE,"Tran"}</definedName>
    <definedName name="mmm" localSheetId="52" hidden="1">{"Riqfin97",#N/A,FALSE,"Tran";"Riqfinpro",#N/A,FALSE,"Tran"}</definedName>
    <definedName name="mmm" localSheetId="53" hidden="1">{"Riqfin97",#N/A,FALSE,"Tran";"Riqfinpro",#N/A,FALSE,"Tran"}</definedName>
    <definedName name="mmm" localSheetId="54" hidden="1">{"Riqfin97",#N/A,FALSE,"Tran";"Riqfinpro",#N/A,FALSE,"Tran"}</definedName>
    <definedName name="mmm" localSheetId="55" hidden="1">{"Riqfin97",#N/A,FALSE,"Tran";"Riqfinpro",#N/A,FALSE,"Tran"}</definedName>
    <definedName name="mmm" localSheetId="56" hidden="1">{"Riqfin97",#N/A,FALSE,"Tran";"Riqfinpro",#N/A,FALSE,"Tran"}</definedName>
    <definedName name="mmm" localSheetId="18" hidden="1">{"Riqfin97",#N/A,FALSE,"Tran";"Riqfinpro",#N/A,FALSE,"Tran"}</definedName>
    <definedName name="mmm" localSheetId="19" hidden="1">{"Riqfin97",#N/A,FALSE,"Tran";"Riqfinpro",#N/A,FALSE,"Tran"}</definedName>
    <definedName name="mmm" localSheetId="24" hidden="1">{"Riqfin97",#N/A,FALSE,"Tran";"Riqfinpro",#N/A,FALSE,"Tran"}</definedName>
    <definedName name="mmm" localSheetId="25" hidden="1">{"Riqfin97",#N/A,FALSE,"Tran";"Riqfinpro",#N/A,FALSE,"Tran"}</definedName>
    <definedName name="mmm" localSheetId="26" hidden="1">{"Riqfin97",#N/A,FALSE,"Tran";"Riqfinpro",#N/A,FALSE,"Tran"}</definedName>
    <definedName name="mmm" localSheetId="27" hidden="1">{"Riqfin97",#N/A,FALSE,"Tran";"Riqfinpro",#N/A,FALSE,"Tran"}</definedName>
    <definedName name="mmm" localSheetId="29" hidden="1">{"Riqfin97",#N/A,FALSE,"Tran";"Riqfinpro",#N/A,FALSE,"Tran"}</definedName>
    <definedName name="mmm" hidden="1">{"Riqfin97",#N/A,FALSE,"Tran";"Riqfinpro",#N/A,FALSE,"Tran"}</definedName>
    <definedName name="mmmm" localSheetId="20" hidden="1">{"Tab1",#N/A,FALSE,"P";"Tab2",#N/A,FALSE,"P"}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localSheetId="23" hidden="1">{"Tab1",#N/A,FALSE,"P";"Tab2",#N/A,FALSE,"P"}</definedName>
    <definedName name="mmmm" localSheetId="28" hidden="1">{"Tab1",#N/A,FALSE,"P";"Tab2",#N/A,FALSE,"P"}</definedName>
    <definedName name="mmmm" localSheetId="32" hidden="1">{"Tab1",#N/A,FALSE,"P";"Tab2",#N/A,FALSE,"P"}</definedName>
    <definedName name="mmmm" localSheetId="37" hidden="1">{"Tab1",#N/A,FALSE,"P";"Tab2",#N/A,FALSE,"P"}</definedName>
    <definedName name="mmmm" localSheetId="39" hidden="1">{"Tab1",#N/A,FALSE,"P";"Tab2",#N/A,FALSE,"P"}</definedName>
    <definedName name="mmmm" localSheetId="41" hidden="1">{"Tab1",#N/A,FALSE,"P";"Tab2",#N/A,FALSE,"P"}</definedName>
    <definedName name="mmmm" localSheetId="4" hidden="1">{"Tab1",#N/A,FALSE,"P";"Tab2",#N/A,FALSE,"P"}</definedName>
    <definedName name="mmmm" localSheetId="3" hidden="1">{"Tab1",#N/A,FALSE,"P";"Tab2",#N/A,FALSE,"P"}</definedName>
    <definedName name="mmmm" localSheetId="30" hidden="1">{"Tab1",#N/A,FALSE,"P";"Tab2",#N/A,FALSE,"P"}</definedName>
    <definedName name="mmmm" localSheetId="31" hidden="1">{"Tab1",#N/A,FALSE,"P";"Tab2",#N/A,FALSE,"P"}</definedName>
    <definedName name="mmmm" localSheetId="33" hidden="1">{"Tab1",#N/A,FALSE,"P";"Tab2",#N/A,FALSE,"P"}</definedName>
    <definedName name="mmmm" localSheetId="34" hidden="1">{"Tab1",#N/A,FALSE,"P";"Tab2",#N/A,FALSE,"P"}</definedName>
    <definedName name="mmmm" localSheetId="35" hidden="1">{"Tab1",#N/A,FALSE,"P";"Tab2",#N/A,FALSE,"P"}</definedName>
    <definedName name="mmmm" localSheetId="36" hidden="1">{"Tab1",#N/A,FALSE,"P";"Tab2",#N/A,FALSE,"P"}</definedName>
    <definedName name="mmmm" localSheetId="38" hidden="1">{"Tab1",#N/A,FALSE,"P";"Tab2",#N/A,FALSE,"P"}</definedName>
    <definedName name="mmmm" localSheetId="42" hidden="1">{"Tab1",#N/A,FALSE,"P";"Tab2",#N/A,FALSE,"P"}</definedName>
    <definedName name="mmmm" localSheetId="43" hidden="1">{"Tab1",#N/A,FALSE,"P";"Tab2",#N/A,FALSE,"P"}</definedName>
    <definedName name="mmmm" localSheetId="17" hidden="1">{"Tab1",#N/A,FALSE,"P";"Tab2",#N/A,FALSE,"P"}</definedName>
    <definedName name="mmmm" localSheetId="50" hidden="1">{"Tab1",#N/A,FALSE,"P";"Tab2",#N/A,FALSE,"P"}</definedName>
    <definedName name="mmmm" localSheetId="51" hidden="1">{"Tab1",#N/A,FALSE,"P";"Tab2",#N/A,FALSE,"P"}</definedName>
    <definedName name="mmmm" localSheetId="52" hidden="1">{"Tab1",#N/A,FALSE,"P";"Tab2",#N/A,FALSE,"P"}</definedName>
    <definedName name="mmmm" localSheetId="53" hidden="1">{"Tab1",#N/A,FALSE,"P";"Tab2",#N/A,FALSE,"P"}</definedName>
    <definedName name="mmmm" localSheetId="54" hidden="1">{"Tab1",#N/A,FALSE,"P";"Tab2",#N/A,FALSE,"P"}</definedName>
    <definedName name="mmmm" localSheetId="55" hidden="1">{"Tab1",#N/A,FALSE,"P";"Tab2",#N/A,FALSE,"P"}</definedName>
    <definedName name="mmmm" localSheetId="56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24" hidden="1">{"Tab1",#N/A,FALSE,"P";"Tab2",#N/A,FALSE,"P"}</definedName>
    <definedName name="mmmm" localSheetId="25" hidden="1">{"Tab1",#N/A,FALSE,"P";"Tab2",#N/A,FALSE,"P"}</definedName>
    <definedName name="mmmm" localSheetId="26" hidden="1">{"Tab1",#N/A,FALSE,"P";"Tab2",#N/A,FALSE,"P"}</definedName>
    <definedName name="mmmm" localSheetId="27" hidden="1">{"Tab1",#N/A,FALSE,"P";"Tab2",#N/A,FALSE,"P"}</definedName>
    <definedName name="mmmm" localSheetId="29" hidden="1">{"Tab1",#N/A,FALSE,"P";"Tab2",#N/A,FALSE,"P"}</definedName>
    <definedName name="mmmm" hidden="1">{"Tab1",#N/A,FALSE,"P";"Tab2",#N/A,FALSE,"P"}</definedName>
    <definedName name="mmmmm" localSheetId="20" hidden="1">{"Riqfin97",#N/A,FALSE,"Tran";"Riqfinpro",#N/A,FALSE,"Tran"}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localSheetId="23" hidden="1">{"Riqfin97",#N/A,FALSE,"Tran";"Riqfinpro",#N/A,FALSE,"Tran"}</definedName>
    <definedName name="mmmmm" localSheetId="28" hidden="1">{"Riqfin97",#N/A,FALSE,"Tran";"Riqfinpro",#N/A,FALSE,"Tran"}</definedName>
    <definedName name="mmmmm" localSheetId="32" hidden="1">{"Riqfin97",#N/A,FALSE,"Tran";"Riqfinpro",#N/A,FALSE,"Tran"}</definedName>
    <definedName name="mmmmm" localSheetId="37" hidden="1">{"Riqfin97",#N/A,FALSE,"Tran";"Riqfinpro",#N/A,FALSE,"Tran"}</definedName>
    <definedName name="mmmmm" localSheetId="39" hidden="1">{"Riqfin97",#N/A,FALSE,"Tran";"Riqfinpro",#N/A,FALSE,"Tran"}</definedName>
    <definedName name="mmmmm" localSheetId="41" hidden="1">{"Riqfin97",#N/A,FALSE,"Tran";"Riqfinpro",#N/A,FALSE,"Tran"}</definedName>
    <definedName name="mmmmm" localSheetId="4" hidden="1">{"Riqfin97",#N/A,FALSE,"Tran";"Riqfinpro",#N/A,FALSE,"Tran"}</definedName>
    <definedName name="mmmmm" localSheetId="3" hidden="1">{"Riqfin97",#N/A,FALSE,"Tran";"Riqfinpro",#N/A,FALSE,"Tran"}</definedName>
    <definedName name="mmmmm" localSheetId="30" hidden="1">{"Riqfin97",#N/A,FALSE,"Tran";"Riqfinpro",#N/A,FALSE,"Tran"}</definedName>
    <definedName name="mmmmm" localSheetId="31" hidden="1">{"Riqfin97",#N/A,FALSE,"Tran";"Riqfinpro",#N/A,FALSE,"Tran"}</definedName>
    <definedName name="mmmmm" localSheetId="33" hidden="1">{"Riqfin97",#N/A,FALSE,"Tran";"Riqfinpro",#N/A,FALSE,"Tran"}</definedName>
    <definedName name="mmmmm" localSheetId="34" hidden="1">{"Riqfin97",#N/A,FALSE,"Tran";"Riqfinpro",#N/A,FALSE,"Tran"}</definedName>
    <definedName name="mmmmm" localSheetId="35" hidden="1">{"Riqfin97",#N/A,FALSE,"Tran";"Riqfinpro",#N/A,FALSE,"Tran"}</definedName>
    <definedName name="mmmmm" localSheetId="36" hidden="1">{"Riqfin97",#N/A,FALSE,"Tran";"Riqfinpro",#N/A,FALSE,"Tran"}</definedName>
    <definedName name="mmmmm" localSheetId="38" hidden="1">{"Riqfin97",#N/A,FALSE,"Tran";"Riqfinpro",#N/A,FALSE,"Tran"}</definedName>
    <definedName name="mmmmm" localSheetId="42" hidden="1">{"Riqfin97",#N/A,FALSE,"Tran";"Riqfinpro",#N/A,FALSE,"Tran"}</definedName>
    <definedName name="mmmmm" localSheetId="43" hidden="1">{"Riqfin97",#N/A,FALSE,"Tran";"Riqfinpro",#N/A,FALSE,"Tran"}</definedName>
    <definedName name="mmmmm" localSheetId="17" hidden="1">{"Riqfin97",#N/A,FALSE,"Tran";"Riqfinpro",#N/A,FALSE,"Tran"}</definedName>
    <definedName name="mmmmm" localSheetId="50" hidden="1">{"Riqfin97",#N/A,FALSE,"Tran";"Riqfinpro",#N/A,FALSE,"Tran"}</definedName>
    <definedName name="mmmmm" localSheetId="51" hidden="1">{"Riqfin97",#N/A,FALSE,"Tran";"Riqfinpro",#N/A,FALSE,"Tran"}</definedName>
    <definedName name="mmmmm" localSheetId="52" hidden="1">{"Riqfin97",#N/A,FALSE,"Tran";"Riqfinpro",#N/A,FALSE,"Tran"}</definedName>
    <definedName name="mmmmm" localSheetId="53" hidden="1">{"Riqfin97",#N/A,FALSE,"Tran";"Riqfinpro",#N/A,FALSE,"Tran"}</definedName>
    <definedName name="mmmmm" localSheetId="54" hidden="1">{"Riqfin97",#N/A,FALSE,"Tran";"Riqfinpro",#N/A,FALSE,"Tran"}</definedName>
    <definedName name="mmmmm" localSheetId="55" hidden="1">{"Riqfin97",#N/A,FALSE,"Tran";"Riqfinpro",#N/A,FALSE,"Tran"}</definedName>
    <definedName name="mmmmm" localSheetId="56" hidden="1">{"Riqfin97",#N/A,FALSE,"Tran";"Riqfinpro",#N/A,FALSE,"Tran"}</definedName>
    <definedName name="mmmmm" localSheetId="18" hidden="1">{"Riqfin97",#N/A,FALSE,"Tran";"Riqfinpro",#N/A,FALSE,"Tran"}</definedName>
    <definedName name="mmmmm" localSheetId="19" hidden="1">{"Riqfin97",#N/A,FALSE,"Tran";"Riqfinpro",#N/A,FALSE,"Tran"}</definedName>
    <definedName name="mmmmm" localSheetId="24" hidden="1">{"Riqfin97",#N/A,FALSE,"Tran";"Riqfinpro",#N/A,FALSE,"Tran"}</definedName>
    <definedName name="mmmmm" localSheetId="25" hidden="1">{"Riqfin97",#N/A,FALSE,"Tran";"Riqfinpro",#N/A,FALSE,"Tran"}</definedName>
    <definedName name="mmmmm" localSheetId="26" hidden="1">{"Riqfin97",#N/A,FALSE,"Tran";"Riqfinpro",#N/A,FALSE,"Tran"}</definedName>
    <definedName name="mmmmm" localSheetId="27" hidden="1">{"Riqfin97",#N/A,FALSE,"Tran";"Riqfinpro",#N/A,FALSE,"Tran"}</definedName>
    <definedName name="mmmmm" localSheetId="29" hidden="1">{"Riqfin97",#N/A,FALSE,"Tran";"Riqfinpro",#N/A,FALSE,"Tran"}</definedName>
    <definedName name="mmmmm" hidden="1">{"Riqfin97",#N/A,FALSE,"Tran";"Riqfinpro",#N/A,FALSE,"Tran"}</definedName>
    <definedName name="mmmmmmmmm" localSheetId="20" hidden="1">{"Riqfin97",#N/A,FALSE,"Tran";"Riqfinpro",#N/A,FALSE,"Tran"}</definedName>
    <definedName name="mmmmmmmmm" localSheetId="21" hidden="1">{"Riqfin97",#N/A,FALSE,"Tran";"Riqfinpro",#N/A,FALSE,"Tran"}</definedName>
    <definedName name="mmmmmmmmm" localSheetId="22" hidden="1">{"Riqfin97",#N/A,FALSE,"Tran";"Riqfinpro",#N/A,FALSE,"Tran"}</definedName>
    <definedName name="mmmmmmmmm" localSheetId="23" hidden="1">{"Riqfin97",#N/A,FALSE,"Tran";"Riqfinpro",#N/A,FALSE,"Tran"}</definedName>
    <definedName name="mmmmmmmmm" localSheetId="28" hidden="1">{"Riqfin97",#N/A,FALSE,"Tran";"Riqfinpro",#N/A,FALSE,"Tran"}</definedName>
    <definedName name="mmmmmmmmm" localSheetId="32" hidden="1">{"Riqfin97",#N/A,FALSE,"Tran";"Riqfinpro",#N/A,FALSE,"Tran"}</definedName>
    <definedName name="mmmmmmmmm" localSheetId="37" hidden="1">{"Riqfin97",#N/A,FALSE,"Tran";"Riqfinpro",#N/A,FALSE,"Tran"}</definedName>
    <definedName name="mmmmmmmmm" localSheetId="39" hidden="1">{"Riqfin97",#N/A,FALSE,"Tran";"Riqfinpro",#N/A,FALSE,"Tran"}</definedName>
    <definedName name="mmmmmmmmm" localSheetId="41" hidden="1">{"Riqfin97",#N/A,FALSE,"Tran";"Riqfinpro",#N/A,FALSE,"Tran"}</definedName>
    <definedName name="mmmmmmmmm" localSheetId="4" hidden="1">{"Riqfin97",#N/A,FALSE,"Tran";"Riqfinpro",#N/A,FALSE,"Tran"}</definedName>
    <definedName name="mmmmmmmmm" localSheetId="3" hidden="1">{"Riqfin97",#N/A,FALSE,"Tran";"Riqfinpro",#N/A,FALSE,"Tran"}</definedName>
    <definedName name="mmmmmmmmm" localSheetId="30" hidden="1">{"Riqfin97",#N/A,FALSE,"Tran";"Riqfinpro",#N/A,FALSE,"Tran"}</definedName>
    <definedName name="mmmmmmmmm" localSheetId="31" hidden="1">{"Riqfin97",#N/A,FALSE,"Tran";"Riqfinpro",#N/A,FALSE,"Tran"}</definedName>
    <definedName name="mmmmmmmmm" localSheetId="33" hidden="1">{"Riqfin97",#N/A,FALSE,"Tran";"Riqfinpro",#N/A,FALSE,"Tran"}</definedName>
    <definedName name="mmmmmmmmm" localSheetId="34" hidden="1">{"Riqfin97",#N/A,FALSE,"Tran";"Riqfinpro",#N/A,FALSE,"Tran"}</definedName>
    <definedName name="mmmmmmmmm" localSheetId="35" hidden="1">{"Riqfin97",#N/A,FALSE,"Tran";"Riqfinpro",#N/A,FALSE,"Tran"}</definedName>
    <definedName name="mmmmmmmmm" localSheetId="36" hidden="1">{"Riqfin97",#N/A,FALSE,"Tran";"Riqfinpro",#N/A,FALSE,"Tran"}</definedName>
    <definedName name="mmmmmmmmm" localSheetId="38" hidden="1">{"Riqfin97",#N/A,FALSE,"Tran";"Riqfinpro",#N/A,FALSE,"Tran"}</definedName>
    <definedName name="mmmmmmmmm" localSheetId="42" hidden="1">{"Riqfin97",#N/A,FALSE,"Tran";"Riqfinpro",#N/A,FALSE,"Tran"}</definedName>
    <definedName name="mmmmmmmmm" localSheetId="43" hidden="1">{"Riqfin97",#N/A,FALSE,"Tran";"Riqfinpro",#N/A,FALSE,"Tran"}</definedName>
    <definedName name="mmmmmmmmm" localSheetId="17" hidden="1">{"Riqfin97",#N/A,FALSE,"Tran";"Riqfinpro",#N/A,FALSE,"Tran"}</definedName>
    <definedName name="mmmmmmmmm" localSheetId="50" hidden="1">{"Riqfin97",#N/A,FALSE,"Tran";"Riqfinpro",#N/A,FALSE,"Tran"}</definedName>
    <definedName name="mmmmmmmmm" localSheetId="51" hidden="1">{"Riqfin97",#N/A,FALSE,"Tran";"Riqfinpro",#N/A,FALSE,"Tran"}</definedName>
    <definedName name="mmmmmmmmm" localSheetId="52" hidden="1">{"Riqfin97",#N/A,FALSE,"Tran";"Riqfinpro",#N/A,FALSE,"Tran"}</definedName>
    <definedName name="mmmmmmmmm" localSheetId="53" hidden="1">{"Riqfin97",#N/A,FALSE,"Tran";"Riqfinpro",#N/A,FALSE,"Tran"}</definedName>
    <definedName name="mmmmmmmmm" localSheetId="54" hidden="1">{"Riqfin97",#N/A,FALSE,"Tran";"Riqfinpro",#N/A,FALSE,"Tran"}</definedName>
    <definedName name="mmmmmmmmm" localSheetId="55" hidden="1">{"Riqfin97",#N/A,FALSE,"Tran";"Riqfinpro",#N/A,FALSE,"Tran"}</definedName>
    <definedName name="mmmmmmmmm" localSheetId="56" hidden="1">{"Riqfin97",#N/A,FALSE,"Tran";"Riqfinpro",#N/A,FALSE,"Tran"}</definedName>
    <definedName name="mmmmmmmmm" localSheetId="18" hidden="1">{"Riqfin97",#N/A,FALSE,"Tran";"Riqfinpro",#N/A,FALSE,"Tran"}</definedName>
    <definedName name="mmmmmmmmm" localSheetId="19" hidden="1">{"Riqfin97",#N/A,FALSE,"Tran";"Riqfinpro",#N/A,FALSE,"Tran"}</definedName>
    <definedName name="mmmmmmmmm" localSheetId="24" hidden="1">{"Riqfin97",#N/A,FALSE,"Tran";"Riqfinpro",#N/A,FALSE,"Tran"}</definedName>
    <definedName name="mmmmmmmmm" localSheetId="25" hidden="1">{"Riqfin97",#N/A,FALSE,"Tran";"Riqfinpro",#N/A,FALSE,"Tran"}</definedName>
    <definedName name="mmmmmmmmm" localSheetId="26" hidden="1">{"Riqfin97",#N/A,FALSE,"Tran";"Riqfinpro",#N/A,FALSE,"Tran"}</definedName>
    <definedName name="mmmmmmmmm" localSheetId="27" hidden="1">{"Riqfin97",#N/A,FALSE,"Tran";"Riqfinpro",#N/A,FALSE,"Tran"}</definedName>
    <definedName name="mmmmmmmmm" localSheetId="29" hidden="1">{"Riqfin97",#N/A,FALSE,"Tran";"Riqfinpro",#N/A,FALSE,"Tran"}</definedName>
    <definedName name="mmmmmmmmm" hidden="1">{"Riqfin97",#N/A,FALSE,"Tran";"Riqfinpro",#N/A,FALSE,"Tran"}</definedName>
    <definedName name="MN">[69]BCP!#REF!</definedName>
    <definedName name="MNDATES" localSheetId="20">#REF!</definedName>
    <definedName name="MNDATES" localSheetId="21">#REF!</definedName>
    <definedName name="MNDATES" localSheetId="22">#REF!</definedName>
    <definedName name="MNDATES" localSheetId="23">#REF!</definedName>
    <definedName name="MNDATES" localSheetId="17">#REF!</definedName>
    <definedName name="MNDATES" localSheetId="55">#REF!</definedName>
    <definedName name="MNDATES" localSheetId="19">#REF!</definedName>
    <definedName name="MNDATES" localSheetId="25">#REF!</definedName>
    <definedName name="MNDATES" localSheetId="26">#REF!</definedName>
    <definedName name="MNDATES">#REF!</definedName>
    <definedName name="MNP" localSheetId="20">[69]BCP!#REF!</definedName>
    <definedName name="MNP" localSheetId="21">[69]BCP!#REF!</definedName>
    <definedName name="MNP" localSheetId="22">[69]BCP!#REF!</definedName>
    <definedName name="MNP" localSheetId="23">[69]BCP!#REF!</definedName>
    <definedName name="MNP" localSheetId="17">[69]BCP!#REF!</definedName>
    <definedName name="MNP" localSheetId="19">[69]BCP!#REF!</definedName>
    <definedName name="MNP">[69]BCP!#REF!</definedName>
    <definedName name="Módulo2.completo">#N/A</definedName>
    <definedName name="MON_SM" localSheetId="20">#REF!</definedName>
    <definedName name="MON_SM" localSheetId="21">#REF!</definedName>
    <definedName name="MON_SM" localSheetId="22">#REF!</definedName>
    <definedName name="MON_SM" localSheetId="23">#REF!</definedName>
    <definedName name="MON_SM" localSheetId="17">#REF!</definedName>
    <definedName name="MON_SM" localSheetId="55">#REF!</definedName>
    <definedName name="MON_SM" localSheetId="19">#REF!</definedName>
    <definedName name="MON_SM">#REF!</definedName>
    <definedName name="MONF_SM" localSheetId="55">#REF!</definedName>
    <definedName name="MONF_SM">#REF!</definedName>
    <definedName name="Month" localSheetId="20">#REF!</definedName>
    <definedName name="Month" localSheetId="21">#REF!</definedName>
    <definedName name="Month" localSheetId="37">#REF!</definedName>
    <definedName name="Month" localSheetId="4">#REF!</definedName>
    <definedName name="Month" localSheetId="3">#REF!</definedName>
    <definedName name="Month" localSheetId="30">#REF!</definedName>
    <definedName name="Month" localSheetId="31">#REF!</definedName>
    <definedName name="Month" localSheetId="38">#REF!</definedName>
    <definedName name="Month" localSheetId="55">#REF!</definedName>
    <definedName name="Month" localSheetId="56">#REF!</definedName>
    <definedName name="Month" localSheetId="18">#REF!</definedName>
    <definedName name="Month" localSheetId="19">#REF!</definedName>
    <definedName name="Month" localSheetId="24">#REF!</definedName>
    <definedName name="Month" localSheetId="27">#REF!</definedName>
    <definedName name="Month" localSheetId="29">#REF!</definedName>
    <definedName name="Month">#REF!</definedName>
    <definedName name="MonthIndex" localSheetId="20">#REF!</definedName>
    <definedName name="MonthIndex" localSheetId="37">#REF!</definedName>
    <definedName name="MonthIndex" localSheetId="4">#REF!</definedName>
    <definedName name="MonthIndex" localSheetId="3">#REF!</definedName>
    <definedName name="MonthIndex" localSheetId="31">#REF!</definedName>
    <definedName name="MonthIndex" localSheetId="55">#REF!</definedName>
    <definedName name="MonthIndex" localSheetId="56">#REF!</definedName>
    <definedName name="MonthIndex">#REF!</definedName>
    <definedName name="MonthlyInf">[96]CPI!$A$403:$N$559</definedName>
    <definedName name="MONTHS">[89]MONTHLY!$BV$3:$CG$3</definedName>
    <definedName name="MONY" localSheetId="20">#REF!</definedName>
    <definedName name="MONY" localSheetId="21">#REF!</definedName>
    <definedName name="MONY" localSheetId="22">#REF!</definedName>
    <definedName name="MONY" localSheetId="23">#REF!</definedName>
    <definedName name="MONY" localSheetId="17">#REF!</definedName>
    <definedName name="MONY" localSheetId="55">#REF!</definedName>
    <definedName name="MONY" localSheetId="19">#REF!</definedName>
    <definedName name="MONY" localSheetId="25">#REF!</definedName>
    <definedName name="MONY" localSheetId="26">#REF!</definedName>
    <definedName name="MONY">#REF!</definedName>
    <definedName name="moodys" localSheetId="20">'[143]Credit ratings on 1st issues'!#REF!</definedName>
    <definedName name="moodys" localSheetId="21">'[143]Credit ratings on 1st issues'!#REF!</definedName>
    <definedName name="moodys" localSheetId="23">'[143]Credit ratings on 1st issues'!#REF!</definedName>
    <definedName name="moodys" localSheetId="30">'[143]Credit ratings on 1st issues'!#REF!</definedName>
    <definedName name="moodys" localSheetId="31">'[143]Credit ratings on 1st issues'!#REF!</definedName>
    <definedName name="moodys" localSheetId="38">'[143]Credit ratings on 1st issues'!#REF!</definedName>
    <definedName name="moodys" localSheetId="56">'[143]Credit ratings on 1st issues'!#REF!</definedName>
    <definedName name="moodys" localSheetId="18">'[143]Credit ratings on 1st issues'!#REF!</definedName>
    <definedName name="moodys" localSheetId="19">'[143]Credit ratings on 1st issues'!#REF!</definedName>
    <definedName name="moodys" localSheetId="24">'[143]Credit ratings on 1st issues'!#REF!</definedName>
    <definedName name="moodys" localSheetId="25">'[143]Credit ratings on 1st issues'!#REF!</definedName>
    <definedName name="moodys" localSheetId="26">'[143]Credit ratings on 1st issues'!#REF!</definedName>
    <definedName name="moodys" localSheetId="27">'[143]Credit ratings on 1st issues'!#REF!</definedName>
    <definedName name="moodys" localSheetId="29">'[143]Credit ratings on 1st issues'!#REF!</definedName>
    <definedName name="moodys">'[143]Credit ratings on 1st issues'!#REF!</definedName>
    <definedName name="MPETROLEO" localSheetId="20">#REF!</definedName>
    <definedName name="MPETROLEO" localSheetId="21">#REF!</definedName>
    <definedName name="MPETROLEO" localSheetId="37">#REF!</definedName>
    <definedName name="MPETROLEO" localSheetId="4">#REF!</definedName>
    <definedName name="MPETROLEO" localSheetId="3">#REF!</definedName>
    <definedName name="MPETROLEO" localSheetId="30">#REF!</definedName>
    <definedName name="MPETROLEO" localSheetId="31">#REF!</definedName>
    <definedName name="MPETROLEO" localSheetId="38">#REF!</definedName>
    <definedName name="MPETROLEO" localSheetId="55">#REF!</definedName>
    <definedName name="MPETROLEO" localSheetId="56">#REF!</definedName>
    <definedName name="MPETROLEO" localSheetId="18">#REF!</definedName>
    <definedName name="MPETROLEO" localSheetId="19">#REF!</definedName>
    <definedName name="MPETROLEO" localSheetId="24">#REF!</definedName>
    <definedName name="MPETROLEO" localSheetId="25">#REF!</definedName>
    <definedName name="MPETROLEO" localSheetId="26">#REF!</definedName>
    <definedName name="MPETROLEO" localSheetId="27">#REF!</definedName>
    <definedName name="MPETROLEO" localSheetId="29">#REF!</definedName>
    <definedName name="MPETROLEO">#REF!</definedName>
    <definedName name="msci">[123]Sheet1!$H$2:$K$24</definedName>
    <definedName name="mscid">[123]Sheet1!$B$2:$E$24</definedName>
    <definedName name="mscil">[123]Sheet1!$H$2:$K$24</definedName>
    <definedName name="mstocksa" localSheetId="22">[19]!mstocksa</definedName>
    <definedName name="mstocksa" localSheetId="41">[19]!mstocksa</definedName>
    <definedName name="mstocksa" localSheetId="3">[19]!mstocksa</definedName>
    <definedName name="mstocksa" localSheetId="38">[19]!mstocksa</definedName>
    <definedName name="mstocksa" localSheetId="42">[19]!mstocksa</definedName>
    <definedName name="mstocksa" localSheetId="53">[19]!mstocksa</definedName>
    <definedName name="mstocksa" localSheetId="54">[19]!mstocksa</definedName>
    <definedName name="mstocksa" localSheetId="57">[19]!mstocksa</definedName>
    <definedName name="mstocksa" localSheetId="58">[19]!mstocksa</definedName>
    <definedName name="mstocksa" localSheetId="25">[19]!mstocksa</definedName>
    <definedName name="mstocksa">[19]!mstocksa</definedName>
    <definedName name="mstocksq" localSheetId="22">[19]!mstocksq</definedName>
    <definedName name="mstocksq" localSheetId="41">[19]!mstocksq</definedName>
    <definedName name="mstocksq" localSheetId="3">[19]!mstocksq</definedName>
    <definedName name="mstocksq" localSheetId="38">[19]!mstocksq</definedName>
    <definedName name="mstocksq" localSheetId="42">[19]!mstocksq</definedName>
    <definedName name="mstocksq" localSheetId="53">[19]!mstocksq</definedName>
    <definedName name="mstocksq" localSheetId="54">[19]!mstocksq</definedName>
    <definedName name="mstocksq" localSheetId="57">[19]!mstocksq</definedName>
    <definedName name="mstocksq" localSheetId="58">[19]!mstocksq</definedName>
    <definedName name="mstocksq" localSheetId="25">[19]!mstocksq</definedName>
    <definedName name="mstocksq">[19]!mstocksq</definedName>
    <definedName name="mte" localSheetId="20" hidden="1">{"Riqfin97",#N/A,FALSE,"Tran";"Riqfinpro",#N/A,FALSE,"Tran"}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localSheetId="23" hidden="1">{"Riqfin97",#N/A,FALSE,"Tran";"Riqfinpro",#N/A,FALSE,"Tran"}</definedName>
    <definedName name="mte" localSheetId="28" hidden="1">{"Riqfin97",#N/A,FALSE,"Tran";"Riqfinpro",#N/A,FALSE,"Tran"}</definedName>
    <definedName name="mte" localSheetId="32" hidden="1">{"Riqfin97",#N/A,FALSE,"Tran";"Riqfinpro",#N/A,FALSE,"Tran"}</definedName>
    <definedName name="mte" localSheetId="37" hidden="1">{"Riqfin97",#N/A,FALSE,"Tran";"Riqfinpro",#N/A,FALSE,"Tran"}</definedName>
    <definedName name="mte" localSheetId="39" hidden="1">{"Riqfin97",#N/A,FALSE,"Tran";"Riqfinpro",#N/A,FALSE,"Tran"}</definedName>
    <definedName name="mte" localSheetId="41" hidden="1">{"Riqfin97",#N/A,FALSE,"Tran";"Riqfinpro",#N/A,FALSE,"Tran"}</definedName>
    <definedName name="mte" localSheetId="4" hidden="1">{"Riqfin97",#N/A,FALSE,"Tran";"Riqfinpro",#N/A,FALSE,"Tran"}</definedName>
    <definedName name="mte" localSheetId="3" hidden="1">{"Riqfin97",#N/A,FALSE,"Tran";"Riqfinpro",#N/A,FALSE,"Tran"}</definedName>
    <definedName name="mte" localSheetId="30" hidden="1">{"Riqfin97",#N/A,FALSE,"Tran";"Riqfinpro",#N/A,FALSE,"Tran"}</definedName>
    <definedName name="mte" localSheetId="31" hidden="1">{"Riqfin97",#N/A,FALSE,"Tran";"Riqfinpro",#N/A,FALSE,"Tran"}</definedName>
    <definedName name="mte" localSheetId="33" hidden="1">{"Riqfin97",#N/A,FALSE,"Tran";"Riqfinpro",#N/A,FALSE,"Tran"}</definedName>
    <definedName name="mte" localSheetId="34" hidden="1">{"Riqfin97",#N/A,FALSE,"Tran";"Riqfinpro",#N/A,FALSE,"Tran"}</definedName>
    <definedName name="mte" localSheetId="35" hidden="1">{"Riqfin97",#N/A,FALSE,"Tran";"Riqfinpro",#N/A,FALSE,"Tran"}</definedName>
    <definedName name="mte" localSheetId="36" hidden="1">{"Riqfin97",#N/A,FALSE,"Tran";"Riqfinpro",#N/A,FALSE,"Tran"}</definedName>
    <definedName name="mte" localSheetId="38" hidden="1">{"Riqfin97",#N/A,FALSE,"Tran";"Riqfinpro",#N/A,FALSE,"Tran"}</definedName>
    <definedName name="mte" localSheetId="42" hidden="1">{"Riqfin97",#N/A,FALSE,"Tran";"Riqfinpro",#N/A,FALSE,"Tran"}</definedName>
    <definedName name="mte" localSheetId="43" hidden="1">{"Riqfin97",#N/A,FALSE,"Tran";"Riqfinpro",#N/A,FALSE,"Tran"}</definedName>
    <definedName name="mte" localSheetId="17" hidden="1">{"Riqfin97",#N/A,FALSE,"Tran";"Riqfinpro",#N/A,FALSE,"Tran"}</definedName>
    <definedName name="mte" localSheetId="50" hidden="1">{"Riqfin97",#N/A,FALSE,"Tran";"Riqfinpro",#N/A,FALSE,"Tran"}</definedName>
    <definedName name="mte" localSheetId="51" hidden="1">{"Riqfin97",#N/A,FALSE,"Tran";"Riqfinpro",#N/A,FALSE,"Tran"}</definedName>
    <definedName name="mte" localSheetId="52" hidden="1">{"Riqfin97",#N/A,FALSE,"Tran";"Riqfinpro",#N/A,FALSE,"Tran"}</definedName>
    <definedName name="mte" localSheetId="53" hidden="1">{"Riqfin97",#N/A,FALSE,"Tran";"Riqfinpro",#N/A,FALSE,"Tran"}</definedName>
    <definedName name="mte" localSheetId="54" hidden="1">{"Riqfin97",#N/A,FALSE,"Tran";"Riqfinpro",#N/A,FALSE,"Tran"}</definedName>
    <definedName name="mte" localSheetId="55" hidden="1">{"Riqfin97",#N/A,FALSE,"Tran";"Riqfinpro",#N/A,FALSE,"Tran"}</definedName>
    <definedName name="mte" localSheetId="56" hidden="1">{"Riqfin97",#N/A,FALSE,"Tran";"Riqfinpro",#N/A,FALSE,"Tran"}</definedName>
    <definedName name="mte" localSheetId="18" hidden="1">{"Riqfin97",#N/A,FALSE,"Tran";"Riqfinpro",#N/A,FALSE,"Tran"}</definedName>
    <definedName name="mte" localSheetId="19" hidden="1">{"Riqfin97",#N/A,FALSE,"Tran";"Riqfinpro",#N/A,FALSE,"Tran"}</definedName>
    <definedName name="mte" localSheetId="24" hidden="1">{"Riqfin97",#N/A,FALSE,"Tran";"Riqfinpro",#N/A,FALSE,"Tran"}</definedName>
    <definedName name="mte" localSheetId="25" hidden="1">{"Riqfin97",#N/A,FALSE,"Tran";"Riqfinpro",#N/A,FALSE,"Tran"}</definedName>
    <definedName name="mte" localSheetId="26" hidden="1">{"Riqfin97",#N/A,FALSE,"Tran";"Riqfinpro",#N/A,FALSE,"Tran"}</definedName>
    <definedName name="mte" localSheetId="27" hidden="1">{"Riqfin97",#N/A,FALSE,"Tran";"Riqfinpro",#N/A,FALSE,"Tran"}</definedName>
    <definedName name="mte" localSheetId="29" hidden="1">{"Riqfin97",#N/A,FALSE,"Tran";"Riqfinpro",#N/A,FALSE,"Tran"}</definedName>
    <definedName name="mte" hidden="1">{"Riqfin97",#N/A,FALSE,"Tran";"Riqfinpro",#N/A,FALSE,"Tran"}</definedName>
    <definedName name="MUNI96" localSheetId="55">#REF!</definedName>
    <definedName name="MUNI96">#REF!</definedName>
    <definedName name="Municipios" localSheetId="20">#REF!</definedName>
    <definedName name="Municipios" localSheetId="21">#REF!</definedName>
    <definedName name="Municipios" localSheetId="22">#REF!</definedName>
    <definedName name="Municipios" localSheetId="23">#REF!</definedName>
    <definedName name="Municipios" localSheetId="17">#REF!</definedName>
    <definedName name="Municipios" localSheetId="55">#REF!</definedName>
    <definedName name="Municipios" localSheetId="19">#REF!</definedName>
    <definedName name="Municipios">#REF!</definedName>
    <definedName name="n" localSheetId="20" hidden="1">{"Minpmon",#N/A,FALSE,"Monthinput"}</definedName>
    <definedName name="n" localSheetId="21" hidden="1">{"Minpmon",#N/A,FALSE,"Monthinput"}</definedName>
    <definedName name="n" localSheetId="22" hidden="1">{"Minpmon",#N/A,FALSE,"Monthinput"}</definedName>
    <definedName name="n" localSheetId="23" hidden="1">{"Minpmon",#N/A,FALSE,"Monthinput"}</definedName>
    <definedName name="n" localSheetId="28" hidden="1">{"Minpmon",#N/A,FALSE,"Monthinput"}</definedName>
    <definedName name="n" localSheetId="32" hidden="1">{"Minpmon",#N/A,FALSE,"Monthinput"}</definedName>
    <definedName name="n" localSheetId="37" hidden="1">{"Minpmon",#N/A,FALSE,"Monthinput"}</definedName>
    <definedName name="n" localSheetId="39" hidden="1">{"Minpmon",#N/A,FALSE,"Monthinput"}</definedName>
    <definedName name="n" localSheetId="41" hidden="1">{"Minpmon",#N/A,FALSE,"Monthinput"}</definedName>
    <definedName name="n" localSheetId="4" hidden="1">{"Minpmon",#N/A,FALSE,"Monthinput"}</definedName>
    <definedName name="n" localSheetId="3" hidden="1">{"Minpmon",#N/A,FALSE,"Monthinput"}</definedName>
    <definedName name="n" localSheetId="30" hidden="1">{"Minpmon",#N/A,FALSE,"Monthinput"}</definedName>
    <definedName name="n" localSheetId="31" hidden="1">{"Minpmon",#N/A,FALSE,"Monthinput"}</definedName>
    <definedName name="n" localSheetId="33" hidden="1">{"Minpmon",#N/A,FALSE,"Monthinput"}</definedName>
    <definedName name="n" localSheetId="34" hidden="1">{"Minpmon",#N/A,FALSE,"Monthinput"}</definedName>
    <definedName name="n" localSheetId="35" hidden="1">{"Minpmon",#N/A,FALSE,"Monthinput"}</definedName>
    <definedName name="n" localSheetId="36" hidden="1">{"Minpmon",#N/A,FALSE,"Monthinput"}</definedName>
    <definedName name="n" localSheetId="38" hidden="1">{"Minpmon",#N/A,FALSE,"Monthinput"}</definedName>
    <definedName name="n" localSheetId="42" hidden="1">{"Minpmon",#N/A,FALSE,"Monthinput"}</definedName>
    <definedName name="n" localSheetId="43" hidden="1">{"Minpmon",#N/A,FALSE,"Monthinput"}</definedName>
    <definedName name="n" localSheetId="17" hidden="1">{"Minpmon",#N/A,FALSE,"Monthinput"}</definedName>
    <definedName name="n" localSheetId="50" hidden="1">{"Minpmon",#N/A,FALSE,"Monthinput"}</definedName>
    <definedName name="n" localSheetId="51" hidden="1">{"Minpmon",#N/A,FALSE,"Monthinput"}</definedName>
    <definedName name="n" localSheetId="52" hidden="1">{"Minpmon",#N/A,FALSE,"Monthinput"}</definedName>
    <definedName name="n" localSheetId="53" hidden="1">{"Minpmon",#N/A,FALSE,"Monthinput"}</definedName>
    <definedName name="n" localSheetId="54" hidden="1">{"Minpmon",#N/A,FALSE,"Monthinput"}</definedName>
    <definedName name="n" localSheetId="55" hidden="1">{"Minpmon",#N/A,FALSE,"Monthinput"}</definedName>
    <definedName name="n" localSheetId="56" hidden="1">{"Minpmon",#N/A,FALSE,"Monthinput"}</definedName>
    <definedName name="n" localSheetId="18" hidden="1">{"Minpmon",#N/A,FALSE,"Monthinput"}</definedName>
    <definedName name="n" localSheetId="19" hidden="1">{"Minpmon",#N/A,FALSE,"Monthinput"}</definedName>
    <definedName name="n" localSheetId="24" hidden="1">{"Minpmon",#N/A,FALSE,"Monthinput"}</definedName>
    <definedName name="n" localSheetId="25" hidden="1">{"Minpmon",#N/A,FALSE,"Monthinput"}</definedName>
    <definedName name="n" localSheetId="26" hidden="1">{"Minpmon",#N/A,FALSE,"Monthinput"}</definedName>
    <definedName name="n" localSheetId="27" hidden="1">{"Minpmon",#N/A,FALSE,"Monthinput"}</definedName>
    <definedName name="n" localSheetId="29" hidden="1">{"Minpmon",#N/A,FALSE,"Monthinput"}</definedName>
    <definedName name="n" hidden="1">{"Minpmon",#N/A,FALSE,"Monthinput"}</definedName>
    <definedName name="names">'[53]shared data'!$B$7:$O$7</definedName>
    <definedName name="NAMES_A">'[53]shared data'!$B$5:$B$223</definedName>
    <definedName name="names_w" localSheetId="20">#REF!</definedName>
    <definedName name="names_w" localSheetId="21">#REF!</definedName>
    <definedName name="names_w" localSheetId="22">#REF!</definedName>
    <definedName name="names_w" localSheetId="23">#REF!</definedName>
    <definedName name="names_w" localSheetId="17">#REF!</definedName>
    <definedName name="names_w" localSheetId="55">#REF!</definedName>
    <definedName name="names_w" localSheetId="19">#REF!</definedName>
    <definedName name="names_w" localSheetId="25">#REF!</definedName>
    <definedName name="names_w" localSheetId="26">#REF!</definedName>
    <definedName name="names_w">#REF!</definedName>
    <definedName name="NC_R" localSheetId="20">[66]Q1!#REF!</definedName>
    <definedName name="NC_R" localSheetId="21">[66]Q1!#REF!</definedName>
    <definedName name="NC_R" localSheetId="22">[66]Q1!#REF!</definedName>
    <definedName name="NC_R" localSheetId="23">[66]Q1!#REF!</definedName>
    <definedName name="NC_R" localSheetId="38">[66]Q1!#REF!</definedName>
    <definedName name="NC_R" localSheetId="17">[66]Q1!#REF!</definedName>
    <definedName name="NC_R" localSheetId="55">[67]Q1!#REF!</definedName>
    <definedName name="NC_R" localSheetId="19">[66]Q1!#REF!</definedName>
    <definedName name="NC_R" localSheetId="24">[67]Q1!#REF!</definedName>
    <definedName name="NC_R">[66]Q1!#REF!</definedName>
    <definedName name="NCG">#N/A</definedName>
    <definedName name="NCG_R">#N/A</definedName>
    <definedName name="NCP">#N/A</definedName>
    <definedName name="NCP_R">#N/A</definedName>
    <definedName name="Ndf">[59]CIRRs!$C$69</definedName>
    <definedName name="NE" localSheetId="20">#REF!</definedName>
    <definedName name="NE" localSheetId="21">#REF!</definedName>
    <definedName name="NE" localSheetId="22">#REF!</definedName>
    <definedName name="NE" localSheetId="23">#REF!</definedName>
    <definedName name="NE" localSheetId="17">#REF!</definedName>
    <definedName name="NE" localSheetId="55">#REF!</definedName>
    <definedName name="NE" localSheetId="19">#REF!</definedName>
    <definedName name="NE" localSheetId="25">#REF!</definedName>
    <definedName name="NE" localSheetId="26">#REF!</definedName>
    <definedName name="NE">#REF!</definedName>
    <definedName name="NECESSIDADE_DE_FINANCIAMENTO" localSheetId="20">#REF!</definedName>
    <definedName name="NECESSIDADE_DE_FINANCIAMENTO" localSheetId="21">#REF!</definedName>
    <definedName name="NECESSIDADE_DE_FINANCIAMENTO" localSheetId="23">#REF!</definedName>
    <definedName name="NECESSIDADE_DE_FINANCIAMENTO" localSheetId="55">#REF!</definedName>
    <definedName name="NECESSIDADE_DE_FINANCIAMENTO" localSheetId="19">#REF!</definedName>
    <definedName name="NECESSIDADE_DE_FINANCIAMENTO" localSheetId="25">#REF!</definedName>
    <definedName name="NECESSIDADE_DE_FINANCIAMENTO" localSheetId="26">#REF!</definedName>
    <definedName name="NECESSIDADE_DE_FINANCIAMENTO">#REF!</definedName>
    <definedName name="NEperc" localSheetId="20">#REF!</definedName>
    <definedName name="NEperc" localSheetId="21">#REF!</definedName>
    <definedName name="NEperc" localSheetId="23">#REF!</definedName>
    <definedName name="NEperc" localSheetId="55">#REF!</definedName>
    <definedName name="NEperc" localSheetId="19">#REF!</definedName>
    <definedName name="NEperc" localSheetId="25">#REF!</definedName>
    <definedName name="NEperc" localSheetId="26">#REF!</definedName>
    <definedName name="NEperc">#REF!</definedName>
    <definedName name="Netherlands_wt">'[77]OECD wgt'!$B$26</definedName>
    <definedName name="new" localSheetId="20">#REF!</definedName>
    <definedName name="new" localSheetId="21">#REF!</definedName>
    <definedName name="new" localSheetId="37">#REF!</definedName>
    <definedName name="new" localSheetId="4">#REF!</definedName>
    <definedName name="new" localSheetId="3">#REF!</definedName>
    <definedName name="new" localSheetId="30">#REF!</definedName>
    <definedName name="new" localSheetId="31">#REF!</definedName>
    <definedName name="new" localSheetId="38">#REF!</definedName>
    <definedName name="new" localSheetId="55">#REF!</definedName>
    <definedName name="new" localSheetId="56">#REF!</definedName>
    <definedName name="new" localSheetId="18">#REF!</definedName>
    <definedName name="new" localSheetId="19">#REF!</definedName>
    <definedName name="new" localSheetId="24">#REF!</definedName>
    <definedName name="new" localSheetId="25">#REF!</definedName>
    <definedName name="new" localSheetId="26">#REF!</definedName>
    <definedName name="new" localSheetId="27">#REF!</definedName>
    <definedName name="new" localSheetId="29">#REF!</definedName>
    <definedName name="new">#REF!</definedName>
    <definedName name="NEWSHEET" localSheetId="20">#REF!</definedName>
    <definedName name="NEWSHEET" localSheetId="37">#REF!</definedName>
    <definedName name="NEWSHEET" localSheetId="4">#REF!</definedName>
    <definedName name="NEWSHEET" localSheetId="3">#REF!</definedName>
    <definedName name="NEWSHEET" localSheetId="31">#REF!</definedName>
    <definedName name="NEWSHEET" localSheetId="55">#REF!</definedName>
    <definedName name="NEWSHEET" localSheetId="56">#REF!</definedName>
    <definedName name="NEWSHEET" localSheetId="19">#REF!</definedName>
    <definedName name="NEWSHEET" localSheetId="25">#REF!</definedName>
    <definedName name="NEWSHEET" localSheetId="26">#REF!</definedName>
    <definedName name="NEWSHEET">#REF!</definedName>
    <definedName name="nfa_by_bank" localSheetId="55">#REF!</definedName>
    <definedName name="nfa_by_bank">#REF!</definedName>
    <definedName name="NFB_R" localSheetId="38">[66]Q1!#REF!</definedName>
    <definedName name="NFB_R" localSheetId="55">[67]Q1!#REF!</definedName>
    <definedName name="NFB_R" localSheetId="24">[67]Q1!#REF!</definedName>
    <definedName name="NFB_R">[66]Q1!#REF!</definedName>
    <definedName name="NFB_R_GDP" localSheetId="38">[66]Q1!#REF!</definedName>
    <definedName name="NFB_R_GDP" localSheetId="55">[67]Q1!#REF!</definedName>
    <definedName name="NFB_R_GDP" localSheetId="24">[67]Q1!#REF!</definedName>
    <definedName name="NFB_R_GDP">[66]Q1!#REF!</definedName>
    <definedName name="NFI">#N/A</definedName>
    <definedName name="NFI_R">#N/A</definedName>
    <definedName name="NFIP" localSheetId="20">#REF!</definedName>
    <definedName name="NFIP" localSheetId="21">#REF!</definedName>
    <definedName name="NFIP" localSheetId="22">#REF!</definedName>
    <definedName name="NFIP" localSheetId="23">#REF!</definedName>
    <definedName name="NFIP" localSheetId="17">#REF!</definedName>
    <definedName name="NFIP" localSheetId="55">#REF!</definedName>
    <definedName name="NFIP" localSheetId="19">#REF!</definedName>
    <definedName name="NFIP">#REF!</definedName>
    <definedName name="NFPS_" localSheetId="20">[43]OPS!#REF!</definedName>
    <definedName name="NFPS_" localSheetId="21">[43]OPS!#REF!</definedName>
    <definedName name="NFPS_" localSheetId="22">[43]OPS!#REF!</definedName>
    <definedName name="NFPS_" localSheetId="23">[43]OPS!#REF!</definedName>
    <definedName name="NFPS_" localSheetId="38">[43]OPS!#REF!</definedName>
    <definedName name="NFPS_" localSheetId="17">[43]OPS!#REF!</definedName>
    <definedName name="NFPS_" localSheetId="55">[44]OPS!#REF!</definedName>
    <definedName name="NFPS_" localSheetId="19">[43]OPS!#REF!</definedName>
    <definedName name="NFPS_" localSheetId="24">[44]OPS!#REF!</definedName>
    <definedName name="NFPS_">[43]OPS!#REF!</definedName>
    <definedName name="NGDP">#N/A</definedName>
    <definedName name="NGDP_D" localSheetId="20">[66]Q3!#REF!</definedName>
    <definedName name="NGDP_D" localSheetId="21">[66]Q3!#REF!</definedName>
    <definedName name="NGDP_D" localSheetId="22">[66]Q3!#REF!</definedName>
    <definedName name="NGDP_D" localSheetId="23">[66]Q3!#REF!</definedName>
    <definedName name="NGDP_D" localSheetId="38">[66]Q3!#REF!</definedName>
    <definedName name="NGDP_D" localSheetId="17">[66]Q3!#REF!</definedName>
    <definedName name="NGDP_D" localSheetId="55">[67]Q3!#REF!</definedName>
    <definedName name="NGDP_D" localSheetId="19">[66]Q3!#REF!</definedName>
    <definedName name="NGDP_D" localSheetId="24">[67]Q3!#REF!</definedName>
    <definedName name="NGDP_D">[66]Q3!#REF!</definedName>
    <definedName name="NGDP_DG">#N/A</definedName>
    <definedName name="NGDP_R">#N/A</definedName>
    <definedName name="NGDP_RG">#N/A</definedName>
    <definedName name="ngdp2">[42]Q2!$E$47:$AH$47</definedName>
    <definedName name="NGDPA" localSheetId="20">#REF!</definedName>
    <definedName name="NGDPA" localSheetId="21">#REF!</definedName>
    <definedName name="NGDPA" localSheetId="22">#REF!</definedName>
    <definedName name="NGDPA" localSheetId="23">#REF!</definedName>
    <definedName name="NGDPA" localSheetId="17">#REF!</definedName>
    <definedName name="NGDPA" localSheetId="55">#REF!</definedName>
    <definedName name="NGDPA" localSheetId="19">#REF!</definedName>
    <definedName name="NGDPA" localSheetId="25">#REF!</definedName>
    <definedName name="NGDPA" localSheetId="26">#REF!</definedName>
    <definedName name="NGDPA">#REF!</definedName>
    <definedName name="NGK" localSheetId="20">#REF!</definedName>
    <definedName name="NGK" localSheetId="21">#REF!</definedName>
    <definedName name="NGK" localSheetId="23">#REF!</definedName>
    <definedName name="NGK" localSheetId="55">#REF!</definedName>
    <definedName name="NGK" localSheetId="19">#REF!</definedName>
    <definedName name="NGK" localSheetId="25">#REF!</definedName>
    <definedName name="NGK" localSheetId="26">#REF!</definedName>
    <definedName name="NGK">#REF!</definedName>
    <definedName name="NGNI" localSheetId="20">#REF!</definedName>
    <definedName name="NGNI" localSheetId="21">#REF!</definedName>
    <definedName name="NGNI" localSheetId="23">#REF!</definedName>
    <definedName name="NGNI" localSheetId="55">#REF!</definedName>
    <definedName name="NGNI" localSheetId="19">#REF!</definedName>
    <definedName name="NGNI" localSheetId="25">#REF!</definedName>
    <definedName name="NGNI" localSheetId="26">#REF!</definedName>
    <definedName name="NGNI">#REF!</definedName>
    <definedName name="NGPXO" localSheetId="55">#REF!</definedName>
    <definedName name="NGPXO">#REF!</definedName>
    <definedName name="NGPXO_R" localSheetId="55">#REF!</definedName>
    <definedName name="NGPXO_R">#REF!</definedName>
    <definedName name="NGS_NGDP">#N/A</definedName>
    <definedName name="NGSP" localSheetId="38">[66]Q2!#REF!</definedName>
    <definedName name="NGSP" localSheetId="55">[67]Q2!#REF!</definedName>
    <definedName name="NGSP" localSheetId="24">[67]Q2!#REF!</definedName>
    <definedName name="NGSP">[66]Q2!#REF!</definedName>
    <definedName name="NI" localSheetId="38">[66]Q2!#REF!</definedName>
    <definedName name="NI" localSheetId="55">[67]Q2!#REF!</definedName>
    <definedName name="NI" localSheetId="24">[67]Q2!#REF!</definedName>
    <definedName name="NI">[66]Q2!#REF!</definedName>
    <definedName name="NI_GDP" localSheetId="38">[66]Q2!#REF!</definedName>
    <definedName name="NI_GDP" localSheetId="55">[67]Q2!#REF!</definedName>
    <definedName name="NI_GDP" localSheetId="24">[67]Q2!#REF!</definedName>
    <definedName name="NI_GDP">[66]Q2!#REF!</definedName>
    <definedName name="NI_NGDP" localSheetId="38">[66]Q2!#REF!</definedName>
    <definedName name="NI_NGDP" localSheetId="55">[67]Q2!#REF!</definedName>
    <definedName name="NI_NGDP" localSheetId="24">[67]Q2!#REF!</definedName>
    <definedName name="NI_NGDP">[66]Q2!#REF!</definedName>
    <definedName name="NI_R" localSheetId="38">[66]Q1!#REF!</definedName>
    <definedName name="NI_R" localSheetId="55">[67]Q1!#REF!</definedName>
    <definedName name="NI_R" localSheetId="24">[67]Q1!#REF!</definedName>
    <definedName name="NI_R">[66]Q1!#REF!</definedName>
    <definedName name="NINV">#N/A</definedName>
    <definedName name="NINV_R">#N/A</definedName>
    <definedName name="NINV_R_GDP" localSheetId="38">[66]Q1!#REF!</definedName>
    <definedName name="NINV_R_GDP" localSheetId="55">[67]Q1!#REF!</definedName>
    <definedName name="NINV_R_GDP" localSheetId="24">[67]Q1!#REF!</definedName>
    <definedName name="NINV_R_GDP">[66]Q1!#REF!</definedName>
    <definedName name="njkg" localSheetId="38">[5]!njkg</definedName>
    <definedName name="njkg" localSheetId="55">[6]!njkg</definedName>
    <definedName name="njkg" localSheetId="24">[6]!njkg</definedName>
    <definedName name="njkg">[5]!njkg</definedName>
    <definedName name="NLG">[59]CIRRs!$C$99</definedName>
    <definedName name="NM">#N/A</definedName>
    <definedName name="NM_R">#N/A</definedName>
    <definedName name="nmBlankCell">'[144]Table 2.1 from DDP program'!$A$2:$A$2</definedName>
    <definedName name="nmBlankRow" localSheetId="20">[145]EDT!#REF!</definedName>
    <definedName name="nmBlankRow" localSheetId="21">[145]EDT!#REF!</definedName>
    <definedName name="nmBlankRow" localSheetId="23">[145]EDT!#REF!</definedName>
    <definedName name="nmBlankRow" localSheetId="30">[145]EDT!#REF!</definedName>
    <definedName name="nmBlankRow" localSheetId="31">[145]EDT!#REF!</definedName>
    <definedName name="nmBlankRow" localSheetId="38">[145]EDT!#REF!</definedName>
    <definedName name="nmBlankRow" localSheetId="56">[145]EDT!#REF!</definedName>
    <definedName name="nmBlankRow" localSheetId="18">[145]EDT!#REF!</definedName>
    <definedName name="nmBlankRow" localSheetId="19">[145]EDT!#REF!</definedName>
    <definedName name="nmBlankRow" localSheetId="24">[145]EDT!#REF!</definedName>
    <definedName name="nmBlankRow" localSheetId="25">[145]EDT!#REF!</definedName>
    <definedName name="nmBlankRow" localSheetId="26">[145]EDT!#REF!</definedName>
    <definedName name="nmBlankRow" localSheetId="27">[145]EDT!#REF!</definedName>
    <definedName name="nmBlankRow" localSheetId="29">[145]EDT!#REF!</definedName>
    <definedName name="nmBlankRow">[145]EDT!#REF!</definedName>
    <definedName name="nmColumnHeader">[145]EDT!$3:$3</definedName>
    <definedName name="nmData">[145]EDT!$B$4:$AA$36</definedName>
    <definedName name="NMG" localSheetId="20">#REF!</definedName>
    <definedName name="NMG" localSheetId="21">#REF!</definedName>
    <definedName name="NMG" localSheetId="22">#REF!</definedName>
    <definedName name="NMG" localSheetId="23">#REF!</definedName>
    <definedName name="NMG" localSheetId="17">#REF!</definedName>
    <definedName name="NMG" localSheetId="55">#REF!</definedName>
    <definedName name="NMG" localSheetId="19">#REF!</definedName>
    <definedName name="NMG" localSheetId="25">#REF!</definedName>
    <definedName name="NMG" localSheetId="26">#REF!</definedName>
    <definedName name="NMG">#REF!</definedName>
    <definedName name="NMG_R" localSheetId="20">#REF!</definedName>
    <definedName name="NMG_R" localSheetId="21">#REF!</definedName>
    <definedName name="NMG_R" localSheetId="23">#REF!</definedName>
    <definedName name="NMG_R" localSheetId="55">#REF!</definedName>
    <definedName name="NMG_R" localSheetId="19">#REF!</definedName>
    <definedName name="NMG_R" localSheetId="25">#REF!</definedName>
    <definedName name="NMG_R" localSheetId="26">#REF!</definedName>
    <definedName name="NMG_R">#REF!</definedName>
    <definedName name="NMG_RG">#N/A</definedName>
    <definedName name="nmIndexTable" localSheetId="20">[145]EDT!#REF!</definedName>
    <definedName name="nmIndexTable" localSheetId="21">[145]EDT!#REF!</definedName>
    <definedName name="nmIndexTable" localSheetId="30">[145]EDT!#REF!</definedName>
    <definedName name="nmIndexTable" localSheetId="31">[145]EDT!#REF!</definedName>
    <definedName name="nmIndexTable" localSheetId="38">[145]EDT!#REF!</definedName>
    <definedName name="nmIndexTable" localSheetId="56">[145]EDT!#REF!</definedName>
    <definedName name="nmIndexTable" localSheetId="18">[145]EDT!#REF!</definedName>
    <definedName name="nmIndexTable" localSheetId="19">[145]EDT!#REF!</definedName>
    <definedName name="nmIndexTable" localSheetId="24">[145]EDT!#REF!</definedName>
    <definedName name="nmIndexTable" localSheetId="25">[145]EDT!#REF!</definedName>
    <definedName name="nmIndexTable" localSheetId="26">[145]EDT!#REF!</definedName>
    <definedName name="nmIndexTable" localSheetId="27">[145]EDT!#REF!</definedName>
    <definedName name="nmIndexTable" localSheetId="29">[145]EDT!#REF!</definedName>
    <definedName name="nmIndexTable">[145]EDT!#REF!</definedName>
    <definedName name="nmReportFooter">'[146]Table 1'!$29:$29</definedName>
    <definedName name="nmReportHeader">#N/A</definedName>
    <definedName name="nmReportNotes">'[146]Table 1'!$30:$30</definedName>
    <definedName name="nmRowHeader">[145]EDT!$A$4:$A$36</definedName>
    <definedName name="NMS" localSheetId="20">[66]Q2!#REF!</definedName>
    <definedName name="NMS" localSheetId="21">[66]Q2!#REF!</definedName>
    <definedName name="NMS" localSheetId="22">[66]Q2!#REF!</definedName>
    <definedName name="NMS" localSheetId="23">[66]Q2!#REF!</definedName>
    <definedName name="NMS" localSheetId="38">[66]Q2!#REF!</definedName>
    <definedName name="NMS" localSheetId="17">[66]Q2!#REF!</definedName>
    <definedName name="NMS" localSheetId="55">[67]Q2!#REF!</definedName>
    <definedName name="NMS" localSheetId="19">[66]Q2!#REF!</definedName>
    <definedName name="NMS" localSheetId="24">[67]Q2!#REF!</definedName>
    <definedName name="NMS">[66]Q2!#REF!</definedName>
    <definedName name="NMS_R" localSheetId="20">[66]Q1!#REF!</definedName>
    <definedName name="NMS_R" localSheetId="21">[66]Q1!#REF!</definedName>
    <definedName name="NMS_R" localSheetId="22">[66]Q1!#REF!</definedName>
    <definedName name="NMS_R" localSheetId="23">[66]Q1!#REF!</definedName>
    <definedName name="NMS_R" localSheetId="38">[66]Q1!#REF!</definedName>
    <definedName name="NMS_R" localSheetId="17">[66]Q1!#REF!</definedName>
    <definedName name="NMS_R" localSheetId="55">[67]Q1!#REF!</definedName>
    <definedName name="NMS_R" localSheetId="19">[66]Q1!#REF!</definedName>
    <definedName name="NMS_R" localSheetId="24">[67]Q1!#REF!</definedName>
    <definedName name="NMS_R">[66]Q1!#REF!</definedName>
    <definedName name="nmScale" localSheetId="20">[145]EDT!#REF!</definedName>
    <definedName name="nmScale" localSheetId="21">[145]EDT!#REF!</definedName>
    <definedName name="nmScale" localSheetId="30">[145]EDT!#REF!</definedName>
    <definedName name="nmScale" localSheetId="31">[145]EDT!#REF!</definedName>
    <definedName name="nmScale" localSheetId="38">[145]EDT!#REF!</definedName>
    <definedName name="nmScale" localSheetId="56">[145]EDT!#REF!</definedName>
    <definedName name="nmScale" localSheetId="18">[145]EDT!#REF!</definedName>
    <definedName name="nmScale" localSheetId="19">[145]EDT!#REF!</definedName>
    <definedName name="nmScale" localSheetId="24">[145]EDT!#REF!</definedName>
    <definedName name="nmScale" localSheetId="25">[145]EDT!#REF!</definedName>
    <definedName name="nmScale" localSheetId="26">[145]EDT!#REF!</definedName>
    <definedName name="nmScale" localSheetId="27">[145]EDT!#REF!</definedName>
    <definedName name="nmScale" localSheetId="29">[145]EDT!#REF!</definedName>
    <definedName name="nmScale">[145]EDT!#REF!</definedName>
    <definedName name="nn" localSheetId="20" hidden="1">{"Riqfin97",#N/A,FALSE,"Tran";"Riqfinpro",#N/A,FALSE,"Tran"}</definedName>
    <definedName name="nn" localSheetId="21" hidden="1">{"Riqfin97",#N/A,FALSE,"Tran";"Riqfinpro",#N/A,FALSE,"Tran"}</definedName>
    <definedName name="nn" localSheetId="22" hidden="1">{"Riqfin97",#N/A,FALSE,"Tran";"Riqfinpro",#N/A,FALSE,"Tran"}</definedName>
    <definedName name="nn" localSheetId="23" hidden="1">{"Riqfin97",#N/A,FALSE,"Tran";"Riqfinpro",#N/A,FALSE,"Tran"}</definedName>
    <definedName name="nn" localSheetId="28" hidden="1">{"Riqfin97",#N/A,FALSE,"Tran";"Riqfinpro",#N/A,FALSE,"Tran"}</definedName>
    <definedName name="nn" localSheetId="32" hidden="1">{"Riqfin97",#N/A,FALSE,"Tran";"Riqfinpro",#N/A,FALSE,"Tran"}</definedName>
    <definedName name="nn" localSheetId="37" hidden="1">{"Riqfin97",#N/A,FALSE,"Tran";"Riqfinpro",#N/A,FALSE,"Tran"}</definedName>
    <definedName name="nn" localSheetId="39" hidden="1">{"Riqfin97",#N/A,FALSE,"Tran";"Riqfinpro",#N/A,FALSE,"Tran"}</definedName>
    <definedName name="nn" localSheetId="41" hidden="1">{"Riqfin97",#N/A,FALSE,"Tran";"Riqfinpro",#N/A,FALSE,"Tran"}</definedName>
    <definedName name="nn" localSheetId="4" hidden="1">{"Riqfin97",#N/A,FALSE,"Tran";"Riqfinpro",#N/A,FALSE,"Tran"}</definedName>
    <definedName name="nn" localSheetId="3" hidden="1">{"Riqfin97",#N/A,FALSE,"Tran";"Riqfinpro",#N/A,FALSE,"Tran"}</definedName>
    <definedName name="nn" localSheetId="30" hidden="1">{"Riqfin97",#N/A,FALSE,"Tran";"Riqfinpro",#N/A,FALSE,"Tran"}</definedName>
    <definedName name="nn" localSheetId="31" hidden="1">{"Riqfin97",#N/A,FALSE,"Tran";"Riqfinpro",#N/A,FALSE,"Tran"}</definedName>
    <definedName name="nn" localSheetId="33" hidden="1">{"Riqfin97",#N/A,FALSE,"Tran";"Riqfinpro",#N/A,FALSE,"Tran"}</definedName>
    <definedName name="nn" localSheetId="34" hidden="1">{"Riqfin97",#N/A,FALSE,"Tran";"Riqfinpro",#N/A,FALSE,"Tran"}</definedName>
    <definedName name="nn" localSheetId="35" hidden="1">{"Riqfin97",#N/A,FALSE,"Tran";"Riqfinpro",#N/A,FALSE,"Tran"}</definedName>
    <definedName name="nn" localSheetId="36" hidden="1">{"Riqfin97",#N/A,FALSE,"Tran";"Riqfinpro",#N/A,FALSE,"Tran"}</definedName>
    <definedName name="nn" localSheetId="38" hidden="1">{"Riqfin97",#N/A,FALSE,"Tran";"Riqfinpro",#N/A,FALSE,"Tran"}</definedName>
    <definedName name="nn" localSheetId="42" hidden="1">{"Riqfin97",#N/A,FALSE,"Tran";"Riqfinpro",#N/A,FALSE,"Tran"}</definedName>
    <definedName name="nn" localSheetId="43" hidden="1">{"Riqfin97",#N/A,FALSE,"Tran";"Riqfinpro",#N/A,FALSE,"Tran"}</definedName>
    <definedName name="nn" localSheetId="17" hidden="1">{"Riqfin97",#N/A,FALSE,"Tran";"Riqfinpro",#N/A,FALSE,"Tran"}</definedName>
    <definedName name="nn" localSheetId="50" hidden="1">{"Riqfin97",#N/A,FALSE,"Tran";"Riqfinpro",#N/A,FALSE,"Tran"}</definedName>
    <definedName name="nn" localSheetId="51" hidden="1">{"Riqfin97",#N/A,FALSE,"Tran";"Riqfinpro",#N/A,FALSE,"Tran"}</definedName>
    <definedName name="nn" localSheetId="52" hidden="1">{"Riqfin97",#N/A,FALSE,"Tran";"Riqfinpro",#N/A,FALSE,"Tran"}</definedName>
    <definedName name="nn" localSheetId="53" hidden="1">{"Riqfin97",#N/A,FALSE,"Tran";"Riqfinpro",#N/A,FALSE,"Tran"}</definedName>
    <definedName name="nn" localSheetId="54" hidden="1">{"Riqfin97",#N/A,FALSE,"Tran";"Riqfinpro",#N/A,FALSE,"Tran"}</definedName>
    <definedName name="nn" localSheetId="55" hidden="1">{"Riqfin97",#N/A,FALSE,"Tran";"Riqfinpro",#N/A,FALSE,"Tran"}</definedName>
    <definedName name="nn" localSheetId="56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24" hidden="1">{"Riqfin97",#N/A,FALSE,"Tran";"Riqfinpro",#N/A,FALSE,"Tran"}</definedName>
    <definedName name="nn" localSheetId="25" hidden="1">{"Riqfin97",#N/A,FALSE,"Tran";"Riqfinpro",#N/A,FALSE,"Tran"}</definedName>
    <definedName name="nn" localSheetId="26" hidden="1">{"Riqfin97",#N/A,FALSE,"Tran";"Riqfinpro",#N/A,FALSE,"Tran"}</definedName>
    <definedName name="nn" localSheetId="27" hidden="1">{"Riqfin97",#N/A,FALSE,"Tran";"Riqfinpro",#N/A,FALSE,"Tran"}</definedName>
    <definedName name="nn" localSheetId="29" hidden="1">{"Riqfin97",#N/A,FALSE,"Tran";"Riqfinpro",#N/A,FALSE,"Tran"}</definedName>
    <definedName name="nn" hidden="1">{"Riqfin97",#N/A,FALSE,"Tran";"Riqfinpro",#N/A,FALSE,"Tran"}</definedName>
    <definedName name="NNAMES" localSheetId="55">#REF!</definedName>
    <definedName name="NNAMES">#REF!</definedName>
    <definedName name="nnn" localSheetId="20" hidden="1">{"Tab1",#N/A,FALSE,"P";"Tab2",#N/A,FALSE,"P"}</definedName>
    <definedName name="nnn" localSheetId="21" hidden="1">{"Tab1",#N/A,FALSE,"P";"Tab2",#N/A,FALSE,"P"}</definedName>
    <definedName name="nnn" localSheetId="22" hidden="1">{"Tab1",#N/A,FALSE,"P";"Tab2",#N/A,FALSE,"P"}</definedName>
    <definedName name="nnn" localSheetId="23" hidden="1">{"Tab1",#N/A,FALSE,"P";"Tab2",#N/A,FALSE,"P"}</definedName>
    <definedName name="nnn" localSheetId="28" hidden="1">{"Tab1",#N/A,FALSE,"P";"Tab2",#N/A,FALSE,"P"}</definedName>
    <definedName name="nnn" localSheetId="32" hidden="1">{"Tab1",#N/A,FALSE,"P";"Tab2",#N/A,FALSE,"P"}</definedName>
    <definedName name="nnn" localSheetId="37" hidden="1">{"Tab1",#N/A,FALSE,"P";"Tab2",#N/A,FALSE,"P"}</definedName>
    <definedName name="nnn" localSheetId="39" hidden="1">{"Tab1",#N/A,FALSE,"P";"Tab2",#N/A,FALSE,"P"}</definedName>
    <definedName name="nnn" localSheetId="41" hidden="1">{"Tab1",#N/A,FALSE,"P";"Tab2",#N/A,FALSE,"P"}</definedName>
    <definedName name="nnn" localSheetId="4" hidden="1">{"Tab1",#N/A,FALSE,"P";"Tab2",#N/A,FALSE,"P"}</definedName>
    <definedName name="nnn" localSheetId="3" hidden="1">{"Tab1",#N/A,FALSE,"P";"Tab2",#N/A,FALSE,"P"}</definedName>
    <definedName name="nnn" localSheetId="30" hidden="1">{"Tab1",#N/A,FALSE,"P";"Tab2",#N/A,FALSE,"P"}</definedName>
    <definedName name="nnn" localSheetId="31" hidden="1">{"Tab1",#N/A,FALSE,"P";"Tab2",#N/A,FALSE,"P"}</definedName>
    <definedName name="nnn" localSheetId="33" hidden="1">{"Tab1",#N/A,FALSE,"P";"Tab2",#N/A,FALSE,"P"}</definedName>
    <definedName name="nnn" localSheetId="34" hidden="1">{"Tab1",#N/A,FALSE,"P";"Tab2",#N/A,FALSE,"P"}</definedName>
    <definedName name="nnn" localSheetId="35" hidden="1">{"Tab1",#N/A,FALSE,"P";"Tab2",#N/A,FALSE,"P"}</definedName>
    <definedName name="nnn" localSheetId="36" hidden="1">{"Tab1",#N/A,FALSE,"P";"Tab2",#N/A,FALSE,"P"}</definedName>
    <definedName name="nnn" localSheetId="38" hidden="1">{"Tab1",#N/A,FALSE,"P";"Tab2",#N/A,FALSE,"P"}</definedName>
    <definedName name="nnn" localSheetId="42" hidden="1">{"Tab1",#N/A,FALSE,"P";"Tab2",#N/A,FALSE,"P"}</definedName>
    <definedName name="nnn" localSheetId="43" hidden="1">{"Tab1",#N/A,FALSE,"P";"Tab2",#N/A,FALSE,"P"}</definedName>
    <definedName name="nnn" localSheetId="17" hidden="1">{"Tab1",#N/A,FALSE,"P";"Tab2",#N/A,FALSE,"P"}</definedName>
    <definedName name="nnn" localSheetId="50" hidden="1">{"Tab1",#N/A,FALSE,"P";"Tab2",#N/A,FALSE,"P"}</definedName>
    <definedName name="nnn" localSheetId="51" hidden="1">{"Tab1",#N/A,FALSE,"P";"Tab2",#N/A,FALSE,"P"}</definedName>
    <definedName name="nnn" localSheetId="52" hidden="1">{"Tab1",#N/A,FALSE,"P";"Tab2",#N/A,FALSE,"P"}</definedName>
    <definedName name="nnn" localSheetId="53" hidden="1">{"Tab1",#N/A,FALSE,"P";"Tab2",#N/A,FALSE,"P"}</definedName>
    <definedName name="nnn" localSheetId="54" hidden="1">{"Tab1",#N/A,FALSE,"P";"Tab2",#N/A,FALSE,"P"}</definedName>
    <definedName name="nnn" localSheetId="55" hidden="1">{"Tab1",#N/A,FALSE,"P";"Tab2",#N/A,FALSE,"P"}</definedName>
    <definedName name="nnn" localSheetId="56" hidden="1">{"Tab1",#N/A,FALSE,"P";"Tab2",#N/A,FALSE,"P"}</definedName>
    <definedName name="nnn" localSheetId="18" hidden="1">{"Tab1",#N/A,FALSE,"P";"Tab2",#N/A,FALSE,"P"}</definedName>
    <definedName name="nnn" localSheetId="19" hidden="1">{"Tab1",#N/A,FALSE,"P";"Tab2",#N/A,FALSE,"P"}</definedName>
    <definedName name="nnn" localSheetId="24" hidden="1">{"Tab1",#N/A,FALSE,"P";"Tab2",#N/A,FALSE,"P"}</definedName>
    <definedName name="nnn" localSheetId="25" hidden="1">{"Tab1",#N/A,FALSE,"P";"Tab2",#N/A,FALSE,"P"}</definedName>
    <definedName name="nnn" localSheetId="26" hidden="1">{"Tab1",#N/A,FALSE,"P";"Tab2",#N/A,FALSE,"P"}</definedName>
    <definedName name="nnn" localSheetId="27" hidden="1">{"Tab1",#N/A,FALSE,"P";"Tab2",#N/A,FALSE,"P"}</definedName>
    <definedName name="nnn" localSheetId="29" hidden="1">{"Tab1",#N/A,FALSE,"P";"Tab2",#N/A,FALSE,"P"}</definedName>
    <definedName name="nnn" hidden="1">{"Tab1",#N/A,FALSE,"P";"Tab2",#N/A,FALSE,"P"}</definedName>
    <definedName name="nnnnn">#N/A</definedName>
    <definedName name="nnnnnnnnnn" localSheetId="20" hidden="1">{"Minpmon",#N/A,FALSE,"Monthinput"}</definedName>
    <definedName name="nnnnnnnnnn" localSheetId="21" hidden="1">{"Minpmon",#N/A,FALSE,"Monthinput"}</definedName>
    <definedName name="nnnnnnnnnn" localSheetId="22" hidden="1">{"Minpmon",#N/A,FALSE,"Monthinput"}</definedName>
    <definedName name="nnnnnnnnnn" localSheetId="23" hidden="1">{"Minpmon",#N/A,FALSE,"Monthinput"}</definedName>
    <definedName name="nnnnnnnnnn" localSheetId="28" hidden="1">{"Minpmon",#N/A,FALSE,"Monthinput"}</definedName>
    <definedName name="nnnnnnnnnn" localSheetId="32" hidden="1">{"Minpmon",#N/A,FALSE,"Monthinput"}</definedName>
    <definedName name="nnnnnnnnnn" localSheetId="37" hidden="1">{"Minpmon",#N/A,FALSE,"Monthinput"}</definedName>
    <definedName name="nnnnnnnnnn" localSheetId="39" hidden="1">{"Minpmon",#N/A,FALSE,"Monthinput"}</definedName>
    <definedName name="nnnnnnnnnn" localSheetId="41" hidden="1">{"Minpmon",#N/A,FALSE,"Monthinput"}</definedName>
    <definedName name="nnnnnnnnnn" localSheetId="4" hidden="1">{"Minpmon",#N/A,FALSE,"Monthinput"}</definedName>
    <definedName name="nnnnnnnnnn" localSheetId="3" hidden="1">{"Minpmon",#N/A,FALSE,"Monthinput"}</definedName>
    <definedName name="nnnnnnnnnn" localSheetId="30" hidden="1">{"Minpmon",#N/A,FALSE,"Monthinput"}</definedName>
    <definedName name="nnnnnnnnnn" localSheetId="31" hidden="1">{"Minpmon",#N/A,FALSE,"Monthinput"}</definedName>
    <definedName name="nnnnnnnnnn" localSheetId="33" hidden="1">{"Minpmon",#N/A,FALSE,"Monthinput"}</definedName>
    <definedName name="nnnnnnnnnn" localSheetId="34" hidden="1">{"Minpmon",#N/A,FALSE,"Monthinput"}</definedName>
    <definedName name="nnnnnnnnnn" localSheetId="35" hidden="1">{"Minpmon",#N/A,FALSE,"Monthinput"}</definedName>
    <definedName name="nnnnnnnnnn" localSheetId="36" hidden="1">{"Minpmon",#N/A,FALSE,"Monthinput"}</definedName>
    <definedName name="nnnnnnnnnn" localSheetId="38" hidden="1">{"Minpmon",#N/A,FALSE,"Monthinput"}</definedName>
    <definedName name="nnnnnnnnnn" localSheetId="42" hidden="1">{"Minpmon",#N/A,FALSE,"Monthinput"}</definedName>
    <definedName name="nnnnnnnnnn" localSheetId="43" hidden="1">{"Minpmon",#N/A,FALSE,"Monthinput"}</definedName>
    <definedName name="nnnnnnnnnn" localSheetId="17" hidden="1">{"Minpmon",#N/A,FALSE,"Monthinput"}</definedName>
    <definedName name="nnnnnnnnnn" localSheetId="50" hidden="1">{"Minpmon",#N/A,FALSE,"Monthinput"}</definedName>
    <definedName name="nnnnnnnnnn" localSheetId="51" hidden="1">{"Minpmon",#N/A,FALSE,"Monthinput"}</definedName>
    <definedName name="nnnnnnnnnn" localSheetId="52" hidden="1">{"Minpmon",#N/A,FALSE,"Monthinput"}</definedName>
    <definedName name="nnnnnnnnnn" localSheetId="53" hidden="1">{"Minpmon",#N/A,FALSE,"Monthinput"}</definedName>
    <definedName name="nnnnnnnnnn" localSheetId="54" hidden="1">{"Minpmon",#N/A,FALSE,"Monthinput"}</definedName>
    <definedName name="nnnnnnnnnn" localSheetId="55" hidden="1">{"Minpmon",#N/A,FALSE,"Monthinput"}</definedName>
    <definedName name="nnnnnnnnnn" localSheetId="56" hidden="1">{"Minpmon",#N/A,FALSE,"Monthinput"}</definedName>
    <definedName name="nnnnnnnnnn" localSheetId="18" hidden="1">{"Minpmon",#N/A,FALSE,"Monthinput"}</definedName>
    <definedName name="nnnnnnnnnn" localSheetId="19" hidden="1">{"Minpmon",#N/A,FALSE,"Monthinput"}</definedName>
    <definedName name="nnnnnnnnnn" localSheetId="24" hidden="1">{"Minpmon",#N/A,FALSE,"Monthinput"}</definedName>
    <definedName name="nnnnnnnnnn" localSheetId="25" hidden="1">{"Minpmon",#N/A,FALSE,"Monthinput"}</definedName>
    <definedName name="nnnnnnnnnn" localSheetId="26" hidden="1">{"Minpmon",#N/A,FALSE,"Monthinput"}</definedName>
    <definedName name="nnnnnnnnnn" localSheetId="27" hidden="1">{"Minpmon",#N/A,FALSE,"Monthinput"}</definedName>
    <definedName name="nnnnnnnnnn" localSheetId="29" hidden="1">{"Minpmon",#N/A,FALSE,"Monthinput"}</definedName>
    <definedName name="nnnnnnnnnn" hidden="1">{"Minpmon",#N/A,FALSE,"Monthinput"}</definedName>
    <definedName name="nnnnnnnnnnnn" localSheetId="20" hidden="1">{"Riqfin97",#N/A,FALSE,"Tran";"Riqfinpro",#N/A,FALSE,"Tran"}</definedName>
    <definedName name="nnnnnnnnnnnn" localSheetId="21" hidden="1">{"Riqfin97",#N/A,FALSE,"Tran";"Riqfinpro",#N/A,FALSE,"Tran"}</definedName>
    <definedName name="nnnnnnnnnnnn" localSheetId="22" hidden="1">{"Riqfin97",#N/A,FALSE,"Tran";"Riqfinpro",#N/A,FALSE,"Tran"}</definedName>
    <definedName name="nnnnnnnnnnnn" localSheetId="23" hidden="1">{"Riqfin97",#N/A,FALSE,"Tran";"Riqfinpro",#N/A,FALSE,"Tran"}</definedName>
    <definedName name="nnnnnnnnnnnn" localSheetId="28" hidden="1">{"Riqfin97",#N/A,FALSE,"Tran";"Riqfinpro",#N/A,FALSE,"Tran"}</definedName>
    <definedName name="nnnnnnnnnnnn" localSheetId="32" hidden="1">{"Riqfin97",#N/A,FALSE,"Tran";"Riqfinpro",#N/A,FALSE,"Tran"}</definedName>
    <definedName name="nnnnnnnnnnnn" localSheetId="37" hidden="1">{"Riqfin97",#N/A,FALSE,"Tran";"Riqfinpro",#N/A,FALSE,"Tran"}</definedName>
    <definedName name="nnnnnnnnnnnn" localSheetId="39" hidden="1">{"Riqfin97",#N/A,FALSE,"Tran";"Riqfinpro",#N/A,FALSE,"Tran"}</definedName>
    <definedName name="nnnnnnnnnnnn" localSheetId="41" hidden="1">{"Riqfin97",#N/A,FALSE,"Tran";"Riqfinpro",#N/A,FALSE,"Tran"}</definedName>
    <definedName name="nnnnnnnnnnnn" localSheetId="4" hidden="1">{"Riqfin97",#N/A,FALSE,"Tran";"Riqfinpro",#N/A,FALSE,"Tran"}</definedName>
    <definedName name="nnnnnnnnnnnn" localSheetId="3" hidden="1">{"Riqfin97",#N/A,FALSE,"Tran";"Riqfinpro",#N/A,FALSE,"Tran"}</definedName>
    <definedName name="nnnnnnnnnnnn" localSheetId="30" hidden="1">{"Riqfin97",#N/A,FALSE,"Tran";"Riqfinpro",#N/A,FALSE,"Tran"}</definedName>
    <definedName name="nnnnnnnnnnnn" localSheetId="31" hidden="1">{"Riqfin97",#N/A,FALSE,"Tran";"Riqfinpro",#N/A,FALSE,"Tran"}</definedName>
    <definedName name="nnnnnnnnnnnn" localSheetId="33" hidden="1">{"Riqfin97",#N/A,FALSE,"Tran";"Riqfinpro",#N/A,FALSE,"Tran"}</definedName>
    <definedName name="nnnnnnnnnnnn" localSheetId="34" hidden="1">{"Riqfin97",#N/A,FALSE,"Tran";"Riqfinpro",#N/A,FALSE,"Tran"}</definedName>
    <definedName name="nnnnnnnnnnnn" localSheetId="35" hidden="1">{"Riqfin97",#N/A,FALSE,"Tran";"Riqfinpro",#N/A,FALSE,"Tran"}</definedName>
    <definedName name="nnnnnnnnnnnn" localSheetId="36" hidden="1">{"Riqfin97",#N/A,FALSE,"Tran";"Riqfinpro",#N/A,FALSE,"Tran"}</definedName>
    <definedName name="nnnnnnnnnnnn" localSheetId="38" hidden="1">{"Riqfin97",#N/A,FALSE,"Tran";"Riqfinpro",#N/A,FALSE,"Tran"}</definedName>
    <definedName name="nnnnnnnnnnnn" localSheetId="42" hidden="1">{"Riqfin97",#N/A,FALSE,"Tran";"Riqfinpro",#N/A,FALSE,"Tran"}</definedName>
    <definedName name="nnnnnnnnnnnn" localSheetId="43" hidden="1">{"Riqfin97",#N/A,FALSE,"Tran";"Riqfinpro",#N/A,FALSE,"Tran"}</definedName>
    <definedName name="nnnnnnnnnnnn" localSheetId="17" hidden="1">{"Riqfin97",#N/A,FALSE,"Tran";"Riqfinpro",#N/A,FALSE,"Tran"}</definedName>
    <definedName name="nnnnnnnnnnnn" localSheetId="50" hidden="1">{"Riqfin97",#N/A,FALSE,"Tran";"Riqfinpro",#N/A,FALSE,"Tran"}</definedName>
    <definedName name="nnnnnnnnnnnn" localSheetId="51" hidden="1">{"Riqfin97",#N/A,FALSE,"Tran";"Riqfinpro",#N/A,FALSE,"Tran"}</definedName>
    <definedName name="nnnnnnnnnnnn" localSheetId="52" hidden="1">{"Riqfin97",#N/A,FALSE,"Tran";"Riqfinpro",#N/A,FALSE,"Tran"}</definedName>
    <definedName name="nnnnnnnnnnnn" localSheetId="53" hidden="1">{"Riqfin97",#N/A,FALSE,"Tran";"Riqfinpro",#N/A,FALSE,"Tran"}</definedName>
    <definedName name="nnnnnnnnnnnn" localSheetId="54" hidden="1">{"Riqfin97",#N/A,FALSE,"Tran";"Riqfinpro",#N/A,FALSE,"Tran"}</definedName>
    <definedName name="nnnnnnnnnnnn" localSheetId="55" hidden="1">{"Riqfin97",#N/A,FALSE,"Tran";"Riqfinpro",#N/A,FALSE,"Tran"}</definedName>
    <definedName name="nnnnnnnnnnnn" localSheetId="56" hidden="1">{"Riqfin97",#N/A,FALSE,"Tran";"Riqfinpro",#N/A,FALSE,"Tran"}</definedName>
    <definedName name="nnnnnnnnnnnn" localSheetId="18" hidden="1">{"Riqfin97",#N/A,FALSE,"Tran";"Riqfinpro",#N/A,FALSE,"Tran"}</definedName>
    <definedName name="nnnnnnnnnnnn" localSheetId="19" hidden="1">{"Riqfin97",#N/A,FALSE,"Tran";"Riqfinpro",#N/A,FALSE,"Tran"}</definedName>
    <definedName name="nnnnnnnnnnnn" localSheetId="24" hidden="1">{"Riqfin97",#N/A,FALSE,"Tran";"Riqfinpro",#N/A,FALSE,"Tran"}</definedName>
    <definedName name="nnnnnnnnnnnn" localSheetId="25" hidden="1">{"Riqfin97",#N/A,FALSE,"Tran";"Riqfinpro",#N/A,FALSE,"Tran"}</definedName>
    <definedName name="nnnnnnnnnnnn" localSheetId="26" hidden="1">{"Riqfin97",#N/A,FALSE,"Tran";"Riqfinpro",#N/A,FALSE,"Tran"}</definedName>
    <definedName name="nnnnnnnnnnnn" localSheetId="27" hidden="1">{"Riqfin97",#N/A,FALSE,"Tran";"Riqfinpro",#N/A,FALSE,"Tran"}</definedName>
    <definedName name="nnnnnnnnnnnn" localSheetId="29" hidden="1">{"Riqfin97",#N/A,FALSE,"Tran";"Riqfinpro",#N/A,FALSE,"Tran"}</definedName>
    <definedName name="nnnnnnnnnnnn" hidden="1">{"Riqfin97",#N/A,FALSE,"Tran";"Riqfinpro",#N/A,FALSE,"Tran"}</definedName>
    <definedName name="no" hidden="1">'[80]Crédito SPNF (fiscal)'!#REF!</definedName>
    <definedName name="Noah" localSheetId="20">#REF!</definedName>
    <definedName name="Noah" localSheetId="21">#REF!</definedName>
    <definedName name="Noah" localSheetId="37">#REF!</definedName>
    <definedName name="Noah" localSheetId="4">#REF!</definedName>
    <definedName name="Noah" localSheetId="3">#REF!</definedName>
    <definedName name="Noah" localSheetId="30">#REF!</definedName>
    <definedName name="Noah" localSheetId="31">#REF!</definedName>
    <definedName name="Noah" localSheetId="38">#REF!</definedName>
    <definedName name="Noah" localSheetId="55">#REF!</definedName>
    <definedName name="Noah" localSheetId="56">#REF!</definedName>
    <definedName name="Noah" localSheetId="18">#REF!</definedName>
    <definedName name="Noah" localSheetId="19">#REF!</definedName>
    <definedName name="Noah" localSheetId="24">#REF!</definedName>
    <definedName name="Noah" localSheetId="25">#REF!</definedName>
    <definedName name="Noah" localSheetId="26">#REF!</definedName>
    <definedName name="Noah" localSheetId="27">#REF!</definedName>
    <definedName name="Noah" localSheetId="29">#REF!</definedName>
    <definedName name="Noah">#REF!</definedName>
    <definedName name="noclas1" localSheetId="55">#REF!</definedName>
    <definedName name="noclas1" localSheetId="19">#REF!</definedName>
    <definedName name="noclas1" localSheetId="25">#REF!</definedName>
    <definedName name="noclas1" localSheetId="26">#REF!</definedName>
    <definedName name="noclas1">#REF!</definedName>
    <definedName name="noclas2" localSheetId="55">#REF!</definedName>
    <definedName name="noclas2">#REF!</definedName>
    <definedName name="NOCLUB" localSheetId="20">#REF!</definedName>
    <definedName name="NOCLUB" localSheetId="37">#REF!</definedName>
    <definedName name="NOCLUB" localSheetId="4">#REF!</definedName>
    <definedName name="NOCLUB" localSheetId="3">#REF!</definedName>
    <definedName name="NOCLUB" localSheetId="31">#REF!</definedName>
    <definedName name="NOCLUB" localSheetId="55">#REF!</definedName>
    <definedName name="NOCLUB" localSheetId="56">#REF!</definedName>
    <definedName name="NOCLUB">#REF!</definedName>
    <definedName name="NOK" localSheetId="20">#REF!</definedName>
    <definedName name="NOK" localSheetId="37">#REF!</definedName>
    <definedName name="NOK" localSheetId="4">#REF!</definedName>
    <definedName name="NOK" localSheetId="3">#REF!</definedName>
    <definedName name="NOK" localSheetId="31">#REF!</definedName>
    <definedName name="NOK" localSheetId="55">#REF!</definedName>
    <definedName name="NOK" localSheetId="56">#REF!</definedName>
    <definedName name="NOK">#REF!</definedName>
    <definedName name="nombrenuevo">#N/A</definedName>
    <definedName name="NONLEAP" localSheetId="20">#REF!</definedName>
    <definedName name="NONLEAP" localSheetId="21">#REF!</definedName>
    <definedName name="NONLEAP" localSheetId="37">#REF!</definedName>
    <definedName name="NONLEAP" localSheetId="4">#REF!</definedName>
    <definedName name="NONLEAP" localSheetId="3">#REF!</definedName>
    <definedName name="NONLEAP" localSheetId="30">#REF!</definedName>
    <definedName name="NONLEAP" localSheetId="31">#REF!</definedName>
    <definedName name="NONLEAP" localSheetId="38">#REF!</definedName>
    <definedName name="NONLEAP" localSheetId="55">#REF!</definedName>
    <definedName name="NONLEAP" localSheetId="56">#REF!</definedName>
    <definedName name="NONLEAP" localSheetId="18">#REF!</definedName>
    <definedName name="NONLEAP" localSheetId="19">#REF!</definedName>
    <definedName name="NONLEAP" localSheetId="24">#REF!</definedName>
    <definedName name="NONLEAP" localSheetId="25">#REF!</definedName>
    <definedName name="NONLEAP" localSheetId="26">#REF!</definedName>
    <definedName name="NONLEAP" localSheetId="27">#REF!</definedName>
    <definedName name="NONLEAP" localSheetId="29">#REF!</definedName>
    <definedName name="NONLEAP">#REF!</definedName>
    <definedName name="NONOECD1">[76]nonopec!$D$29:$AD$70</definedName>
    <definedName name="NONOECD2">[76]nonopec!$D$71:$AD$135</definedName>
    <definedName name="NONOPEC">[76]nonopec!$D$136:$AD$155</definedName>
    <definedName name="NOPEC1">[89]MONTHLY!$BP$19:$CA$19</definedName>
    <definedName name="NOPEC2">[89]MONTHLY!$CB$19:$CM$19</definedName>
    <definedName name="NORM1">[89]MONTHLY!$A$5:$O$117</definedName>
    <definedName name="NORM2">[89]MONTHLY!$A$422:$Z$491</definedName>
    <definedName name="NORM3">[89]MONTHLY!$A$334:$Z$380</definedName>
    <definedName name="Norway_wt">'[77]OECD wgt'!$B$28</definedName>
    <definedName name="NOTA_EXPLICATIV" localSheetId="20">#REF!</definedName>
    <definedName name="NOTA_EXPLICATIV" localSheetId="21">#REF!</definedName>
    <definedName name="NOTA_EXPLICATIV" localSheetId="37">#REF!</definedName>
    <definedName name="NOTA_EXPLICATIV" localSheetId="4">#REF!</definedName>
    <definedName name="NOTA_EXPLICATIV" localSheetId="3">#REF!</definedName>
    <definedName name="NOTA_EXPLICATIV" localSheetId="30">#REF!</definedName>
    <definedName name="NOTA_EXPLICATIV" localSheetId="31">#REF!</definedName>
    <definedName name="NOTA_EXPLICATIV" localSheetId="38">#REF!</definedName>
    <definedName name="NOTA_EXPLICATIV" localSheetId="55">#REF!</definedName>
    <definedName name="NOTA_EXPLICATIV" localSheetId="56">#REF!</definedName>
    <definedName name="NOTA_EXPLICATIV" localSheetId="18">#REF!</definedName>
    <definedName name="NOTA_EXPLICATIV" localSheetId="19">#REF!</definedName>
    <definedName name="NOTA_EXPLICATIV" localSheetId="24">#REF!</definedName>
    <definedName name="NOTA_EXPLICATIV" localSheetId="25">#REF!</definedName>
    <definedName name="NOTA_EXPLICATIV" localSheetId="26">#REF!</definedName>
    <definedName name="NOTA_EXPLICATIV" localSheetId="27">#REF!</definedName>
    <definedName name="NOTA_EXPLICATIV" localSheetId="29">#REF!</definedName>
    <definedName name="NOTA_EXPLICATIV">#REF!</definedName>
    <definedName name="Notes" localSheetId="20">[147]UPLOAD!#REF!</definedName>
    <definedName name="Notes" localSheetId="21">[147]UPLOAD!#REF!</definedName>
    <definedName name="Notes" localSheetId="30">[147]UPLOAD!#REF!</definedName>
    <definedName name="Notes" localSheetId="31">[147]UPLOAD!#REF!</definedName>
    <definedName name="Notes" localSheetId="38">[147]UPLOAD!#REF!</definedName>
    <definedName name="Notes" localSheetId="56">[147]UPLOAD!#REF!</definedName>
    <definedName name="Notes" localSheetId="18">[147]UPLOAD!#REF!</definedName>
    <definedName name="Notes" localSheetId="19">[147]UPLOAD!#REF!</definedName>
    <definedName name="Notes" localSheetId="24">[147]UPLOAD!#REF!</definedName>
    <definedName name="Notes" localSheetId="25">[147]UPLOAD!#REF!</definedName>
    <definedName name="Notes" localSheetId="26">[147]UPLOAD!#REF!</definedName>
    <definedName name="Notes" localSheetId="27">[147]UPLOAD!#REF!</definedName>
    <definedName name="Notes" localSheetId="29">[147]UPLOAD!#REF!</definedName>
    <definedName name="Notes">[147]UPLOAD!#REF!</definedName>
    <definedName name="NOTITLES" localSheetId="20">#REF!</definedName>
    <definedName name="NOTITLES" localSheetId="21">#REF!</definedName>
    <definedName name="NOTITLES" localSheetId="37">#REF!</definedName>
    <definedName name="NOTITLES" localSheetId="4">#REF!</definedName>
    <definedName name="NOTITLES" localSheetId="3">#REF!</definedName>
    <definedName name="NOTITLES" localSheetId="30">#REF!</definedName>
    <definedName name="NOTITLES" localSheetId="31">#REF!</definedName>
    <definedName name="NOTITLES" localSheetId="38">#REF!</definedName>
    <definedName name="NOTITLES" localSheetId="55">#REF!</definedName>
    <definedName name="NOTITLES" localSheetId="56">#REF!</definedName>
    <definedName name="NOTITLES" localSheetId="18">#REF!</definedName>
    <definedName name="NOTITLES" localSheetId="19">#REF!</definedName>
    <definedName name="NOTITLES" localSheetId="24">#REF!</definedName>
    <definedName name="NOTITLES" localSheetId="25">#REF!</definedName>
    <definedName name="NOTITLES" localSheetId="26">#REF!</definedName>
    <definedName name="NOTITLES" localSheetId="27">#REF!</definedName>
    <definedName name="NOTITLES" localSheetId="29">#REF!</definedName>
    <definedName name="NOTITLES">#REF!</definedName>
    <definedName name="NOV._89" localSheetId="55">#REF!</definedName>
    <definedName name="NOV._89" localSheetId="19">#REF!</definedName>
    <definedName name="NOV._89" localSheetId="25">#REF!</definedName>
    <definedName name="NOV._89" localSheetId="26">#REF!</definedName>
    <definedName name="NOV._89">#REF!</definedName>
    <definedName name="NSUMMARY">[76]nonopec!$D$157:$AD$204</definedName>
    <definedName name="NTDD_R" localSheetId="20">[66]Q1!#REF!</definedName>
    <definedName name="NTDD_R" localSheetId="21">[66]Q1!#REF!</definedName>
    <definedName name="NTDD_R" localSheetId="22">[66]Q1!#REF!</definedName>
    <definedName name="NTDD_R" localSheetId="23">[66]Q1!#REF!</definedName>
    <definedName name="NTDD_R" localSheetId="38">[66]Q1!#REF!</definedName>
    <definedName name="NTDD_R" localSheetId="17">[66]Q1!#REF!</definedName>
    <definedName name="NTDD_R" localSheetId="55">[67]Q1!#REF!</definedName>
    <definedName name="NTDD_R" localSheetId="19">[66]Q1!#REF!</definedName>
    <definedName name="NTDD_R" localSheetId="24">[67]Q1!#REF!</definedName>
    <definedName name="NTDD_R">[66]Q1!#REF!</definedName>
    <definedName name="NTDD_RG" localSheetId="22">[83]!NTDD_RG</definedName>
    <definedName name="NTDD_RG" localSheetId="41">[83]!NTDD_RG</definedName>
    <definedName name="NTDD_RG" localSheetId="3">[83]!NTDD_RG</definedName>
    <definedName name="NTDD_RG" localSheetId="38">[83]!NTDD_RG</definedName>
    <definedName name="NTDD_RG" localSheetId="42">[83]!NTDD_RG</definedName>
    <definedName name="NTDD_RG" localSheetId="53">[83]!NTDD_RG</definedName>
    <definedName name="NTDD_RG" localSheetId="54">[83]!NTDD_RG</definedName>
    <definedName name="NTDD_RG" localSheetId="57">[83]!NTDD_RG</definedName>
    <definedName name="NTDD_RG" localSheetId="58">[83]!NTDD_RG</definedName>
    <definedName name="NTDD_RG" localSheetId="25">[83]!NTDD_RG</definedName>
    <definedName name="NTDD_RG">[83]!NTDD_RG</definedName>
    <definedName name="NX">#N/A</definedName>
    <definedName name="NX_R">#N/A</definedName>
    <definedName name="NXG" localSheetId="20">#REF!</definedName>
    <definedName name="NXG" localSheetId="21">#REF!</definedName>
    <definedName name="NXG" localSheetId="22">#REF!</definedName>
    <definedName name="NXG" localSheetId="23">#REF!</definedName>
    <definedName name="NXG" localSheetId="17">#REF!</definedName>
    <definedName name="NXG" localSheetId="55">#REF!</definedName>
    <definedName name="NXG" localSheetId="19">#REF!</definedName>
    <definedName name="NXG">#REF!</definedName>
    <definedName name="NXG_R" localSheetId="20">#REF!</definedName>
    <definedName name="NXG_R" localSheetId="21">#REF!</definedName>
    <definedName name="NXG_R" localSheetId="22">#REF!</definedName>
    <definedName name="NXG_R" localSheetId="23">#REF!</definedName>
    <definedName name="NXG_R" localSheetId="17">#REF!</definedName>
    <definedName name="NXG_R" localSheetId="55">#REF!</definedName>
    <definedName name="NXG_R" localSheetId="19">#REF!</definedName>
    <definedName name="NXG_R">#REF!</definedName>
    <definedName name="NXG_RG">#N/A</definedName>
    <definedName name="NXS" localSheetId="20">[66]Q2!#REF!</definedName>
    <definedName name="NXS" localSheetId="21">[66]Q2!#REF!</definedName>
    <definedName name="NXS" localSheetId="22">[66]Q2!#REF!</definedName>
    <definedName name="NXS" localSheetId="23">[66]Q2!#REF!</definedName>
    <definedName name="NXS" localSheetId="38">[66]Q2!#REF!</definedName>
    <definedName name="NXS" localSheetId="17">[66]Q2!#REF!</definedName>
    <definedName name="NXS" localSheetId="55">[67]Q2!#REF!</definedName>
    <definedName name="NXS" localSheetId="19">[66]Q2!#REF!</definedName>
    <definedName name="NXS" localSheetId="24">[67]Q2!#REF!</definedName>
    <definedName name="NXS">[66]Q2!#REF!</definedName>
    <definedName name="NXS_R" localSheetId="20">[66]Q1!#REF!</definedName>
    <definedName name="NXS_R" localSheetId="21">[66]Q1!#REF!</definedName>
    <definedName name="NXS_R" localSheetId="22">[66]Q1!#REF!</definedName>
    <definedName name="NXS_R" localSheetId="23">[66]Q1!#REF!</definedName>
    <definedName name="NXS_R" localSheetId="38">[66]Q1!#REF!</definedName>
    <definedName name="NXS_R" localSheetId="17">[66]Q1!#REF!</definedName>
    <definedName name="NXS_R" localSheetId="55">[67]Q1!#REF!</definedName>
    <definedName name="NXS_R" localSheetId="19">[66]Q1!#REF!</definedName>
    <definedName name="NXS_R" localSheetId="24">[67]Q1!#REF!</definedName>
    <definedName name="NXS_R">[66]Q1!#REF!</definedName>
    <definedName name="NYEAR2021" localSheetId="20">[103]Nickel!$B$583:$J$583</definedName>
    <definedName name="NYEAR2021" localSheetId="32">[104]Nickel!$B$583:$J$583</definedName>
    <definedName name="NYEAR2021" localSheetId="39">[104]Nickel!$B$583:$J$583</definedName>
    <definedName name="NYEAR2021" localSheetId="41">[104]Nickel!$B$583:$J$583</definedName>
    <definedName name="NYEAR2021" localSheetId="31">[104]Nickel!$B$583:$J$583</definedName>
    <definedName name="NYEAR2021" localSheetId="35">[104]Nickel!$B$583:$J$583</definedName>
    <definedName name="NYEAR2021" localSheetId="38">[103]Nickel!$B$583:$J$583</definedName>
    <definedName name="NYEAR2021" localSheetId="42">[104]Nickel!$B$583:$J$583</definedName>
    <definedName name="NYEAR2021" localSheetId="43">[104]Nickel!$B$583:$J$583</definedName>
    <definedName name="NYEAR2021" localSheetId="55">[104]Nickel!$B$583:$J$583</definedName>
    <definedName name="NYEAR2021" localSheetId="24">[105]Nickel!$B$583:$J$583</definedName>
    <definedName name="NYEAR2021">[103]Nickel!$B$583:$J$583</definedName>
    <definedName name="NYEAR2022" localSheetId="20">[103]Nickel!$K$583:$V$583</definedName>
    <definedName name="NYEAR2022" localSheetId="32">[104]Nickel!$K$583:$V$583</definedName>
    <definedName name="NYEAR2022" localSheetId="39">[104]Nickel!$K$583:$V$583</definedName>
    <definedName name="NYEAR2022" localSheetId="41">[104]Nickel!$K$583:$V$583</definedName>
    <definedName name="NYEAR2022" localSheetId="31">[104]Nickel!$K$583:$V$583</definedName>
    <definedName name="NYEAR2022" localSheetId="35">[104]Nickel!$K$583:$V$583</definedName>
    <definedName name="NYEAR2022" localSheetId="38">[103]Nickel!$K$583:$V$583</definedName>
    <definedName name="NYEAR2022" localSheetId="42">[104]Nickel!$K$583:$V$583</definedName>
    <definedName name="NYEAR2022" localSheetId="43">[104]Nickel!$K$583:$V$583</definedName>
    <definedName name="NYEAR2022" localSheetId="55">[104]Nickel!$K$583:$V$583</definedName>
    <definedName name="NYEAR2022" localSheetId="24">[105]Nickel!$K$583:$V$583</definedName>
    <definedName name="NYEAR2022">[103]Nickel!$K$583:$V$583</definedName>
    <definedName name="NYEAR2023" localSheetId="20">[103]Nickel!$W$583:$AH$583</definedName>
    <definedName name="NYEAR2023" localSheetId="32">[104]Nickel!$W$583:$AH$583</definedName>
    <definedName name="NYEAR2023" localSheetId="39">[104]Nickel!$W$583:$AH$583</definedName>
    <definedName name="NYEAR2023" localSheetId="41">[104]Nickel!$W$583:$AH$583</definedName>
    <definedName name="NYEAR2023" localSheetId="31">[104]Nickel!$W$583:$AH$583</definedName>
    <definedName name="NYEAR2023" localSheetId="35">[104]Nickel!$W$583:$AH$583</definedName>
    <definedName name="NYEAR2023" localSheetId="38">[103]Nickel!$W$583:$AH$583</definedName>
    <definedName name="NYEAR2023" localSheetId="42">[104]Nickel!$W$583:$AH$583</definedName>
    <definedName name="NYEAR2023" localSheetId="43">[104]Nickel!$W$583:$AH$583</definedName>
    <definedName name="NYEAR2023" localSheetId="55">[104]Nickel!$W$583:$AH$583</definedName>
    <definedName name="NYEAR2023" localSheetId="24">[105]Nickel!$W$583:$AH$583</definedName>
    <definedName name="NYEAR2023">[103]Nickel!$W$583:$AH$583</definedName>
    <definedName name="NYEAR2024" localSheetId="20">[103]Nickel!$AI$583:$AT$583</definedName>
    <definedName name="NYEAR2024" localSheetId="32">[104]Nickel!$AI$583:$AT$583</definedName>
    <definedName name="NYEAR2024" localSheetId="39">[104]Nickel!$AI$583:$AT$583</definedName>
    <definedName name="NYEAR2024" localSheetId="41">[104]Nickel!$AI$583:$AT$583</definedName>
    <definedName name="NYEAR2024" localSheetId="31">[104]Nickel!$AI$583:$AT$583</definedName>
    <definedName name="NYEAR2024" localSheetId="35">[104]Nickel!$AI$583:$AT$583</definedName>
    <definedName name="NYEAR2024" localSheetId="38">[103]Nickel!$AI$583:$AT$583</definedName>
    <definedName name="NYEAR2024" localSheetId="42">[104]Nickel!$AI$583:$AT$583</definedName>
    <definedName name="NYEAR2024" localSheetId="43">[104]Nickel!$AI$583:$AT$583</definedName>
    <definedName name="NYEAR2024" localSheetId="55">[104]Nickel!$AI$583:$AT$583</definedName>
    <definedName name="NYEAR2024" localSheetId="24">[105]Nickel!$AI$583:$AT$583</definedName>
    <definedName name="NYEAR2024">[103]Nickel!$AI$583:$AT$583</definedName>
    <definedName name="NYEAR2025" localSheetId="20">[103]Nickel!$AU$583:$BF$583</definedName>
    <definedName name="NYEAR2025" localSheetId="32">[104]Nickel!$AU$583:$BF$583</definedName>
    <definedName name="NYEAR2025" localSheetId="39">[104]Nickel!$AU$583:$BF$583</definedName>
    <definedName name="NYEAR2025" localSheetId="41">[104]Nickel!$AU$583:$BF$583</definedName>
    <definedName name="NYEAR2025" localSheetId="31">[104]Nickel!$AU$583:$BF$583</definedName>
    <definedName name="NYEAR2025" localSheetId="35">[104]Nickel!$AU$583:$BF$583</definedName>
    <definedName name="NYEAR2025" localSheetId="38">[103]Nickel!$AU$583:$BF$583</definedName>
    <definedName name="NYEAR2025" localSheetId="42">[104]Nickel!$AU$583:$BF$583</definedName>
    <definedName name="NYEAR2025" localSheetId="43">[104]Nickel!$AU$583:$BF$583</definedName>
    <definedName name="NYEAR2025" localSheetId="55">[104]Nickel!$AU$583:$BF$583</definedName>
    <definedName name="NYEAR2025" localSheetId="24">[105]Nickel!$AU$583:$BF$583</definedName>
    <definedName name="NYEAR2025">[103]Nickel!$AU$583:$BF$583</definedName>
    <definedName name="NZ_wt">'[77]OECD wgt'!$B$27</definedName>
    <definedName name="O">#N/A</definedName>
    <definedName name="OBRAS_DE_INFRAESTRUCTURA__LEY_N__23966_ART._19">[4]C!$B$23:$N$23</definedName>
    <definedName name="OBRAS_DE_INFRAESTRUCTURA_BASICA_SOCIAL_Y_NECESIDADES_BASICAS_INSATISFECHAS__LEY_N__23621">[4]C!$B$17:$N$17</definedName>
    <definedName name="OCT._89" localSheetId="20">#REF!</definedName>
    <definedName name="OCT._89" localSheetId="21">#REF!</definedName>
    <definedName name="OCT._89" localSheetId="22">#REF!</definedName>
    <definedName name="OCT._89" localSheetId="23">#REF!</definedName>
    <definedName name="OCT._89" localSheetId="17">#REF!</definedName>
    <definedName name="OCT._89" localSheetId="55">#REF!</definedName>
    <definedName name="OCT._89" localSheetId="19">#REF!</definedName>
    <definedName name="OCT._89">#REF!</definedName>
    <definedName name="OCTUBRE">#N/A</definedName>
    <definedName name="OECD">[76]nonopec!$D$1:$AD$28</definedName>
    <definedName name="OECD_Table" localSheetId="20">#REF!</definedName>
    <definedName name="OECD_Table" localSheetId="21">#REF!</definedName>
    <definedName name="OECD_Table" localSheetId="37">#REF!</definedName>
    <definedName name="OECD_Table" localSheetId="4">#REF!</definedName>
    <definedName name="OECD_Table" localSheetId="3">#REF!</definedName>
    <definedName name="OECD_Table" localSheetId="30">#REF!</definedName>
    <definedName name="OECD_Table" localSheetId="31">#REF!</definedName>
    <definedName name="OECD_Table" localSheetId="38">#REF!</definedName>
    <definedName name="OECD_Table" localSheetId="55">#REF!</definedName>
    <definedName name="OECD_Table" localSheetId="56">#REF!</definedName>
    <definedName name="OECD_Table" localSheetId="18">#REF!</definedName>
    <definedName name="OECD_Table" localSheetId="19">#REF!</definedName>
    <definedName name="OECD_Table" localSheetId="24">#REF!</definedName>
    <definedName name="OECD_Table" localSheetId="25">#REF!</definedName>
    <definedName name="OECD_Table" localSheetId="26">#REF!</definedName>
    <definedName name="OECD_Table" localSheetId="27">#REF!</definedName>
    <definedName name="OECD_Table" localSheetId="29">#REF!</definedName>
    <definedName name="OECD_Table">#REF!</definedName>
    <definedName name="oipio" localSheetId="20" hidden="1">#REF!</definedName>
    <definedName name="oipio" localSheetId="37" hidden="1">#REF!</definedName>
    <definedName name="oipio" localSheetId="4" hidden="1">#REF!</definedName>
    <definedName name="oipio" localSheetId="3" hidden="1">#REF!</definedName>
    <definedName name="oipio" localSheetId="31" hidden="1">#REF!</definedName>
    <definedName name="oipio" localSheetId="55" hidden="1">#REF!</definedName>
    <definedName name="oipio" localSheetId="56" hidden="1">#REF!</definedName>
    <definedName name="oipio" localSheetId="19" hidden="1">#REF!</definedName>
    <definedName name="oipio" localSheetId="25" hidden="1">#REF!</definedName>
    <definedName name="oipio" localSheetId="26" hidden="1">#REF!</definedName>
    <definedName name="oipio" hidden="1">#REF!</definedName>
    <definedName name="oiulfdgdgh" localSheetId="20" hidden="1">'[106]Fax a enviar'!#REF!</definedName>
    <definedName name="oiulfdgdgh" localSheetId="31" hidden="1">'[106]Fax a enviar'!#REF!</definedName>
    <definedName name="oiulfdgdgh" localSheetId="56" hidden="1">'[106]Fax a enviar'!#REF!</definedName>
    <definedName name="oiulfdgdgh" localSheetId="19" hidden="1">'[106]Fax a enviar'!#REF!</definedName>
    <definedName name="oiulfdgdgh" localSheetId="25" hidden="1">'[106]Fax a enviar'!#REF!</definedName>
    <definedName name="oiulfdgdgh" localSheetId="26" hidden="1">'[106]Fax a enviar'!#REF!</definedName>
    <definedName name="oiulfdgdgh" hidden="1">'[106]Fax a enviar'!#REF!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17">#REF!</definedName>
    <definedName name="OK" localSheetId="55">#REF!</definedName>
    <definedName name="OK" localSheetId="19">#REF!</definedName>
    <definedName name="OK" localSheetId="25">#REF!</definedName>
    <definedName name="OK" localSheetId="26">#REF!</definedName>
    <definedName name="OK">#REF!</definedName>
    <definedName name="OnShow" localSheetId="22">'[148]SPNF Acuerdo Incl. Int.'!OnShow</definedName>
    <definedName name="OnShow" localSheetId="41">'[148]SPNF Acuerdo Incl. Int.'!OnShow</definedName>
    <definedName name="OnShow" localSheetId="3">'[148]SPNF Acuerdo Incl. Int.'!OnShow</definedName>
    <definedName name="OnShow" localSheetId="38">'[148]SPNF Acuerdo Incl. Int.'!OnShow</definedName>
    <definedName name="OnShow" localSheetId="42">'[148]SPNF Acuerdo Incl. Int.'!OnShow</definedName>
    <definedName name="OnShow" localSheetId="53">'[148]SPNF Acuerdo Incl. Int.'!OnShow</definedName>
    <definedName name="OnShow" localSheetId="54">'[148]SPNF Acuerdo Incl. Int.'!OnShow</definedName>
    <definedName name="OnShow" localSheetId="57">'[148]SPNF Acuerdo Incl. Int.'!OnShow</definedName>
    <definedName name="OnShow" localSheetId="58">'[148]SPNF Acuerdo Incl. Int.'!OnShow</definedName>
    <definedName name="OnShow" localSheetId="25">'[148]SPNF Acuerdo Incl. Int.'!OnShow</definedName>
    <definedName name="OnShow">'[148]SPNF Acuerdo Incl. Int.'!OnShow</definedName>
    <definedName name="onshow1">#N/A</definedName>
    <definedName name="onshow2">#N/A</definedName>
    <definedName name="oo" localSheetId="20" hidden="1">{"Riqfin97",#N/A,FALSE,"Tran";"Riqfinpro",#N/A,FALSE,"Tran"}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localSheetId="23" hidden="1">{"Riqfin97",#N/A,FALSE,"Tran";"Riqfinpro",#N/A,FALSE,"Tran"}</definedName>
    <definedName name="oo" localSheetId="28" hidden="1">{"Riqfin97",#N/A,FALSE,"Tran";"Riqfinpro",#N/A,FALSE,"Tran"}</definedName>
    <definedName name="oo" localSheetId="32" hidden="1">{"Riqfin97",#N/A,FALSE,"Tran";"Riqfinpro",#N/A,FALSE,"Tran"}</definedName>
    <definedName name="oo" localSheetId="37" hidden="1">{"Riqfin97",#N/A,FALSE,"Tran";"Riqfinpro",#N/A,FALSE,"Tran"}</definedName>
    <definedName name="oo" localSheetId="39" hidden="1">{"Riqfin97",#N/A,FALSE,"Tran";"Riqfinpro",#N/A,FALSE,"Tran"}</definedName>
    <definedName name="oo" localSheetId="41" hidden="1">{"Riqfin97",#N/A,FALSE,"Tran";"Riqfinpro",#N/A,FALSE,"Tran"}</definedName>
    <definedName name="oo" localSheetId="4" hidden="1">{"Riqfin97",#N/A,FALSE,"Tran";"Riqfinpro",#N/A,FALSE,"Tran"}</definedName>
    <definedName name="oo" localSheetId="3" hidden="1">{"Riqfin97",#N/A,FALSE,"Tran";"Riqfinpro",#N/A,FALSE,"Tran"}</definedName>
    <definedName name="oo" localSheetId="30" hidden="1">{"Riqfin97",#N/A,FALSE,"Tran";"Riqfinpro",#N/A,FALSE,"Tran"}</definedName>
    <definedName name="oo" localSheetId="31" hidden="1">{"Riqfin97",#N/A,FALSE,"Tran";"Riqfinpro",#N/A,FALSE,"Tran"}</definedName>
    <definedName name="oo" localSheetId="33" hidden="1">{"Riqfin97",#N/A,FALSE,"Tran";"Riqfinpro",#N/A,FALSE,"Tran"}</definedName>
    <definedName name="oo" localSheetId="34" hidden="1">{"Riqfin97",#N/A,FALSE,"Tran";"Riqfinpro",#N/A,FALSE,"Tran"}</definedName>
    <definedName name="oo" localSheetId="35" hidden="1">{"Riqfin97",#N/A,FALSE,"Tran";"Riqfinpro",#N/A,FALSE,"Tran"}</definedName>
    <definedName name="oo" localSheetId="36" hidden="1">{"Riqfin97",#N/A,FALSE,"Tran";"Riqfinpro",#N/A,FALSE,"Tran"}</definedName>
    <definedName name="oo" localSheetId="38" hidden="1">{"Riqfin97",#N/A,FALSE,"Tran";"Riqfinpro",#N/A,FALSE,"Tran"}</definedName>
    <definedName name="oo" localSheetId="42" hidden="1">{"Riqfin97",#N/A,FALSE,"Tran";"Riqfinpro",#N/A,FALSE,"Tran"}</definedName>
    <definedName name="oo" localSheetId="43" hidden="1">{"Riqfin97",#N/A,FALSE,"Tran";"Riqfinpro",#N/A,FALSE,"Tran"}</definedName>
    <definedName name="oo" localSheetId="17" hidden="1">{"Riqfin97",#N/A,FALSE,"Tran";"Riqfinpro",#N/A,FALSE,"Tran"}</definedName>
    <definedName name="oo" localSheetId="50" hidden="1">{"Riqfin97",#N/A,FALSE,"Tran";"Riqfinpro",#N/A,FALSE,"Tran"}</definedName>
    <definedName name="oo" localSheetId="51" hidden="1">{"Riqfin97",#N/A,FALSE,"Tran";"Riqfinpro",#N/A,FALSE,"Tran"}</definedName>
    <definedName name="oo" localSheetId="52" hidden="1">{"Riqfin97",#N/A,FALSE,"Tran";"Riqfinpro",#N/A,FALSE,"Tran"}</definedName>
    <definedName name="oo" localSheetId="53" hidden="1">{"Riqfin97",#N/A,FALSE,"Tran";"Riqfinpro",#N/A,FALSE,"Tran"}</definedName>
    <definedName name="oo" localSheetId="54" hidden="1">{"Riqfin97",#N/A,FALSE,"Tran";"Riqfinpro",#N/A,FALSE,"Tran"}</definedName>
    <definedName name="oo" localSheetId="55" hidden="1">{"Riqfin97",#N/A,FALSE,"Tran";"Riqfinpro",#N/A,FALSE,"Tran"}</definedName>
    <definedName name="oo" localSheetId="56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24" hidden="1">{"Riqfin97",#N/A,FALSE,"Tran";"Riqfinpro",#N/A,FALSE,"Tran"}</definedName>
    <definedName name="oo" localSheetId="25" hidden="1">{"Riqfin97",#N/A,FALSE,"Tran";"Riqfinpro",#N/A,FALSE,"Tran"}</definedName>
    <definedName name="oo" localSheetId="26" hidden="1">{"Riqfin97",#N/A,FALSE,"Tran";"Riqfinpro",#N/A,FALSE,"Tran"}</definedName>
    <definedName name="oo" localSheetId="27" hidden="1">{"Riqfin97",#N/A,FALSE,"Tran";"Riqfinpro",#N/A,FALSE,"Tran"}</definedName>
    <definedName name="oo" localSheetId="29" hidden="1">{"Riqfin97",#N/A,FALSE,"Tran";"Riqfinpro",#N/A,FALSE,"Tran"}</definedName>
    <definedName name="oo" hidden="1">{"Riqfin97",#N/A,FALSE,"Tran";"Riqfinpro",#N/A,FALSE,"Tran"}</definedName>
    <definedName name="OOA" localSheetId="55">#REF!</definedName>
    <definedName name="OOA">#REF!</definedName>
    <definedName name="ooo" localSheetId="20" hidden="1">{"Tab1",#N/A,FALSE,"P";"Tab2",#N/A,FALSE,"P"}</definedName>
    <definedName name="ooo" localSheetId="21" hidden="1">{"Tab1",#N/A,FALSE,"P";"Tab2",#N/A,FALSE,"P"}</definedName>
    <definedName name="ooo" localSheetId="22" hidden="1">{"Tab1",#N/A,FALSE,"P";"Tab2",#N/A,FALSE,"P"}</definedName>
    <definedName name="ooo" localSheetId="23" hidden="1">{"Tab1",#N/A,FALSE,"P";"Tab2",#N/A,FALSE,"P"}</definedName>
    <definedName name="ooo" localSheetId="28" hidden="1">{"Tab1",#N/A,FALSE,"P";"Tab2",#N/A,FALSE,"P"}</definedName>
    <definedName name="ooo" localSheetId="32" hidden="1">{"Tab1",#N/A,FALSE,"P";"Tab2",#N/A,FALSE,"P"}</definedName>
    <definedName name="ooo" localSheetId="37" hidden="1">{"Tab1",#N/A,FALSE,"P";"Tab2",#N/A,FALSE,"P"}</definedName>
    <definedName name="ooo" localSheetId="39" hidden="1">{"Tab1",#N/A,FALSE,"P";"Tab2",#N/A,FALSE,"P"}</definedName>
    <definedName name="ooo" localSheetId="41" hidden="1">{"Tab1",#N/A,FALSE,"P";"Tab2",#N/A,FALSE,"P"}</definedName>
    <definedName name="ooo" localSheetId="4" hidden="1">{"Tab1",#N/A,FALSE,"P";"Tab2",#N/A,FALSE,"P"}</definedName>
    <definedName name="ooo" localSheetId="3" hidden="1">{"Tab1",#N/A,FALSE,"P";"Tab2",#N/A,FALSE,"P"}</definedName>
    <definedName name="ooo" localSheetId="30" hidden="1">{"Tab1",#N/A,FALSE,"P";"Tab2",#N/A,FALSE,"P"}</definedName>
    <definedName name="ooo" localSheetId="31" hidden="1">{"Tab1",#N/A,FALSE,"P";"Tab2",#N/A,FALSE,"P"}</definedName>
    <definedName name="ooo" localSheetId="33" hidden="1">{"Tab1",#N/A,FALSE,"P";"Tab2",#N/A,FALSE,"P"}</definedName>
    <definedName name="ooo" localSheetId="34" hidden="1">{"Tab1",#N/A,FALSE,"P";"Tab2",#N/A,FALSE,"P"}</definedName>
    <definedName name="ooo" localSheetId="35" hidden="1">{"Tab1",#N/A,FALSE,"P";"Tab2",#N/A,FALSE,"P"}</definedName>
    <definedName name="ooo" localSheetId="36" hidden="1">{"Tab1",#N/A,FALSE,"P";"Tab2",#N/A,FALSE,"P"}</definedName>
    <definedName name="ooo" localSheetId="38" hidden="1">{"Tab1",#N/A,FALSE,"P";"Tab2",#N/A,FALSE,"P"}</definedName>
    <definedName name="ooo" localSheetId="42" hidden="1">{"Tab1",#N/A,FALSE,"P";"Tab2",#N/A,FALSE,"P"}</definedName>
    <definedName name="ooo" localSheetId="43" hidden="1">{"Tab1",#N/A,FALSE,"P";"Tab2",#N/A,FALSE,"P"}</definedName>
    <definedName name="ooo" localSheetId="17" hidden="1">{"Tab1",#N/A,FALSE,"P";"Tab2",#N/A,FALSE,"P"}</definedName>
    <definedName name="ooo" localSheetId="50" hidden="1">{"Tab1",#N/A,FALSE,"P";"Tab2",#N/A,FALSE,"P"}</definedName>
    <definedName name="ooo" localSheetId="51" hidden="1">{"Tab1",#N/A,FALSE,"P";"Tab2",#N/A,FALSE,"P"}</definedName>
    <definedName name="ooo" localSheetId="52" hidden="1">{"Tab1",#N/A,FALSE,"P";"Tab2",#N/A,FALSE,"P"}</definedName>
    <definedName name="ooo" localSheetId="53" hidden="1">{"Tab1",#N/A,FALSE,"P";"Tab2",#N/A,FALSE,"P"}</definedName>
    <definedName name="ooo" localSheetId="54" hidden="1">{"Tab1",#N/A,FALSE,"P";"Tab2",#N/A,FALSE,"P"}</definedName>
    <definedName name="ooo" localSheetId="55" hidden="1">{"Tab1",#N/A,FALSE,"P";"Tab2",#N/A,FALSE,"P"}</definedName>
    <definedName name="ooo" localSheetId="56" hidden="1">{"Tab1",#N/A,FALSE,"P";"Tab2",#N/A,FALSE,"P"}</definedName>
    <definedName name="ooo" localSheetId="18" hidden="1">{"Tab1",#N/A,FALSE,"P";"Tab2",#N/A,FALSE,"P"}</definedName>
    <definedName name="ooo" localSheetId="19" hidden="1">{"Tab1",#N/A,FALSE,"P";"Tab2",#N/A,FALSE,"P"}</definedName>
    <definedName name="ooo" localSheetId="24" hidden="1">{"Tab1",#N/A,FALSE,"P";"Tab2",#N/A,FALSE,"P"}</definedName>
    <definedName name="ooo" localSheetId="25" hidden="1">{"Tab1",#N/A,FALSE,"P";"Tab2",#N/A,FALSE,"P"}</definedName>
    <definedName name="ooo" localSheetId="26" hidden="1">{"Tab1",#N/A,FALSE,"P";"Tab2",#N/A,FALSE,"P"}</definedName>
    <definedName name="ooo" localSheetId="27" hidden="1">{"Tab1",#N/A,FALSE,"P";"Tab2",#N/A,FALSE,"P"}</definedName>
    <definedName name="ooo" localSheetId="29" hidden="1">{"Tab1",#N/A,FALSE,"P";"Tab2",#N/A,FALSE,"P"}</definedName>
    <definedName name="ooo" hidden="1">{"Tab1",#N/A,FALSE,"P";"Tab2",#N/A,FALSE,"P"}</definedName>
    <definedName name="OOOKOKOKO" localSheetId="20">#REF!</definedName>
    <definedName name="OOOKOKOKO" localSheetId="21">#REF!</definedName>
    <definedName name="OOOKOKOKO" localSheetId="37">#REF!</definedName>
    <definedName name="OOOKOKOKO" localSheetId="4">#REF!</definedName>
    <definedName name="OOOKOKOKO" localSheetId="3">#REF!</definedName>
    <definedName name="OOOKOKOKO" localSheetId="30">#REF!</definedName>
    <definedName name="OOOKOKOKO" localSheetId="31">#REF!</definedName>
    <definedName name="OOOKOKOKO" localSheetId="38">#REF!</definedName>
    <definedName name="OOOKOKOKO" localSheetId="55">#REF!</definedName>
    <definedName name="OOOKOKOKO" localSheetId="56">#REF!</definedName>
    <definedName name="OOOKOKOKO" localSheetId="18">#REF!</definedName>
    <definedName name="OOOKOKOKO" localSheetId="19">#REF!</definedName>
    <definedName name="OOOKOKOKO" localSheetId="24">#REF!</definedName>
    <definedName name="OOOKOKOKO" localSheetId="25">#REF!</definedName>
    <definedName name="OOOKOKOKO" localSheetId="26">#REF!</definedName>
    <definedName name="OOOKOKOKO" localSheetId="27">#REF!</definedName>
    <definedName name="OOOKOKOKO" localSheetId="29">#REF!</definedName>
    <definedName name="OOOKOKOKO">#REF!</definedName>
    <definedName name="oooo" localSheetId="20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localSheetId="23" hidden="1">{"Tab1",#N/A,FALSE,"P";"Tab2",#N/A,FALSE,"P"}</definedName>
    <definedName name="oooo" localSheetId="28" hidden="1">{"Tab1",#N/A,FALSE,"P";"Tab2",#N/A,FALSE,"P"}</definedName>
    <definedName name="oooo" localSheetId="32" hidden="1">{"Tab1",#N/A,FALSE,"P";"Tab2",#N/A,FALSE,"P"}</definedName>
    <definedName name="oooo" localSheetId="37" hidden="1">{"Tab1",#N/A,FALSE,"P";"Tab2",#N/A,FALSE,"P"}</definedName>
    <definedName name="oooo" localSheetId="39" hidden="1">{"Tab1",#N/A,FALSE,"P";"Tab2",#N/A,FALSE,"P"}</definedName>
    <definedName name="oooo" localSheetId="41" hidden="1">{"Tab1",#N/A,FALSE,"P";"Tab2",#N/A,FALSE,"P"}</definedName>
    <definedName name="oooo" localSheetId="4" hidden="1">{"Tab1",#N/A,FALSE,"P";"Tab2",#N/A,FALSE,"P"}</definedName>
    <definedName name="oooo" localSheetId="3" hidden="1">{"Tab1",#N/A,FALSE,"P";"Tab2",#N/A,FALSE,"P"}</definedName>
    <definedName name="oooo" localSheetId="30" hidden="1">{"Tab1",#N/A,FALSE,"P";"Tab2",#N/A,FALSE,"P"}</definedName>
    <definedName name="oooo" localSheetId="31" hidden="1">{"Tab1",#N/A,FALSE,"P";"Tab2",#N/A,FALSE,"P"}</definedName>
    <definedName name="oooo" localSheetId="33" hidden="1">{"Tab1",#N/A,FALSE,"P";"Tab2",#N/A,FALSE,"P"}</definedName>
    <definedName name="oooo" localSheetId="34" hidden="1">{"Tab1",#N/A,FALSE,"P";"Tab2",#N/A,FALSE,"P"}</definedName>
    <definedName name="oooo" localSheetId="35" hidden="1">{"Tab1",#N/A,FALSE,"P";"Tab2",#N/A,FALSE,"P"}</definedName>
    <definedName name="oooo" localSheetId="36" hidden="1">{"Tab1",#N/A,FALSE,"P";"Tab2",#N/A,FALSE,"P"}</definedName>
    <definedName name="oooo" localSheetId="38" hidden="1">{"Tab1",#N/A,FALSE,"P";"Tab2",#N/A,FALSE,"P"}</definedName>
    <definedName name="oooo" localSheetId="42" hidden="1">{"Tab1",#N/A,FALSE,"P";"Tab2",#N/A,FALSE,"P"}</definedName>
    <definedName name="oooo" localSheetId="43" hidden="1">{"Tab1",#N/A,FALSE,"P";"Tab2",#N/A,FALSE,"P"}</definedName>
    <definedName name="oooo" localSheetId="17" hidden="1">{"Tab1",#N/A,FALSE,"P";"Tab2",#N/A,FALSE,"P"}</definedName>
    <definedName name="oooo" localSheetId="50" hidden="1">{"Tab1",#N/A,FALSE,"P";"Tab2",#N/A,FALSE,"P"}</definedName>
    <definedName name="oooo" localSheetId="51" hidden="1">{"Tab1",#N/A,FALSE,"P";"Tab2",#N/A,FALSE,"P"}</definedName>
    <definedName name="oooo" localSheetId="52" hidden="1">{"Tab1",#N/A,FALSE,"P";"Tab2",#N/A,FALSE,"P"}</definedName>
    <definedName name="oooo" localSheetId="53" hidden="1">{"Tab1",#N/A,FALSE,"P";"Tab2",#N/A,FALSE,"P"}</definedName>
    <definedName name="oooo" localSheetId="54" hidden="1">{"Tab1",#N/A,FALSE,"P";"Tab2",#N/A,FALSE,"P"}</definedName>
    <definedName name="oooo" localSheetId="55" hidden="1">{"Tab1",#N/A,FALSE,"P";"Tab2",#N/A,FALSE,"P"}</definedName>
    <definedName name="oooo" localSheetId="56" hidden="1">{"Tab1",#N/A,FALSE,"P";"Tab2",#N/A,FALSE,"P"}</definedName>
    <definedName name="oooo" localSheetId="18" hidden="1">{"Tab1",#N/A,FALSE,"P";"Tab2",#N/A,FALSE,"P"}</definedName>
    <definedName name="oooo" localSheetId="19" hidden="1">{"Tab1",#N/A,FALSE,"P";"Tab2",#N/A,FALSE,"P"}</definedName>
    <definedName name="oooo" localSheetId="24" hidden="1">{"Tab1",#N/A,FALSE,"P";"Tab2",#N/A,FALSE,"P"}</definedName>
    <definedName name="oooo" localSheetId="25" hidden="1">{"Tab1",#N/A,FALSE,"P";"Tab2",#N/A,FALSE,"P"}</definedName>
    <definedName name="oooo" localSheetId="26" hidden="1">{"Tab1",#N/A,FALSE,"P";"Tab2",#N/A,FALSE,"P"}</definedName>
    <definedName name="oooo" localSheetId="27" hidden="1">{"Tab1",#N/A,FALSE,"P";"Tab2",#N/A,FALSE,"P"}</definedName>
    <definedName name="oooo" localSheetId="29" hidden="1">{"Tab1",#N/A,FALSE,"P";"Tab2",#N/A,FALSE,"P"}</definedName>
    <definedName name="oooo" hidden="1">{"Tab1",#N/A,FALSE,"P";"Tab2",#N/A,FALSE,"P"}</definedName>
    <definedName name="ooooooooo" localSheetId="20" hidden="1">#REF!</definedName>
    <definedName name="ooooooooo" localSheetId="21" hidden="1">#REF!</definedName>
    <definedName name="ooooooooo" localSheetId="37" hidden="1">#REF!</definedName>
    <definedName name="ooooooooo" localSheetId="4" hidden="1">#REF!</definedName>
    <definedName name="ooooooooo" localSheetId="3" hidden="1">#REF!</definedName>
    <definedName name="ooooooooo" localSheetId="30" hidden="1">#REF!</definedName>
    <definedName name="ooooooooo" localSheetId="31" hidden="1">#REF!</definedName>
    <definedName name="ooooooooo" localSheetId="38" hidden="1">#REF!</definedName>
    <definedName name="ooooooooo" localSheetId="55" hidden="1">#REF!</definedName>
    <definedName name="ooooooooo" localSheetId="56" hidden="1">#REF!</definedName>
    <definedName name="ooooooooo" localSheetId="18" hidden="1">#REF!</definedName>
    <definedName name="ooooooooo" localSheetId="19" hidden="1">#REF!</definedName>
    <definedName name="ooooooooo" localSheetId="24" hidden="1">#REF!</definedName>
    <definedName name="ooooooooo" localSheetId="25" hidden="1">#REF!</definedName>
    <definedName name="ooooooooo" localSheetId="26" hidden="1">#REF!</definedName>
    <definedName name="ooooooooo" localSheetId="27" hidden="1">#REF!</definedName>
    <definedName name="ooooooooo" localSheetId="29" hidden="1">#REF!</definedName>
    <definedName name="ooooooooo" hidden="1">#REF!</definedName>
    <definedName name="OPEC">[76]nonopec!$D$204:$AD$251</definedName>
    <definedName name="OPEC1">[89]MONTHLY!$BP$12:$CA$12</definedName>
    <definedName name="OPEC2">[89]MONTHLY!$CB$12:$CM$12</definedName>
    <definedName name="OPOPOPOPO" localSheetId="20">#REF!</definedName>
    <definedName name="OPOPOPOPO" localSheetId="21">#REF!</definedName>
    <definedName name="OPOPOPOPO" localSheetId="37">#REF!</definedName>
    <definedName name="OPOPOPOPO" localSheetId="4">#REF!</definedName>
    <definedName name="OPOPOPOPO" localSheetId="3">#REF!</definedName>
    <definedName name="OPOPOPOPO" localSheetId="30">#REF!</definedName>
    <definedName name="OPOPOPOPO" localSheetId="31">#REF!</definedName>
    <definedName name="OPOPOPOPO" localSheetId="38">#REF!</definedName>
    <definedName name="OPOPOPOPO" localSheetId="55">#REF!</definedName>
    <definedName name="OPOPOPOPO" localSheetId="56">#REF!</definedName>
    <definedName name="OPOPOPOPO" localSheetId="18">#REF!</definedName>
    <definedName name="OPOPOPOPO" localSheetId="19">#REF!</definedName>
    <definedName name="OPOPOPOPO" localSheetId="24">#REF!</definedName>
    <definedName name="OPOPOPOPO" localSheetId="25">#REF!</definedName>
    <definedName name="OPOPOPOPO" localSheetId="26">#REF!</definedName>
    <definedName name="OPOPOPOPO" localSheetId="27">#REF!</definedName>
    <definedName name="OPOPOPOPO" localSheetId="29">#REF!</definedName>
    <definedName name="OPOPOPOPO">#REF!</definedName>
    <definedName name="opu" localSheetId="20" hidden="1">{"Riqfin97",#N/A,FALSE,"Tran";"Riqfinpro",#N/A,FALSE,"Tran"}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localSheetId="23" hidden="1">{"Riqfin97",#N/A,FALSE,"Tran";"Riqfinpro",#N/A,FALSE,"Tran"}</definedName>
    <definedName name="opu" localSheetId="28" hidden="1">{"Riqfin97",#N/A,FALSE,"Tran";"Riqfinpro",#N/A,FALSE,"Tran"}</definedName>
    <definedName name="opu" localSheetId="32" hidden="1">{"Riqfin97",#N/A,FALSE,"Tran";"Riqfinpro",#N/A,FALSE,"Tran"}</definedName>
    <definedName name="opu" localSheetId="37" hidden="1">{"Riqfin97",#N/A,FALSE,"Tran";"Riqfinpro",#N/A,FALSE,"Tran"}</definedName>
    <definedName name="opu" localSheetId="39" hidden="1">{"Riqfin97",#N/A,FALSE,"Tran";"Riqfinpro",#N/A,FALSE,"Tran"}</definedName>
    <definedName name="opu" localSheetId="41" hidden="1">{"Riqfin97",#N/A,FALSE,"Tran";"Riqfinpro",#N/A,FALSE,"Tran"}</definedName>
    <definedName name="opu" localSheetId="4" hidden="1">{"Riqfin97",#N/A,FALSE,"Tran";"Riqfinpro",#N/A,FALSE,"Tran"}</definedName>
    <definedName name="opu" localSheetId="3" hidden="1">{"Riqfin97",#N/A,FALSE,"Tran";"Riqfinpro",#N/A,FALSE,"Tran"}</definedName>
    <definedName name="opu" localSheetId="30" hidden="1">{"Riqfin97",#N/A,FALSE,"Tran";"Riqfinpro",#N/A,FALSE,"Tran"}</definedName>
    <definedName name="opu" localSheetId="31" hidden="1">{"Riqfin97",#N/A,FALSE,"Tran";"Riqfinpro",#N/A,FALSE,"Tran"}</definedName>
    <definedName name="opu" localSheetId="33" hidden="1">{"Riqfin97",#N/A,FALSE,"Tran";"Riqfinpro",#N/A,FALSE,"Tran"}</definedName>
    <definedName name="opu" localSheetId="34" hidden="1">{"Riqfin97",#N/A,FALSE,"Tran";"Riqfinpro",#N/A,FALSE,"Tran"}</definedName>
    <definedName name="opu" localSheetId="35" hidden="1">{"Riqfin97",#N/A,FALSE,"Tran";"Riqfinpro",#N/A,FALSE,"Tran"}</definedName>
    <definedName name="opu" localSheetId="36" hidden="1">{"Riqfin97",#N/A,FALSE,"Tran";"Riqfinpro",#N/A,FALSE,"Tran"}</definedName>
    <definedName name="opu" localSheetId="38" hidden="1">{"Riqfin97",#N/A,FALSE,"Tran";"Riqfinpro",#N/A,FALSE,"Tran"}</definedName>
    <definedName name="opu" localSheetId="42" hidden="1">{"Riqfin97",#N/A,FALSE,"Tran";"Riqfinpro",#N/A,FALSE,"Tran"}</definedName>
    <definedName name="opu" localSheetId="43" hidden="1">{"Riqfin97",#N/A,FALSE,"Tran";"Riqfinpro",#N/A,FALSE,"Tran"}</definedName>
    <definedName name="opu" localSheetId="17" hidden="1">{"Riqfin97",#N/A,FALSE,"Tran";"Riqfinpro",#N/A,FALSE,"Tran"}</definedName>
    <definedName name="opu" localSheetId="50" hidden="1">{"Riqfin97",#N/A,FALSE,"Tran";"Riqfinpro",#N/A,FALSE,"Tran"}</definedName>
    <definedName name="opu" localSheetId="51" hidden="1">{"Riqfin97",#N/A,FALSE,"Tran";"Riqfinpro",#N/A,FALSE,"Tran"}</definedName>
    <definedName name="opu" localSheetId="52" hidden="1">{"Riqfin97",#N/A,FALSE,"Tran";"Riqfinpro",#N/A,FALSE,"Tran"}</definedName>
    <definedName name="opu" localSheetId="53" hidden="1">{"Riqfin97",#N/A,FALSE,"Tran";"Riqfinpro",#N/A,FALSE,"Tran"}</definedName>
    <definedName name="opu" localSheetId="54" hidden="1">{"Riqfin97",#N/A,FALSE,"Tran";"Riqfinpro",#N/A,FALSE,"Tran"}</definedName>
    <definedName name="opu" localSheetId="55" hidden="1">{"Riqfin97",#N/A,FALSE,"Tran";"Riqfinpro",#N/A,FALSE,"Tran"}</definedName>
    <definedName name="opu" localSheetId="56" hidden="1">{"Riqfin97",#N/A,FALSE,"Tran";"Riqfinpro",#N/A,FALSE,"Tran"}</definedName>
    <definedName name="opu" localSheetId="18" hidden="1">{"Riqfin97",#N/A,FALSE,"Tran";"Riqfinpro",#N/A,FALSE,"Tran"}</definedName>
    <definedName name="opu" localSheetId="19" hidden="1">{"Riqfin97",#N/A,FALSE,"Tran";"Riqfinpro",#N/A,FALSE,"Tran"}</definedName>
    <definedName name="opu" localSheetId="24" hidden="1">{"Riqfin97",#N/A,FALSE,"Tran";"Riqfinpro",#N/A,FALSE,"Tran"}</definedName>
    <definedName name="opu" localSheetId="25" hidden="1">{"Riqfin97",#N/A,FALSE,"Tran";"Riqfinpro",#N/A,FALSE,"Tran"}</definedName>
    <definedName name="opu" localSheetId="26" hidden="1">{"Riqfin97",#N/A,FALSE,"Tran";"Riqfinpro",#N/A,FALSE,"Tran"}</definedName>
    <definedName name="opu" localSheetId="27" hidden="1">{"Riqfin97",#N/A,FALSE,"Tran";"Riqfinpro",#N/A,FALSE,"Tran"}</definedName>
    <definedName name="opu" localSheetId="29" hidden="1">{"Riqfin97",#N/A,FALSE,"Tran";"Riqfinpro",#N/A,FALSE,"Tran"}</definedName>
    <definedName name="opu" hidden="1">{"Riqfin97",#N/A,FALSE,"Tran";"Riqfinpro",#N/A,FALSE,"Tran"}</definedName>
    <definedName name="ORGANISMOS_DE_VIALIDAD__LEY_N__23966_ART._19">[4]C!$B$24:$N$24</definedName>
    <definedName name="Otr_Inst_Banc_40G" localSheetId="20">#REF!</definedName>
    <definedName name="Otr_Inst_Banc_40G" localSheetId="21">#REF!</definedName>
    <definedName name="Otr_Inst_Banc_40G" localSheetId="37">#REF!</definedName>
    <definedName name="Otr_Inst_Banc_40G" localSheetId="4">#REF!</definedName>
    <definedName name="Otr_Inst_Banc_40G" localSheetId="3">#REF!</definedName>
    <definedName name="Otr_Inst_Banc_40G" localSheetId="30">#REF!</definedName>
    <definedName name="Otr_Inst_Banc_40G" localSheetId="31">#REF!</definedName>
    <definedName name="Otr_Inst_Banc_40G" localSheetId="38">#REF!</definedName>
    <definedName name="Otr_Inst_Banc_40G" localSheetId="55">#REF!</definedName>
    <definedName name="Otr_Inst_Banc_40G" localSheetId="56">#REF!</definedName>
    <definedName name="Otr_Inst_Banc_40G" localSheetId="18">#REF!</definedName>
    <definedName name="Otr_Inst_Banc_40G" localSheetId="19">#REF!</definedName>
    <definedName name="Otr_Inst_Banc_40G" localSheetId="24">#REF!</definedName>
    <definedName name="Otr_Inst_Banc_40G" localSheetId="25">#REF!</definedName>
    <definedName name="Otr_Inst_Banc_40G" localSheetId="26">#REF!</definedName>
    <definedName name="Otr_Inst_Banc_40G" localSheetId="27">#REF!</definedName>
    <definedName name="Otr_Inst_Banc_40G" localSheetId="29">#REF!</definedName>
    <definedName name="Otr_Inst_Banc_40G">#REF!</definedName>
    <definedName name="otra" localSheetId="20" hidden="1">#REF!</definedName>
    <definedName name="otra" localSheetId="37" hidden="1">#REF!</definedName>
    <definedName name="otra" localSheetId="4" hidden="1">#REF!</definedName>
    <definedName name="otra" localSheetId="3" hidden="1">#REF!</definedName>
    <definedName name="otra" localSheetId="31" hidden="1">#REF!</definedName>
    <definedName name="otra" localSheetId="55" hidden="1">#REF!</definedName>
    <definedName name="otra" localSheetId="56" hidden="1">#REF!</definedName>
    <definedName name="otra" localSheetId="19" hidden="1">#REF!</definedName>
    <definedName name="otra" localSheetId="25" hidden="1">#REF!</definedName>
    <definedName name="otra" localSheetId="26" hidden="1">#REF!</definedName>
    <definedName name="otra" hidden="1">#REF!</definedName>
    <definedName name="Otras_Residuales" localSheetId="55">#REF!</definedName>
    <definedName name="Otras_Residuales">#REF!</definedName>
    <definedName name="otras1" localSheetId="55">#REF!</definedName>
    <definedName name="otras1">#REF!</definedName>
    <definedName name="OTRAS96" localSheetId="55">#REF!</definedName>
    <definedName name="OTRAS96">#REF!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 localSheetId="55">#REF!</definedName>
    <definedName name="otros">#REF!</definedName>
    <definedName name="OTROS_ORGANISMOS" localSheetId="20">#REF!</definedName>
    <definedName name="OTROS_ORGANISMOS" localSheetId="21">#REF!</definedName>
    <definedName name="OTROS_ORGANISMOS" localSheetId="22">#REF!</definedName>
    <definedName name="OTROS_ORGANISMOS" localSheetId="23">#REF!</definedName>
    <definedName name="OTROS_ORGANISMOS" localSheetId="17">#REF!</definedName>
    <definedName name="OTROS_ORGANISMOS" localSheetId="55">#REF!</definedName>
    <definedName name="OTROS_ORGANISMOS" localSheetId="19">#REF!</definedName>
    <definedName name="OTROS_ORGANISMOS">#REF!</definedName>
    <definedName name="OTROS_ORGANISMOS_AUTONOMOS" localSheetId="20">#REF!</definedName>
    <definedName name="OTROS_ORGANISMOS_AUTONOMOS" localSheetId="21">#REF!</definedName>
    <definedName name="OTROS_ORGANISMOS_AUTONOMOS" localSheetId="22">#REF!</definedName>
    <definedName name="OTROS_ORGANISMOS_AUTONOMOS" localSheetId="23">#REF!</definedName>
    <definedName name="OTROS_ORGANISMOS_AUTONOMOS" localSheetId="17">#REF!</definedName>
    <definedName name="OTROS_ORGANISMOS_AUTONOMOS" localSheetId="55">#REF!</definedName>
    <definedName name="OTROS_ORGANISMOS_AUTONOMOS" localSheetId="19">#REF!</definedName>
    <definedName name="OTROS_ORGANISMOS_AUTONOMOS">#REF!</definedName>
    <definedName name="otros2000" localSheetId="55">#REF!</definedName>
    <definedName name="otros2000">#REF!</definedName>
    <definedName name="otros2001" localSheetId="55">#REF!</definedName>
    <definedName name="otros2001">#REF!</definedName>
    <definedName name="otros2002" localSheetId="55">#REF!</definedName>
    <definedName name="otros2002">#REF!</definedName>
    <definedName name="otros2003" localSheetId="55">#REF!</definedName>
    <definedName name="otros2003">#REF!</definedName>
    <definedName name="otros98" localSheetId="38">[24]Programa!#REF!</definedName>
    <definedName name="otros98" localSheetId="55">[25]Programa!#REF!</definedName>
    <definedName name="otros98" localSheetId="24">[25]Programa!#REF!</definedName>
    <definedName name="otros98">[24]Programa!#REF!</definedName>
    <definedName name="otros98j" localSheetId="38">[24]Programa!#REF!</definedName>
    <definedName name="otros98j" localSheetId="55">[25]Programa!#REF!</definedName>
    <definedName name="otros98j" localSheetId="24">[25]Programa!#REF!</definedName>
    <definedName name="otros98j">[24]Programa!#REF!</definedName>
    <definedName name="otros98s" localSheetId="20">#REF!</definedName>
    <definedName name="otros98s" localSheetId="21">#REF!</definedName>
    <definedName name="otros98s" localSheetId="22">#REF!</definedName>
    <definedName name="otros98s" localSheetId="23">#REF!</definedName>
    <definedName name="otros98s" localSheetId="17">#REF!</definedName>
    <definedName name="otros98s" localSheetId="55">#REF!</definedName>
    <definedName name="otros98s" localSheetId="19">#REF!</definedName>
    <definedName name="otros98s" localSheetId="25">#REF!</definedName>
    <definedName name="otros98s" localSheetId="26">#REF!</definedName>
    <definedName name="otros98s">#REF!</definedName>
    <definedName name="otros99" localSheetId="20">#REF!</definedName>
    <definedName name="otros99" localSheetId="21">#REF!</definedName>
    <definedName name="otros99" localSheetId="22">#REF!</definedName>
    <definedName name="otros99" localSheetId="23">#REF!</definedName>
    <definedName name="otros99" localSheetId="17">#REF!</definedName>
    <definedName name="otros99" localSheetId="55">#REF!</definedName>
    <definedName name="otros99" localSheetId="19">#REF!</definedName>
    <definedName name="otros99" localSheetId="25">#REF!</definedName>
    <definedName name="otros99" localSheetId="26">#REF!</definedName>
    <definedName name="otros99">#REF!</definedName>
    <definedName name="out_red4" localSheetId="20">#REF!</definedName>
    <definedName name="out_red4" localSheetId="21">#REF!</definedName>
    <definedName name="out_red4" localSheetId="22">#REF!</definedName>
    <definedName name="out_red4" localSheetId="23">#REF!</definedName>
    <definedName name="out_red4" localSheetId="17">#REF!</definedName>
    <definedName name="out_red4" localSheetId="55">#REF!</definedName>
    <definedName name="out_red4" localSheetId="19">#REF!</definedName>
    <definedName name="out_red4" localSheetId="25">#REF!</definedName>
    <definedName name="out_red4" localSheetId="26">#REF!</definedName>
    <definedName name="out_red4">#REF!</definedName>
    <definedName name="out_sr3" localSheetId="55">#REF!</definedName>
    <definedName name="out_sr3">#REF!</definedName>
    <definedName name="OUTDS1" localSheetId="55">#REF!</definedName>
    <definedName name="OUTDS1">#REF!</definedName>
    <definedName name="OUTFISC" localSheetId="55">#REF!</definedName>
    <definedName name="OUTFISC">#REF!</definedName>
    <definedName name="OUTIMF" localSheetId="55">#REF!</definedName>
    <definedName name="OUTIMF">#REF!</definedName>
    <definedName name="OUTMN" localSheetId="55">#REF!</definedName>
    <definedName name="OUTMN">#REF!</definedName>
    <definedName name="p" localSheetId="20" hidden="1">{"Riqfin97",#N/A,FALSE,"Tran";"Riqfinpro",#N/A,FALSE,"Tran"}</definedName>
    <definedName name="P" localSheetId="21">#REF!</definedName>
    <definedName name="p" localSheetId="22" hidden="1">{"Riqfin97",#N/A,FALSE,"Tran";"Riqfinpro",#N/A,FALSE,"Tran"}</definedName>
    <definedName name="p" localSheetId="23" hidden="1">{"Riqfin97",#N/A,FALSE,"Tran";"Riqfinpro",#N/A,FALSE,"Tran"}</definedName>
    <definedName name="p" localSheetId="28" hidden="1">{"Riqfin97",#N/A,FALSE,"Tran";"Riqfinpro",#N/A,FALSE,"Tran"}</definedName>
    <definedName name="p" localSheetId="32" hidden="1">{"Riqfin97",#N/A,FALSE,"Tran";"Riqfinpro",#N/A,FALSE,"Tran"}</definedName>
    <definedName name="p" localSheetId="37" hidden="1">{"Riqfin97",#N/A,FALSE,"Tran";"Riqfinpro",#N/A,FALSE,"Tran"}</definedName>
    <definedName name="p" localSheetId="39" hidden="1">{"Riqfin97",#N/A,FALSE,"Tran";"Riqfinpro",#N/A,FALSE,"Tran"}</definedName>
    <definedName name="p" localSheetId="41" hidden="1">{"Riqfin97",#N/A,FALSE,"Tran";"Riqfinpro",#N/A,FALSE,"Tran"}</definedName>
    <definedName name="P" localSheetId="4">#REF!</definedName>
    <definedName name="P" localSheetId="3">#REF!</definedName>
    <definedName name="p" localSheetId="30" hidden="1">{"Riqfin97",#N/A,FALSE,"Tran";"Riqfinpro",#N/A,FALSE,"Tran"}</definedName>
    <definedName name="p" localSheetId="31" hidden="1">{"Riqfin97",#N/A,FALSE,"Tran";"Riqfinpro",#N/A,FALSE,"Tran"}</definedName>
    <definedName name="p" localSheetId="33" hidden="1">{"Riqfin97",#N/A,FALSE,"Tran";"Riqfinpro",#N/A,FALSE,"Tran"}</definedName>
    <definedName name="p" localSheetId="34" hidden="1">{"Riqfin97",#N/A,FALSE,"Tran";"Riqfinpro",#N/A,FALSE,"Tran"}</definedName>
    <definedName name="p" localSheetId="35" hidden="1">{"Riqfin97",#N/A,FALSE,"Tran";"Riqfinpro",#N/A,FALSE,"Tran"}</definedName>
    <definedName name="p" localSheetId="36" hidden="1">{"Riqfin97",#N/A,FALSE,"Tran";"Riqfinpro",#N/A,FALSE,"Tran"}</definedName>
    <definedName name="p" localSheetId="38" hidden="1">{"Riqfin97",#N/A,FALSE,"Tran";"Riqfinpro",#N/A,FALSE,"Tran"}</definedName>
    <definedName name="p" localSheetId="42" hidden="1">{"Riqfin97",#N/A,FALSE,"Tran";"Riqfinpro",#N/A,FALSE,"Tran"}</definedName>
    <definedName name="p" localSheetId="43" hidden="1">{"Riqfin97",#N/A,FALSE,"Tran";"Riqfinpro",#N/A,FALSE,"Tran"}</definedName>
    <definedName name="p" localSheetId="17" hidden="1">{"Riqfin97",#N/A,FALSE,"Tran";"Riqfinpro",#N/A,FALSE,"Tran"}</definedName>
    <definedName name="p" localSheetId="50" hidden="1">{"Riqfin97",#N/A,FALSE,"Tran";"Riqfinpro",#N/A,FALSE,"Tran"}</definedName>
    <definedName name="p" localSheetId="51" hidden="1">{"Riqfin97",#N/A,FALSE,"Tran";"Riqfinpro",#N/A,FALSE,"Tran"}</definedName>
    <definedName name="p" localSheetId="52" hidden="1">{"Riqfin97",#N/A,FALSE,"Tran";"Riqfinpro",#N/A,FALSE,"Tran"}</definedName>
    <definedName name="p" localSheetId="53" hidden="1">{"Riqfin97",#N/A,FALSE,"Tran";"Riqfinpro",#N/A,FALSE,"Tran"}</definedName>
    <definedName name="p" localSheetId="54" hidden="1">{"Riqfin97",#N/A,FALSE,"Tran";"Riqfinpro",#N/A,FALSE,"Tran"}</definedName>
    <definedName name="p" localSheetId="55" hidden="1">{"Riqfin97",#N/A,FALSE,"Tran";"Riqfinpro",#N/A,FALSE,"Tran"}</definedName>
    <definedName name="p" localSheetId="56" hidden="1">{"Riqfin97",#N/A,FALSE,"Tran";"Riqfinpro",#N/A,FALSE,"Tran"}</definedName>
    <definedName name="P" localSheetId="18">#REF!</definedName>
    <definedName name="P" localSheetId="19">#REF!</definedName>
    <definedName name="p" localSheetId="24" hidden="1">{"Riqfin97",#N/A,FALSE,"Tran";"Riqfinpro",#N/A,FALSE,"Tran"}</definedName>
    <definedName name="p" localSheetId="25" hidden="1">{"Riqfin97",#N/A,FALSE,"Tran";"Riqfinpro",#N/A,FALSE,"Tran"}</definedName>
    <definedName name="p" localSheetId="26" hidden="1">{"Riqfin97",#N/A,FALSE,"Tran";"Riqfinpro",#N/A,FALSE,"Tran"}</definedName>
    <definedName name="p" localSheetId="27" hidden="1">{"Riqfin97",#N/A,FALSE,"Tran";"Riqfinpro",#N/A,FALSE,"Tran"}</definedName>
    <definedName name="p" localSheetId="29" hidden="1">{"Riqfin97",#N/A,FALSE,"Tran";"Riqfinpro",#N/A,FALSE,"Tran"}</definedName>
    <definedName name="p" hidden="1">{"Riqfin97",#N/A,FALSE,"Tran";"Riqfinpro",#N/A,FALSE,"Tran"}</definedName>
    <definedName name="P1_1" localSheetId="20">OFFSET(#REF!,0,0,COUNT(#REF!),1)</definedName>
    <definedName name="P1_1" localSheetId="37">OFFSET(#REF!,0,0,COUNT(#REF!),1)</definedName>
    <definedName name="P1_1" localSheetId="4">OFFSET(#REF!,0,0,COUNT(#REF!),1)</definedName>
    <definedName name="P1_1" localSheetId="3">OFFSET(#REF!,0,0,COUNT(#REF!),1)</definedName>
    <definedName name="P1_1" localSheetId="31">OFFSET(#REF!,0,0,COUNT(#REF!),1)</definedName>
    <definedName name="P1_1" localSheetId="55">OFFSET(#REF!,0,0,COUNT(#REF!),1)</definedName>
    <definedName name="P1_1" localSheetId="56">OFFSET(#REF!,0,0,COUNT(#REF!),1)</definedName>
    <definedName name="P1_1" localSheetId="19">OFFSET(#REF!,0,0,COUNT(#REF!),1)</definedName>
    <definedName name="P1_1" localSheetId="25">OFFSET(#REF!,0,0,COUNT(#REF!),1)</definedName>
    <definedName name="P1_1" localSheetId="26">OFFSET(#REF!,0,0,COUNT(#REF!),1)</definedName>
    <definedName name="P1_1">OFFSET(#REF!,0,0,COUNT(#REF!),1)</definedName>
    <definedName name="P1_2" localSheetId="20">OFFSET(#REF!,0,0,COUNT(#REF!),1)</definedName>
    <definedName name="P1_2" localSheetId="37">OFFSET(#REF!,0,0,COUNT(#REF!),1)</definedName>
    <definedName name="P1_2" localSheetId="4">OFFSET(#REF!,0,0,COUNT(#REF!),1)</definedName>
    <definedName name="P1_2" localSheetId="3">OFFSET(#REF!,0,0,COUNT(#REF!),1)</definedName>
    <definedName name="P1_2" localSheetId="31">OFFSET(#REF!,0,0,COUNT(#REF!),1)</definedName>
    <definedName name="P1_2" localSheetId="55">OFFSET(#REF!,0,0,COUNT(#REF!),1)</definedName>
    <definedName name="P1_2">OFFSET(#REF!,0,0,COUNT(#REF!),1)</definedName>
    <definedName name="P1avg" localSheetId="20">OFFSET(#REF!,0,0,COUNT(#REF!),1)</definedName>
    <definedName name="P1avg" localSheetId="37">OFFSET(#REF!,0,0,COUNT(#REF!),1)</definedName>
    <definedName name="P1avg" localSheetId="4">OFFSET(#REF!,0,0,COUNT(#REF!),1)</definedName>
    <definedName name="P1avg" localSheetId="3">OFFSET(#REF!,0,0,COUNT(#REF!),1)</definedName>
    <definedName name="P1avg" localSheetId="31">OFFSET(#REF!,0,0,COUNT(#REF!),1)</definedName>
    <definedName name="P1avg" localSheetId="55">OFFSET(#REF!,0,0,COUNT(#REF!),1)</definedName>
    <definedName name="P1avg">OFFSET(#REF!,0,0,COUNT(#REF!),1)</definedName>
    <definedName name="P1min" localSheetId="20">OFFSET(#REF!,0,0,COUNT(#REF!),1)</definedName>
    <definedName name="P1min" localSheetId="37">OFFSET(#REF!,0,0,COUNT(#REF!),1)</definedName>
    <definedName name="P1min" localSheetId="4">OFFSET(#REF!,0,0,COUNT(#REF!),1)</definedName>
    <definedName name="P1min" localSheetId="3">OFFSET(#REF!,0,0,COUNT(#REF!),1)</definedName>
    <definedName name="P1min" localSheetId="31">OFFSET(#REF!,0,0,COUNT(#REF!),1)</definedName>
    <definedName name="P1min" localSheetId="55">OFFSET(#REF!,0,0,COUNT(#REF!),1)</definedName>
    <definedName name="P1min">OFFSET(#REF!,0,0,COUNT(#REF!),1)</definedName>
    <definedName name="P1rng" localSheetId="20">OFFSET(#REF!,0,0,COUNT(#REF!),1)</definedName>
    <definedName name="P1rng" localSheetId="37">OFFSET(#REF!,0,0,COUNT(#REF!),1)</definedName>
    <definedName name="P1rng" localSheetId="4">OFFSET(#REF!,0,0,COUNT(#REF!),1)</definedName>
    <definedName name="P1rng" localSheetId="3">OFFSET(#REF!,0,0,COUNT(#REF!),1)</definedName>
    <definedName name="P1rng" localSheetId="31">OFFSET(#REF!,0,0,COUNT(#REF!),1)</definedName>
    <definedName name="P1rng" localSheetId="55">OFFSET(#REF!,0,0,COUNT(#REF!),1)</definedName>
    <definedName name="P1rng">OFFSET(#REF!,0,0,COUNT(#REF!),1)</definedName>
    <definedName name="P2_1" localSheetId="20">OFFSET(#REF!,0,0,COUNT(#REF!),1)</definedName>
    <definedName name="P2_1" localSheetId="37">OFFSET(#REF!,0,0,COUNT(#REF!),1)</definedName>
    <definedName name="P2_1" localSheetId="4">OFFSET(#REF!,0,0,COUNT(#REF!),1)</definedName>
    <definedName name="P2_1" localSheetId="3">OFFSET(#REF!,0,0,COUNT(#REF!),1)</definedName>
    <definedName name="P2_1" localSheetId="31">OFFSET(#REF!,0,0,COUNT(#REF!),1)</definedName>
    <definedName name="P2_1" localSheetId="55">OFFSET(#REF!,0,0,COUNT(#REF!),1)</definedName>
    <definedName name="P2_1">OFFSET(#REF!,0,0,COUNT(#REF!),1)</definedName>
    <definedName name="P2_2" localSheetId="20">OFFSET(#REF!,0,0,COUNT(#REF!),1)</definedName>
    <definedName name="P2_2" localSheetId="37">OFFSET(#REF!,0,0,COUNT(#REF!),1)</definedName>
    <definedName name="P2_2" localSheetId="4">OFFSET(#REF!,0,0,COUNT(#REF!),1)</definedName>
    <definedName name="P2_2" localSheetId="3">OFFSET(#REF!,0,0,COUNT(#REF!),1)</definedName>
    <definedName name="P2_2" localSheetId="31">OFFSET(#REF!,0,0,COUNT(#REF!),1)</definedName>
    <definedName name="P2_2" localSheetId="55">OFFSET(#REF!,0,0,COUNT(#REF!),1)</definedName>
    <definedName name="P2_2">OFFSET(#REF!,0,0,COUNT(#REF!),1)</definedName>
    <definedName name="P2avg" localSheetId="20">OFFSET(#REF!,0,0,COUNT(#REF!),1)</definedName>
    <definedName name="P2avg" localSheetId="37">OFFSET(#REF!,0,0,COUNT(#REF!),1)</definedName>
    <definedName name="P2avg" localSheetId="4">OFFSET(#REF!,0,0,COUNT(#REF!),1)</definedName>
    <definedName name="P2avg" localSheetId="3">OFFSET(#REF!,0,0,COUNT(#REF!),1)</definedName>
    <definedName name="P2avg" localSheetId="31">OFFSET(#REF!,0,0,COUNT(#REF!),1)</definedName>
    <definedName name="P2avg" localSheetId="55">OFFSET(#REF!,0,0,COUNT(#REF!),1)</definedName>
    <definedName name="P2avg">OFFSET(#REF!,0,0,COUNT(#REF!),1)</definedName>
    <definedName name="P2min" localSheetId="20">OFFSET(#REF!,0,0,COUNT(#REF!),1)</definedName>
    <definedName name="P2min" localSheetId="37">OFFSET(#REF!,0,0,COUNT(#REF!),1)</definedName>
    <definedName name="P2min" localSheetId="4">OFFSET(#REF!,0,0,COUNT(#REF!),1)</definedName>
    <definedName name="P2min" localSheetId="3">OFFSET(#REF!,0,0,COUNT(#REF!),1)</definedName>
    <definedName name="P2min" localSheetId="31">OFFSET(#REF!,0,0,COUNT(#REF!),1)</definedName>
    <definedName name="P2min" localSheetId="55">OFFSET(#REF!,0,0,COUNT(#REF!),1)</definedName>
    <definedName name="P2min">OFFSET(#REF!,0,0,COUNT(#REF!),1)</definedName>
    <definedName name="P2rng" localSheetId="20">OFFSET(#REF!,0,0,COUNT(#REF!),1)</definedName>
    <definedName name="P2rng" localSheetId="37">OFFSET(#REF!,0,0,COUNT(#REF!),1)</definedName>
    <definedName name="P2rng" localSheetId="4">OFFSET(#REF!,0,0,COUNT(#REF!),1)</definedName>
    <definedName name="P2rng" localSheetId="3">OFFSET(#REF!,0,0,COUNT(#REF!),1)</definedName>
    <definedName name="P2rng" localSheetId="31">OFFSET(#REF!,0,0,COUNT(#REF!),1)</definedName>
    <definedName name="P2rng" localSheetId="55">OFFSET(#REF!,0,0,COUNT(#REF!),1)</definedName>
    <definedName name="P2rng">OFFSET(#REF!,0,0,COUNT(#REF!),1)</definedName>
    <definedName name="p2std" localSheetId="20">#REF!</definedName>
    <definedName name="p2std" localSheetId="21">#REF!</definedName>
    <definedName name="p2std" localSheetId="22">#REF!</definedName>
    <definedName name="p2std" localSheetId="23">#REF!</definedName>
    <definedName name="p2std" localSheetId="17">#REF!</definedName>
    <definedName name="p2std" localSheetId="55">#REF!</definedName>
    <definedName name="p2std" localSheetId="19">#REF!</definedName>
    <definedName name="p2std">#REF!</definedName>
    <definedName name="P3_1" localSheetId="20">OFFSET(#REF!,0,0,COUNT(#REF!),1)</definedName>
    <definedName name="P3_1" localSheetId="37">OFFSET(#REF!,0,0,COUNT(#REF!),1)</definedName>
    <definedName name="P3_1" localSheetId="4">OFFSET(#REF!,0,0,COUNT(#REF!),1)</definedName>
    <definedName name="P3_1" localSheetId="3">OFFSET(#REF!,0,0,COUNT(#REF!),1)</definedName>
    <definedName name="P3_1" localSheetId="31">OFFSET(#REF!,0,0,COUNT(#REF!),1)</definedName>
    <definedName name="P3_1" localSheetId="55">OFFSET(#REF!,0,0,COUNT(#REF!),1)</definedName>
    <definedName name="P3_1" localSheetId="19">OFFSET(#REF!,0,0,COUNT(#REF!),1)</definedName>
    <definedName name="P3_1" localSheetId="25">OFFSET(#REF!,0,0,COUNT(#REF!),1)</definedName>
    <definedName name="P3_1" localSheetId="26">OFFSET(#REF!,0,0,COUNT(#REF!),1)</definedName>
    <definedName name="P3_1">OFFSET(#REF!,0,0,COUNT(#REF!),1)</definedName>
    <definedName name="P3_2" localSheetId="20">OFFSET(#REF!,0,0,COUNT(#REF!),1)</definedName>
    <definedName name="P3_2" localSheetId="37">OFFSET(#REF!,0,0,COUNT(#REF!),1)</definedName>
    <definedName name="P3_2" localSheetId="4">OFFSET(#REF!,0,0,COUNT(#REF!),1)</definedName>
    <definedName name="P3_2" localSheetId="3">OFFSET(#REF!,0,0,COUNT(#REF!),1)</definedName>
    <definedName name="P3_2" localSheetId="31">OFFSET(#REF!,0,0,COUNT(#REF!),1)</definedName>
    <definedName name="P3_2" localSheetId="55">OFFSET(#REF!,0,0,COUNT(#REF!),1)</definedName>
    <definedName name="P3_2">OFFSET(#REF!,0,0,COUNT(#REF!),1)</definedName>
    <definedName name="P3avg" localSheetId="20">OFFSET(#REF!,0,0,COUNT(#REF!),1)</definedName>
    <definedName name="P3avg" localSheetId="37">OFFSET(#REF!,0,0,COUNT(#REF!),1)</definedName>
    <definedName name="P3avg" localSheetId="4">OFFSET(#REF!,0,0,COUNT(#REF!),1)</definedName>
    <definedName name="P3avg" localSheetId="3">OFFSET(#REF!,0,0,COUNT(#REF!),1)</definedName>
    <definedName name="P3avg" localSheetId="31">OFFSET(#REF!,0,0,COUNT(#REF!),1)</definedName>
    <definedName name="P3avg" localSheetId="55">OFFSET(#REF!,0,0,COUNT(#REF!),1)</definedName>
    <definedName name="P3avg">OFFSET(#REF!,0,0,COUNT(#REF!),1)</definedName>
    <definedName name="P3min" localSheetId="20">OFFSET(#REF!,0,0,COUNT(#REF!),1)</definedName>
    <definedName name="P3min" localSheetId="37">OFFSET(#REF!,0,0,COUNT(#REF!),1)</definedName>
    <definedName name="P3min" localSheetId="4">OFFSET(#REF!,0,0,COUNT(#REF!),1)</definedName>
    <definedName name="P3min" localSheetId="3">OFFSET(#REF!,0,0,COUNT(#REF!),1)</definedName>
    <definedName name="P3min" localSheetId="31">OFFSET(#REF!,0,0,COUNT(#REF!),1)</definedName>
    <definedName name="P3min" localSheetId="55">OFFSET(#REF!,0,0,COUNT(#REF!),1)</definedName>
    <definedName name="P3min">OFFSET(#REF!,0,0,COUNT(#REF!),1)</definedName>
    <definedName name="P3rng" localSheetId="20">OFFSET(#REF!,0,0,COUNT(#REF!),1)</definedName>
    <definedName name="P3rng" localSheetId="37">OFFSET(#REF!,0,0,COUNT(#REF!),1)</definedName>
    <definedName name="P3rng" localSheetId="4">OFFSET(#REF!,0,0,COUNT(#REF!),1)</definedName>
    <definedName name="P3rng" localSheetId="3">OFFSET(#REF!,0,0,COUNT(#REF!),1)</definedName>
    <definedName name="P3rng" localSheetId="31">OFFSET(#REF!,0,0,COUNT(#REF!),1)</definedName>
    <definedName name="P3rng" localSheetId="55">OFFSET(#REF!,0,0,COUNT(#REF!),1)</definedName>
    <definedName name="P3rng">OFFSET(#REF!,0,0,COUNT(#REF!),1)</definedName>
    <definedName name="P4_1" localSheetId="20">OFFSET(#REF!,0,0,COUNT(#REF!),1)</definedName>
    <definedName name="P4_1" localSheetId="37">OFFSET(#REF!,0,0,COUNT(#REF!),1)</definedName>
    <definedName name="P4_1" localSheetId="4">OFFSET(#REF!,0,0,COUNT(#REF!),1)</definedName>
    <definedName name="P4_1" localSheetId="3">OFFSET(#REF!,0,0,COUNT(#REF!),1)</definedName>
    <definedName name="P4_1" localSheetId="31">OFFSET(#REF!,0,0,COUNT(#REF!),1)</definedName>
    <definedName name="P4_1" localSheetId="55">OFFSET(#REF!,0,0,COUNT(#REF!),1)</definedName>
    <definedName name="P4_1">OFFSET(#REF!,0,0,COUNT(#REF!),1)</definedName>
    <definedName name="P4_2" localSheetId="20">OFFSET(#REF!,0,0,COUNT(#REF!),1)</definedName>
    <definedName name="P4_2" localSheetId="37">OFFSET(#REF!,0,0,COUNT(#REF!),1)</definedName>
    <definedName name="P4_2" localSheetId="4">OFFSET(#REF!,0,0,COUNT(#REF!),1)</definedName>
    <definedName name="P4_2" localSheetId="3">OFFSET(#REF!,0,0,COUNT(#REF!),1)</definedName>
    <definedName name="P4_2" localSheetId="31">OFFSET(#REF!,0,0,COUNT(#REF!),1)</definedName>
    <definedName name="P4_2" localSheetId="55">OFFSET(#REF!,0,0,COUNT(#REF!),1)</definedName>
    <definedName name="P4_2">OFFSET(#REF!,0,0,COUNT(#REF!),1)</definedName>
    <definedName name="P4avg" localSheetId="20">OFFSET(#REF!,0,0,COUNT(#REF!),1)</definedName>
    <definedName name="P4avg" localSheetId="37">OFFSET(#REF!,0,0,COUNT(#REF!),1)</definedName>
    <definedName name="P4avg" localSheetId="4">OFFSET(#REF!,0,0,COUNT(#REF!),1)</definedName>
    <definedName name="P4avg" localSheetId="3">OFFSET(#REF!,0,0,COUNT(#REF!),1)</definedName>
    <definedName name="P4avg" localSheetId="31">OFFSET(#REF!,0,0,COUNT(#REF!),1)</definedName>
    <definedName name="P4avg" localSheetId="55">OFFSET(#REF!,0,0,COUNT(#REF!),1)</definedName>
    <definedName name="P4avg">OFFSET(#REF!,0,0,COUNT(#REF!),1)</definedName>
    <definedName name="P4min" localSheetId="20">OFFSET(#REF!,0,0,COUNT(#REF!),1)</definedName>
    <definedName name="P4min" localSheetId="37">OFFSET(#REF!,0,0,COUNT(#REF!),1)</definedName>
    <definedName name="P4min" localSheetId="4">OFFSET(#REF!,0,0,COUNT(#REF!),1)</definedName>
    <definedName name="P4min" localSheetId="3">OFFSET(#REF!,0,0,COUNT(#REF!),1)</definedName>
    <definedName name="P4min" localSheetId="31">OFFSET(#REF!,0,0,COUNT(#REF!),1)</definedName>
    <definedName name="P4min" localSheetId="55">OFFSET(#REF!,0,0,COUNT(#REF!),1)</definedName>
    <definedName name="P4min">OFFSET(#REF!,0,0,COUNT(#REF!),1)</definedName>
    <definedName name="P4rng" localSheetId="20">OFFSET(#REF!,0,0,COUNT(#REF!),1)</definedName>
    <definedName name="P4rng" localSheetId="37">OFFSET(#REF!,0,0,COUNT(#REF!),1)</definedName>
    <definedName name="P4rng" localSheetId="4">OFFSET(#REF!,0,0,COUNT(#REF!),1)</definedName>
    <definedName name="P4rng" localSheetId="3">OFFSET(#REF!,0,0,COUNT(#REF!),1)</definedName>
    <definedName name="P4rng" localSheetId="31">OFFSET(#REF!,0,0,COUNT(#REF!),1)</definedName>
    <definedName name="P4rng" localSheetId="55">OFFSET(#REF!,0,0,COUNT(#REF!),1)</definedName>
    <definedName name="P4rng">OFFSET(#REF!,0,0,COUNT(#REF!),1)</definedName>
    <definedName name="P5_1" localSheetId="20">OFFSET(#REF!,0,0,COUNT(#REF!),1)</definedName>
    <definedName name="P5_1" localSheetId="37">OFFSET(#REF!,0,0,COUNT(#REF!),1)</definedName>
    <definedName name="P5_1" localSheetId="4">OFFSET(#REF!,0,0,COUNT(#REF!),1)</definedName>
    <definedName name="P5_1" localSheetId="3">OFFSET(#REF!,0,0,COUNT(#REF!),1)</definedName>
    <definedName name="P5_1" localSheetId="31">OFFSET(#REF!,0,0,COUNT(#REF!),1)</definedName>
    <definedName name="P5_1" localSheetId="55">OFFSET(#REF!,0,0,COUNT(#REF!),1)</definedName>
    <definedName name="P5_1">OFFSET(#REF!,0,0,COUNT(#REF!),1)</definedName>
    <definedName name="P5_2" localSheetId="20">OFFSET(#REF!,0,0,COUNT(#REF!),1)</definedName>
    <definedName name="P5_2" localSheetId="37">OFFSET(#REF!,0,0,COUNT(#REF!),1)</definedName>
    <definedName name="P5_2" localSheetId="4">OFFSET(#REF!,0,0,COUNT(#REF!),1)</definedName>
    <definedName name="P5_2" localSheetId="3">OFFSET(#REF!,0,0,COUNT(#REF!),1)</definedName>
    <definedName name="P5_2" localSheetId="31">OFFSET(#REF!,0,0,COUNT(#REF!),1)</definedName>
    <definedName name="P5_2" localSheetId="55">OFFSET(#REF!,0,0,COUNT(#REF!),1)</definedName>
    <definedName name="P5_2">OFFSET(#REF!,0,0,COUNT(#REF!),1)</definedName>
    <definedName name="P5avg" localSheetId="20">OFFSET(#REF!,0,0,COUNT(#REF!),1)</definedName>
    <definedName name="P5avg" localSheetId="37">OFFSET(#REF!,0,0,COUNT(#REF!),1)</definedName>
    <definedName name="P5avg" localSheetId="4">OFFSET(#REF!,0,0,COUNT(#REF!),1)</definedName>
    <definedName name="P5avg" localSheetId="3">OFFSET(#REF!,0,0,COUNT(#REF!),1)</definedName>
    <definedName name="P5avg" localSheetId="31">OFFSET(#REF!,0,0,COUNT(#REF!),1)</definedName>
    <definedName name="P5avg" localSheetId="55">OFFSET(#REF!,0,0,COUNT(#REF!),1)</definedName>
    <definedName name="P5avg">OFFSET(#REF!,0,0,COUNT(#REF!),1)</definedName>
    <definedName name="P5min" localSheetId="20">OFFSET(#REF!,0,0,COUNT(#REF!),1)</definedName>
    <definedName name="P5min" localSheetId="37">OFFSET(#REF!,0,0,COUNT(#REF!),1)</definedName>
    <definedName name="P5min" localSheetId="4">OFFSET(#REF!,0,0,COUNT(#REF!),1)</definedName>
    <definedName name="P5min" localSheetId="3">OFFSET(#REF!,0,0,COUNT(#REF!),1)</definedName>
    <definedName name="P5min" localSheetId="31">OFFSET(#REF!,0,0,COUNT(#REF!),1)</definedName>
    <definedName name="P5min" localSheetId="55">OFFSET(#REF!,0,0,COUNT(#REF!),1)</definedName>
    <definedName name="P5min">OFFSET(#REF!,0,0,COUNT(#REF!),1)</definedName>
    <definedName name="P5rng" localSheetId="20">OFFSET(#REF!,0,0,COUNT(#REF!),1)</definedName>
    <definedName name="P5rng" localSheetId="37">OFFSET(#REF!,0,0,COUNT(#REF!),1)</definedName>
    <definedName name="P5rng" localSheetId="4">OFFSET(#REF!,0,0,COUNT(#REF!),1)</definedName>
    <definedName name="P5rng" localSheetId="3">OFFSET(#REF!,0,0,COUNT(#REF!),1)</definedName>
    <definedName name="P5rng" localSheetId="31">OFFSET(#REF!,0,0,COUNT(#REF!),1)</definedName>
    <definedName name="P5rng" localSheetId="55">OFFSET(#REF!,0,0,COUNT(#REF!),1)</definedName>
    <definedName name="P5rng">OFFSET(#REF!,0,0,COUNT(#REF!),1)</definedName>
    <definedName name="PAGINA_01" localSheetId="20">#REF!</definedName>
    <definedName name="PAGINA_01" localSheetId="21">#REF!</definedName>
    <definedName name="PAGINA_01" localSheetId="22">#REF!</definedName>
    <definedName name="PAGINA_01" localSheetId="23">#REF!</definedName>
    <definedName name="PAGINA_01" localSheetId="17">#REF!</definedName>
    <definedName name="PAGINA_01" localSheetId="55">#REF!</definedName>
    <definedName name="PAGINA_01" localSheetId="19">#REF!</definedName>
    <definedName name="PAGINA_01">#REF!</definedName>
    <definedName name="PAGINA_01_CONT." localSheetId="20">#REF!</definedName>
    <definedName name="PAGINA_01_CONT." localSheetId="21">#REF!</definedName>
    <definedName name="PAGINA_01_CONT." localSheetId="22">#REF!</definedName>
    <definedName name="PAGINA_01_CONT." localSheetId="23">#REF!</definedName>
    <definedName name="PAGINA_01_CONT." localSheetId="17">#REF!</definedName>
    <definedName name="PAGINA_01_CONT." localSheetId="55">#REF!</definedName>
    <definedName name="PAGINA_01_CONT." localSheetId="19">#REF!</definedName>
    <definedName name="PAGINA_01_CONT.">#REF!</definedName>
    <definedName name="PAGINA_02" localSheetId="20">#REF!</definedName>
    <definedName name="PAGINA_02" localSheetId="21">#REF!</definedName>
    <definedName name="PAGINA_02" localSheetId="22">#REF!</definedName>
    <definedName name="PAGINA_02" localSheetId="23">#REF!</definedName>
    <definedName name="PAGINA_02" localSheetId="17">#REF!</definedName>
    <definedName name="PAGINA_02" localSheetId="55">#REF!</definedName>
    <definedName name="PAGINA_02" localSheetId="19">#REF!</definedName>
    <definedName name="PAGINA_02">#REF!</definedName>
    <definedName name="PAGINA_03" localSheetId="55">#REF!</definedName>
    <definedName name="PAGINA_03">#REF!</definedName>
    <definedName name="PAGINA_04" localSheetId="55">#REF!</definedName>
    <definedName name="PAGINA_04">#REF!</definedName>
    <definedName name="PAGINA_05" localSheetId="55">#REF!</definedName>
    <definedName name="PAGINA_05">#REF!</definedName>
    <definedName name="PAGINA_06" localSheetId="55">#REF!</definedName>
    <definedName name="PAGINA_06">#REF!</definedName>
    <definedName name="PAGINA_06_CONT." localSheetId="55">#REF!</definedName>
    <definedName name="PAGINA_06_CONT.">#REF!</definedName>
    <definedName name="PAGINA_07" localSheetId="55">#REF!</definedName>
    <definedName name="PAGINA_07">#REF!</definedName>
    <definedName name="PAGINA_08" localSheetId="55">#REF!</definedName>
    <definedName name="PAGINA_08">#REF!</definedName>
    <definedName name="PAGINA_09" localSheetId="55">#REF!</definedName>
    <definedName name="PAGINA_09">#REF!</definedName>
    <definedName name="PAGINA_10" localSheetId="55">#REF!</definedName>
    <definedName name="PAGINA_10">#REF!</definedName>
    <definedName name="PAGINA_11" localSheetId="55">#REF!</definedName>
    <definedName name="PAGINA_11">#REF!</definedName>
    <definedName name="PAGINA_12" localSheetId="55">#REF!</definedName>
    <definedName name="PAGINA_12">#REF!</definedName>
    <definedName name="Pan_Bancario_50G" localSheetId="20">#REF!</definedName>
    <definedName name="Pan_Bancario_50G" localSheetId="21">#REF!</definedName>
    <definedName name="Pan_Bancario_50G" localSheetId="37">#REF!</definedName>
    <definedName name="Pan_Bancario_50G" localSheetId="4">#REF!</definedName>
    <definedName name="Pan_Bancario_50G" localSheetId="3">#REF!</definedName>
    <definedName name="Pan_Bancario_50G" localSheetId="30">#REF!</definedName>
    <definedName name="Pan_Bancario_50G" localSheetId="31">#REF!</definedName>
    <definedName name="Pan_Bancario_50G" localSheetId="38">#REF!</definedName>
    <definedName name="Pan_Bancario_50G" localSheetId="55">#REF!</definedName>
    <definedName name="Pan_Bancario_50G" localSheetId="56">#REF!</definedName>
    <definedName name="Pan_Bancario_50G" localSheetId="18">#REF!</definedName>
    <definedName name="Pan_Bancario_50G" localSheetId="19">#REF!</definedName>
    <definedName name="Pan_Bancario_50G" localSheetId="24">#REF!</definedName>
    <definedName name="Pan_Bancario_50G" localSheetId="27">#REF!</definedName>
    <definedName name="Pan_Bancario_50G" localSheetId="29">#REF!</definedName>
    <definedName name="Pan_Bancario_50G">#REF!</definedName>
    <definedName name="Pan_Monet_30G" localSheetId="20">#REF!</definedName>
    <definedName name="Pan_Monet_30G" localSheetId="37">#REF!</definedName>
    <definedName name="Pan_Monet_30G" localSheetId="4">#REF!</definedName>
    <definedName name="Pan_Monet_30G" localSheetId="3">#REF!</definedName>
    <definedName name="Pan_Monet_30G" localSheetId="31">#REF!</definedName>
    <definedName name="Pan_Monet_30G" localSheetId="55">#REF!</definedName>
    <definedName name="Pan_Monet_30G" localSheetId="56">#REF!</definedName>
    <definedName name="Pan_Monet_30G">#REF!</definedName>
    <definedName name="PARAMETROS" localSheetId="55">#REF!</definedName>
    <definedName name="PARAMETROS">#REF!</definedName>
    <definedName name="Parmeshwar" localSheetId="38">[91]E!$AJ$98:$AX$115</definedName>
    <definedName name="Parmeshwar" localSheetId="55">[92]E!$AJ$98:$AX$115</definedName>
    <definedName name="Parmeshwar" localSheetId="24">[92]E!$AJ$98:$AX$115</definedName>
    <definedName name="Parmeshwar">[91]E!$AJ$98:$AX$115</definedName>
    <definedName name="PARTIDA" localSheetId="20">[149]SPNF!#REF!</definedName>
    <definedName name="PARTIDA" localSheetId="21">[149]SPNF!#REF!</definedName>
    <definedName name="PARTIDA" localSheetId="22">[149]SPNF!#REF!</definedName>
    <definedName name="PARTIDA" localSheetId="23">[149]SPNF!#REF!</definedName>
    <definedName name="PARTIDA" localSheetId="38">[149]SPNF!#REF!</definedName>
    <definedName name="PARTIDA" localSheetId="17">[149]SPNF!#REF!</definedName>
    <definedName name="PARTIDA" localSheetId="55">[150]SPNF!#REF!</definedName>
    <definedName name="PARTIDA" localSheetId="19">[149]SPNF!#REF!</definedName>
    <definedName name="PARTIDA" localSheetId="24">[150]SPNF!#REF!</definedName>
    <definedName name="PARTIDA">[149]SPNF!#REF!</definedName>
    <definedName name="PAS" localSheetId="20">#REF!</definedName>
    <definedName name="PAS" localSheetId="21">#REF!</definedName>
    <definedName name="PAS" localSheetId="22">#REF!</definedName>
    <definedName name="PAS" localSheetId="23">#REF!</definedName>
    <definedName name="PAS" localSheetId="17">#REF!</definedName>
    <definedName name="PAS" localSheetId="55">#REF!</definedName>
    <definedName name="PAS" localSheetId="19">#REF!</definedName>
    <definedName name="PAS" localSheetId="25">#REF!</definedName>
    <definedName name="PAS" localSheetId="26">#REF!</definedName>
    <definedName name="PAS">#REF!</definedName>
    <definedName name="pastel">#N/A</definedName>
    <definedName name="Path_Data">'[53]shared data'!$B$8</definedName>
    <definedName name="Path_System">'[53]shared data'!$B$7</definedName>
    <definedName name="Pave" localSheetId="20">#REF!</definedName>
    <definedName name="Pave" localSheetId="21">#REF!</definedName>
    <definedName name="Pave" localSheetId="22">#REF!</definedName>
    <definedName name="Pave" localSheetId="23">#REF!</definedName>
    <definedName name="Pave" localSheetId="17">#REF!</definedName>
    <definedName name="Pave" localSheetId="55">#REF!</definedName>
    <definedName name="Pave" localSheetId="19">#REF!</definedName>
    <definedName name="Pave" localSheetId="25">#REF!</definedName>
    <definedName name="Pave" localSheetId="26">#REF!</definedName>
    <definedName name="Pave">#REF!</definedName>
    <definedName name="PAYCAP" localSheetId="20">#REF!</definedName>
    <definedName name="PAYCAP" localSheetId="21">#REF!</definedName>
    <definedName name="PAYCAP" localSheetId="23">#REF!</definedName>
    <definedName name="PAYCAP" localSheetId="55">#REF!</definedName>
    <definedName name="PAYCAP" localSheetId="19">#REF!</definedName>
    <definedName name="PAYCAP" localSheetId="25">#REF!</definedName>
    <definedName name="PAYCAP" localSheetId="26">#REF!</definedName>
    <definedName name="PAYCAP">#REF!</definedName>
    <definedName name="Paym_Cap" localSheetId="20">#REF!</definedName>
    <definedName name="Paym_Cap" localSheetId="21">#REF!</definedName>
    <definedName name="Paym_Cap" localSheetId="37">#REF!</definedName>
    <definedName name="Paym_Cap" localSheetId="4">#REF!</definedName>
    <definedName name="Paym_Cap" localSheetId="3">#REF!</definedName>
    <definedName name="Paym_Cap" localSheetId="30">#REF!</definedName>
    <definedName name="Paym_Cap" localSheetId="31">#REF!</definedName>
    <definedName name="Paym_Cap" localSheetId="38">#REF!</definedName>
    <definedName name="Paym_Cap" localSheetId="55">#REF!</definedName>
    <definedName name="Paym_Cap" localSheetId="56">#REF!</definedName>
    <definedName name="Paym_Cap" localSheetId="18">#REF!</definedName>
    <definedName name="Paym_Cap" localSheetId="19">#REF!</definedName>
    <definedName name="Paym_Cap" localSheetId="24">#REF!</definedName>
    <definedName name="Paym_Cap" localSheetId="27">#REF!</definedName>
    <definedName name="Paym_Cap" localSheetId="29">#REF!</definedName>
    <definedName name="Paym_Cap">#REF!</definedName>
    <definedName name="pchBM" localSheetId="20">#REF!</definedName>
    <definedName name="pchBM" localSheetId="37">#REF!</definedName>
    <definedName name="pchBM" localSheetId="4">#REF!</definedName>
    <definedName name="pchBM" localSheetId="3">#REF!</definedName>
    <definedName name="pchBM" localSheetId="31">#REF!</definedName>
    <definedName name="pchBM" localSheetId="55">#REF!</definedName>
    <definedName name="pchBM" localSheetId="56">#REF!</definedName>
    <definedName name="pchBM">#REF!</definedName>
    <definedName name="pchBMG" localSheetId="20">#REF!</definedName>
    <definedName name="pchBMG" localSheetId="37">#REF!</definedName>
    <definedName name="pchBMG" localSheetId="4">#REF!</definedName>
    <definedName name="pchBMG" localSheetId="3">#REF!</definedName>
    <definedName name="pchBMG" localSheetId="31">#REF!</definedName>
    <definedName name="pchBMG" localSheetId="55">#REF!</definedName>
    <definedName name="pchBMG" localSheetId="56">#REF!</definedName>
    <definedName name="pchBMG">#REF!</definedName>
    <definedName name="pchBX" localSheetId="20">#REF!</definedName>
    <definedName name="pchBX" localSheetId="37">#REF!</definedName>
    <definedName name="pchBX" localSheetId="4">#REF!</definedName>
    <definedName name="pchBX" localSheetId="3">#REF!</definedName>
    <definedName name="pchBX" localSheetId="31">#REF!</definedName>
    <definedName name="pchBX" localSheetId="55">#REF!</definedName>
    <definedName name="pchBX">#REF!</definedName>
    <definedName name="pchBXG" localSheetId="20">#REF!</definedName>
    <definedName name="pchBXG" localSheetId="37">#REF!</definedName>
    <definedName name="pchBXG" localSheetId="4">#REF!</definedName>
    <definedName name="pchBXG" localSheetId="3">#REF!</definedName>
    <definedName name="pchBXG" localSheetId="31">#REF!</definedName>
    <definedName name="pchBXG" localSheetId="55">#REF!</definedName>
    <definedName name="pchBXG">#REF!</definedName>
    <definedName name="pchNM_R" localSheetId="38">[66]Q1!#REF!</definedName>
    <definedName name="pchNM_R" localSheetId="55">[67]Q1!#REF!</definedName>
    <definedName name="pchNM_R" localSheetId="24">[67]Q1!#REF!</definedName>
    <definedName name="pchNM_R">[66]Q1!#REF!</definedName>
    <definedName name="pchNMG_R" localSheetId="38">[66]Q1!#REF!</definedName>
    <definedName name="pchNMG_R" localSheetId="55">[67]Q1!#REF!</definedName>
    <definedName name="pchNMG_R" localSheetId="24">[67]Q1!#REF!</definedName>
    <definedName name="pchNMG_R">[66]Q1!#REF!</definedName>
    <definedName name="pchNX_R" localSheetId="38">[66]Q1!#REF!</definedName>
    <definedName name="pchNX_R" localSheetId="55">[67]Q1!#REF!</definedName>
    <definedName name="pchNX_R" localSheetId="24">[67]Q1!#REF!</definedName>
    <definedName name="pchNX_R">[66]Q1!#REF!</definedName>
    <definedName name="pchNXG_R" localSheetId="38">[66]Q1!#REF!</definedName>
    <definedName name="pchNXG_R" localSheetId="55">[67]Q1!#REF!</definedName>
    <definedName name="pchNXG_R" localSheetId="24">[67]Q1!#REF!</definedName>
    <definedName name="pchNXG_R">[66]Q1!#REF!</definedName>
    <definedName name="PCNTLGT">[76]nonopec!#REF!</definedName>
    <definedName name="PCPI" localSheetId="20">#REF!</definedName>
    <definedName name="PCPI" localSheetId="21">#REF!</definedName>
    <definedName name="PCPI" localSheetId="37">#REF!</definedName>
    <definedName name="PCPI" localSheetId="4">#REF!</definedName>
    <definedName name="PCPI" localSheetId="3">#REF!</definedName>
    <definedName name="PCPI" localSheetId="30">#REF!</definedName>
    <definedName name="PCPI" localSheetId="31">#REF!</definedName>
    <definedName name="PCPI" localSheetId="38">#REF!</definedName>
    <definedName name="PCPI" localSheetId="55">#REF!</definedName>
    <definedName name="PCPI" localSheetId="56">#REF!</definedName>
    <definedName name="PCPI" localSheetId="18">#REF!</definedName>
    <definedName name="PCPI" localSheetId="19">#REF!</definedName>
    <definedName name="PCPI" localSheetId="24">#REF!</definedName>
    <definedName name="PCPI" localSheetId="25">#REF!</definedName>
    <definedName name="PCPI" localSheetId="26">#REF!</definedName>
    <definedName name="PCPI" localSheetId="27">#REF!</definedName>
    <definedName name="PCPI" localSheetId="29">#REF!</definedName>
    <definedName name="PCPI">#REF!</definedName>
    <definedName name="PCPIE" localSheetId="55">#REF!</definedName>
    <definedName name="PCPIE" localSheetId="19">#REF!</definedName>
    <definedName name="PCPIE" localSheetId="25">#REF!</definedName>
    <definedName name="PCPIE" localSheetId="26">#REF!</definedName>
    <definedName name="PCPIE">#REF!</definedName>
    <definedName name="PCPIG">#N/A</definedName>
    <definedName name="PEACEAGR" localSheetId="20">#REF!</definedName>
    <definedName name="PEACEAGR" localSheetId="21">#REF!</definedName>
    <definedName name="PEACEAGR" localSheetId="22">#REF!</definedName>
    <definedName name="PEACEAGR" localSheetId="23">#REF!</definedName>
    <definedName name="PEACEAGR" localSheetId="17">#REF!</definedName>
    <definedName name="PEACEAGR" localSheetId="55">#REF!</definedName>
    <definedName name="PEACEAGR" localSheetId="19">#REF!</definedName>
    <definedName name="PEACEAGR">#REF!</definedName>
    <definedName name="PERE96" localSheetId="20">#REF!</definedName>
    <definedName name="PERE96" localSheetId="21">#REF!</definedName>
    <definedName name="PERE96" localSheetId="22">#REF!</definedName>
    <definedName name="PERE96" localSheetId="23">#REF!</definedName>
    <definedName name="PERE96" localSheetId="17">#REF!</definedName>
    <definedName name="PERE96" localSheetId="55">#REF!</definedName>
    <definedName name="PERE96" localSheetId="19">#REF!</definedName>
    <definedName name="PERE96">#REF!</definedName>
    <definedName name="Petroecuador" localSheetId="20">#REF!</definedName>
    <definedName name="Petroecuador" localSheetId="21">#REF!</definedName>
    <definedName name="Petroecuador" localSheetId="22">#REF!</definedName>
    <definedName name="Petroecuador" localSheetId="23">#REF!</definedName>
    <definedName name="Petroecuador" localSheetId="17">#REF!</definedName>
    <definedName name="Petroecuador" localSheetId="55">#REF!</definedName>
    <definedName name="Petroecuador" localSheetId="19">#REF!</definedName>
    <definedName name="Petroecuador">#REF!</definedName>
    <definedName name="PEX">[97]SUPUESTOS!A$14</definedName>
    <definedName name="PF" localSheetId="20">#REF!</definedName>
    <definedName name="PF" localSheetId="21">#REF!</definedName>
    <definedName name="PF" localSheetId="37">#REF!</definedName>
    <definedName name="PF" localSheetId="4">#REF!</definedName>
    <definedName name="PF" localSheetId="3">#REF!</definedName>
    <definedName name="PF" localSheetId="30">#REF!</definedName>
    <definedName name="PF" localSheetId="31">#REF!</definedName>
    <definedName name="PF" localSheetId="38">#REF!</definedName>
    <definedName name="PF" localSheetId="55">#REF!</definedName>
    <definedName name="PF" localSheetId="56">#REF!</definedName>
    <definedName name="PF" localSheetId="18">#REF!</definedName>
    <definedName name="PF" localSheetId="19">#REF!</definedName>
    <definedName name="PF" localSheetId="24">#REF!</definedName>
    <definedName name="PF" localSheetId="25">#REF!</definedName>
    <definedName name="PF" localSheetId="26">#REF!</definedName>
    <definedName name="PF" localSheetId="27">#REF!</definedName>
    <definedName name="PF" localSheetId="29">#REF!</definedName>
    <definedName name="PF">#REF!</definedName>
    <definedName name="PFP" localSheetId="20">#REF!</definedName>
    <definedName name="PFP" localSheetId="37">#REF!</definedName>
    <definedName name="PFP" localSheetId="4">#REF!</definedName>
    <definedName name="PFP" localSheetId="3">#REF!</definedName>
    <definedName name="PFP" localSheetId="31">#REF!</definedName>
    <definedName name="PFP" localSheetId="55">#REF!</definedName>
    <definedName name="PFP" localSheetId="56">#REF!</definedName>
    <definedName name="PFP" localSheetId="19">#REF!</definedName>
    <definedName name="PFP" localSheetId="25">#REF!</definedName>
    <definedName name="PFP" localSheetId="26">#REF!</definedName>
    <definedName name="PFP">#REF!</definedName>
    <definedName name="pfp_table1" localSheetId="20">#REF!</definedName>
    <definedName name="pfp_table1" localSheetId="37">#REF!</definedName>
    <definedName name="pfp_table1" localSheetId="4">#REF!</definedName>
    <definedName name="pfp_table1" localSheetId="3">#REF!</definedName>
    <definedName name="pfp_table1" localSheetId="31">#REF!</definedName>
    <definedName name="pfp_table1" localSheetId="55">#REF!</definedName>
    <definedName name="pfp_table1" localSheetId="56">#REF!</definedName>
    <definedName name="pfp_table1">#REF!</definedName>
    <definedName name="pib" localSheetId="55">#REF!</definedName>
    <definedName name="pib">#REF!</definedName>
    <definedName name="pib_int" localSheetId="55">#REF!</definedName>
    <definedName name="pib_int">#REF!</definedName>
    <definedName name="pib98j" localSheetId="38">[24]Programa!#REF!</definedName>
    <definedName name="pib98j" localSheetId="55">[25]Programa!#REF!</definedName>
    <definedName name="pib98j" localSheetId="24">[25]Programa!#REF!</definedName>
    <definedName name="pib98j">[24]Programa!#REF!</definedName>
    <definedName name="pib98s" localSheetId="20">[24]Programa!#REF!</definedName>
    <definedName name="pib98s" localSheetId="21">[24]Programa!#REF!</definedName>
    <definedName name="pib98s" localSheetId="22">[24]Programa!#REF!</definedName>
    <definedName name="pib98s" localSheetId="23">[24]Programa!#REF!</definedName>
    <definedName name="pib98s" localSheetId="38">[24]Programa!#REF!</definedName>
    <definedName name="pib98s" localSheetId="17">[24]Programa!#REF!</definedName>
    <definedName name="pib98s" localSheetId="55">[25]Programa!#REF!</definedName>
    <definedName name="pib98s" localSheetId="19">[24]Programa!#REF!</definedName>
    <definedName name="pib98s" localSheetId="24">[25]Programa!#REF!</definedName>
    <definedName name="pib98s">[24]Programa!#REF!</definedName>
    <definedName name="PIBMENSAL" localSheetId="20">#REF!</definedName>
    <definedName name="PIBMENSAL" localSheetId="21">#REF!</definedName>
    <definedName name="PIBMENSAL" localSheetId="22">#REF!</definedName>
    <definedName name="PIBMENSAL" localSheetId="23">#REF!</definedName>
    <definedName name="PIBMENSAL" localSheetId="17">#REF!</definedName>
    <definedName name="PIBMENSAL" localSheetId="55">#REF!</definedName>
    <definedName name="PIBMENSAL" localSheetId="19">#REF!</definedName>
    <definedName name="PIBMENSAL" localSheetId="25">#REF!</definedName>
    <definedName name="PIBMENSAL" localSheetId="26">#REF!</definedName>
    <definedName name="PIBMENSAL">#REF!</definedName>
    <definedName name="PIBporSECT" localSheetId="20">#REF!</definedName>
    <definedName name="PIBporSECT" localSheetId="21">#REF!</definedName>
    <definedName name="PIBporSECT" localSheetId="22">#REF!</definedName>
    <definedName name="PIBporSECT" localSheetId="23">#REF!</definedName>
    <definedName name="PIBporSECT" localSheetId="17">#REF!</definedName>
    <definedName name="PIBporSECT" localSheetId="55">#REF!</definedName>
    <definedName name="PIBporSECT" localSheetId="19">#REF!</definedName>
    <definedName name="PIBporSECT" localSheetId="25">#REF!</definedName>
    <definedName name="PIBporSECT" localSheetId="26">#REF!</definedName>
    <definedName name="PIBporSECT">#REF!</definedName>
    <definedName name="PII" localSheetId="20" hidden="1">{"Main Economic Indicators",#N/A,FALSE,"C"}</definedName>
    <definedName name="PII" localSheetId="21" hidden="1">{"Main Economic Indicators",#N/A,FALSE,"C"}</definedName>
    <definedName name="PII" localSheetId="22" hidden="1">{"Main Economic Indicators",#N/A,FALSE,"C"}</definedName>
    <definedName name="PII" localSheetId="23" hidden="1">{"Main Economic Indicators",#N/A,FALSE,"C"}</definedName>
    <definedName name="PII" localSheetId="28" hidden="1">{"Main Economic Indicators",#N/A,FALSE,"C"}</definedName>
    <definedName name="PII" localSheetId="32" hidden="1">{"Main Economic Indicators",#N/A,FALSE,"C"}</definedName>
    <definedName name="PII" localSheetId="37" hidden="1">{"Main Economic Indicators",#N/A,FALSE,"C"}</definedName>
    <definedName name="PII" localSheetId="39" hidden="1">{"Main Economic Indicators",#N/A,FALSE,"C"}</definedName>
    <definedName name="PII" localSheetId="41" hidden="1">{"Main Economic Indicators",#N/A,FALSE,"C"}</definedName>
    <definedName name="PII" localSheetId="4" hidden="1">{"Main Economic Indicators",#N/A,FALSE,"C"}</definedName>
    <definedName name="PII" localSheetId="3" hidden="1">{"Main Economic Indicators",#N/A,FALSE,"C"}</definedName>
    <definedName name="PII" localSheetId="30" hidden="1">{"Main Economic Indicators",#N/A,FALSE,"C"}</definedName>
    <definedName name="PII" localSheetId="31" hidden="1">{"Main Economic Indicators",#N/A,FALSE,"C"}</definedName>
    <definedName name="PII" localSheetId="33" hidden="1">{"Main Economic Indicators",#N/A,FALSE,"C"}</definedName>
    <definedName name="PII" localSheetId="34" hidden="1">{"Main Economic Indicators",#N/A,FALSE,"C"}</definedName>
    <definedName name="PII" localSheetId="35" hidden="1">{"Main Economic Indicators",#N/A,FALSE,"C"}</definedName>
    <definedName name="PII" localSheetId="36" hidden="1">{"Main Economic Indicators",#N/A,FALSE,"C"}</definedName>
    <definedName name="PII" localSheetId="38" hidden="1">{"Main Economic Indicators",#N/A,FALSE,"C"}</definedName>
    <definedName name="PII" localSheetId="42" hidden="1">{"Main Economic Indicators",#N/A,FALSE,"C"}</definedName>
    <definedName name="PII" localSheetId="43" hidden="1">{"Main Economic Indicators",#N/A,FALSE,"C"}</definedName>
    <definedName name="PII" localSheetId="17" hidden="1">{"Main Economic Indicators",#N/A,FALSE,"C"}</definedName>
    <definedName name="PII" localSheetId="50" hidden="1">{"Main Economic Indicators",#N/A,FALSE,"C"}</definedName>
    <definedName name="PII" localSheetId="51" hidden="1">{"Main Economic Indicators",#N/A,FALSE,"C"}</definedName>
    <definedName name="PII" localSheetId="52" hidden="1">{"Main Economic Indicators",#N/A,FALSE,"C"}</definedName>
    <definedName name="PII" localSheetId="53" hidden="1">{"Main Economic Indicators",#N/A,FALSE,"C"}</definedName>
    <definedName name="PII" localSheetId="54" hidden="1">{"Main Economic Indicators",#N/A,FALSE,"C"}</definedName>
    <definedName name="PII" localSheetId="55" hidden="1">{"Main Economic Indicators",#N/A,FALSE,"C"}</definedName>
    <definedName name="PII" localSheetId="56" hidden="1">{"Main Economic Indicators",#N/A,FALSE,"C"}</definedName>
    <definedName name="PII" localSheetId="18" hidden="1">{"Main Economic Indicators",#N/A,FALSE,"C"}</definedName>
    <definedName name="PII" localSheetId="19" hidden="1">{"Main Economic Indicators",#N/A,FALSE,"C"}</definedName>
    <definedName name="PII" localSheetId="24" hidden="1">{"Main Economic Indicators",#N/A,FALSE,"C"}</definedName>
    <definedName name="PII" localSheetId="25" hidden="1">{"Main Economic Indicators",#N/A,FALSE,"C"}</definedName>
    <definedName name="PII" localSheetId="26" hidden="1">{"Main Economic Indicators",#N/A,FALSE,"C"}</definedName>
    <definedName name="PII" localSheetId="27" hidden="1">{"Main Economic Indicators",#N/A,FALSE,"C"}</definedName>
    <definedName name="PII" localSheetId="29" hidden="1">{"Main Economic Indicators",#N/A,FALSE,"C"}</definedName>
    <definedName name="PII" hidden="1">{"Main Economic Indicators",#N/A,FALSE,"C"}</definedName>
    <definedName name="PIJIS" localSheetId="55">#REF!</definedName>
    <definedName name="PIJIS">#REF!</definedName>
    <definedName name="pit" localSheetId="20" hidden="1">{"Riqfin97",#N/A,FALSE,"Tran";"Riqfinpro",#N/A,FALSE,"Tran"}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localSheetId="23" hidden="1">{"Riqfin97",#N/A,FALSE,"Tran";"Riqfinpro",#N/A,FALSE,"Tran"}</definedName>
    <definedName name="pit" localSheetId="28" hidden="1">{"Riqfin97",#N/A,FALSE,"Tran";"Riqfinpro",#N/A,FALSE,"Tran"}</definedName>
    <definedName name="pit" localSheetId="32" hidden="1">{"Riqfin97",#N/A,FALSE,"Tran";"Riqfinpro",#N/A,FALSE,"Tran"}</definedName>
    <definedName name="pit" localSheetId="37" hidden="1">{"Riqfin97",#N/A,FALSE,"Tran";"Riqfinpro",#N/A,FALSE,"Tran"}</definedName>
    <definedName name="pit" localSheetId="39" hidden="1">{"Riqfin97",#N/A,FALSE,"Tran";"Riqfinpro",#N/A,FALSE,"Tran"}</definedName>
    <definedName name="pit" localSheetId="41" hidden="1">{"Riqfin97",#N/A,FALSE,"Tran";"Riqfinpro",#N/A,FALSE,"Tran"}</definedName>
    <definedName name="pit" localSheetId="4" hidden="1">{"Riqfin97",#N/A,FALSE,"Tran";"Riqfinpro",#N/A,FALSE,"Tran"}</definedName>
    <definedName name="pit" localSheetId="3" hidden="1">{"Riqfin97",#N/A,FALSE,"Tran";"Riqfinpro",#N/A,FALSE,"Tran"}</definedName>
    <definedName name="pit" localSheetId="30" hidden="1">{"Riqfin97",#N/A,FALSE,"Tran";"Riqfinpro",#N/A,FALSE,"Tran"}</definedName>
    <definedName name="pit" localSheetId="31" hidden="1">{"Riqfin97",#N/A,FALSE,"Tran";"Riqfinpro",#N/A,FALSE,"Tran"}</definedName>
    <definedName name="pit" localSheetId="33" hidden="1">{"Riqfin97",#N/A,FALSE,"Tran";"Riqfinpro",#N/A,FALSE,"Tran"}</definedName>
    <definedName name="pit" localSheetId="34" hidden="1">{"Riqfin97",#N/A,FALSE,"Tran";"Riqfinpro",#N/A,FALSE,"Tran"}</definedName>
    <definedName name="pit" localSheetId="35" hidden="1">{"Riqfin97",#N/A,FALSE,"Tran";"Riqfinpro",#N/A,FALSE,"Tran"}</definedName>
    <definedName name="pit" localSheetId="36" hidden="1">{"Riqfin97",#N/A,FALSE,"Tran";"Riqfinpro",#N/A,FALSE,"Tran"}</definedName>
    <definedName name="pit" localSheetId="38" hidden="1">{"Riqfin97",#N/A,FALSE,"Tran";"Riqfinpro",#N/A,FALSE,"Tran"}</definedName>
    <definedName name="pit" localSheetId="42" hidden="1">{"Riqfin97",#N/A,FALSE,"Tran";"Riqfinpro",#N/A,FALSE,"Tran"}</definedName>
    <definedName name="pit" localSheetId="43" hidden="1">{"Riqfin97",#N/A,FALSE,"Tran";"Riqfinpro",#N/A,FALSE,"Tran"}</definedName>
    <definedName name="pit" localSheetId="17" hidden="1">{"Riqfin97",#N/A,FALSE,"Tran";"Riqfinpro",#N/A,FALSE,"Tran"}</definedName>
    <definedName name="pit" localSheetId="50" hidden="1">{"Riqfin97",#N/A,FALSE,"Tran";"Riqfinpro",#N/A,FALSE,"Tran"}</definedName>
    <definedName name="pit" localSheetId="51" hidden="1">{"Riqfin97",#N/A,FALSE,"Tran";"Riqfinpro",#N/A,FALSE,"Tran"}</definedName>
    <definedName name="pit" localSheetId="52" hidden="1">{"Riqfin97",#N/A,FALSE,"Tran";"Riqfinpro",#N/A,FALSE,"Tran"}</definedName>
    <definedName name="pit" localSheetId="53" hidden="1">{"Riqfin97",#N/A,FALSE,"Tran";"Riqfinpro",#N/A,FALSE,"Tran"}</definedName>
    <definedName name="pit" localSheetId="54" hidden="1">{"Riqfin97",#N/A,FALSE,"Tran";"Riqfinpro",#N/A,FALSE,"Tran"}</definedName>
    <definedName name="pit" localSheetId="55" hidden="1">{"Riqfin97",#N/A,FALSE,"Tran";"Riqfinpro",#N/A,FALSE,"Tran"}</definedName>
    <definedName name="pit" localSheetId="56" hidden="1">{"Riqfin97",#N/A,FALSE,"Tran";"Riqfinpro",#N/A,FALSE,"Tran"}</definedName>
    <definedName name="pit" localSheetId="18" hidden="1">{"Riqfin97",#N/A,FALSE,"Tran";"Riqfinpro",#N/A,FALSE,"Tran"}</definedName>
    <definedName name="pit" localSheetId="19" hidden="1">{"Riqfin97",#N/A,FALSE,"Tran";"Riqfinpro",#N/A,FALSE,"Tran"}</definedName>
    <definedName name="pit" localSheetId="24" hidden="1">{"Riqfin97",#N/A,FALSE,"Tran";"Riqfinpro",#N/A,FALSE,"Tran"}</definedName>
    <definedName name="pit" localSheetId="25" hidden="1">{"Riqfin97",#N/A,FALSE,"Tran";"Riqfinpro",#N/A,FALSE,"Tran"}</definedName>
    <definedName name="pit" localSheetId="26" hidden="1">{"Riqfin97",#N/A,FALSE,"Tran";"Riqfinpro",#N/A,FALSE,"Tran"}</definedName>
    <definedName name="pit" localSheetId="27" hidden="1">{"Riqfin97",#N/A,FALSE,"Tran";"Riqfinpro",#N/A,FALSE,"Tran"}</definedName>
    <definedName name="pit" localSheetId="29" hidden="1">{"Riqfin97",#N/A,FALSE,"Tran";"Riqfinpro",#N/A,FALSE,"Tran"}</definedName>
    <definedName name="pit" hidden="1">{"Riqfin97",#N/A,FALSE,"Tran";"Riqfinpro",#N/A,FALSE,"Tran"}</definedName>
    <definedName name="PK" localSheetId="20">#REF!</definedName>
    <definedName name="PK" localSheetId="21">#REF!</definedName>
    <definedName name="PK" localSheetId="37">#REF!</definedName>
    <definedName name="PK" localSheetId="4">#REF!</definedName>
    <definedName name="PK" localSheetId="3">#REF!</definedName>
    <definedName name="PK" localSheetId="30">#REF!</definedName>
    <definedName name="PK" localSheetId="31">#REF!</definedName>
    <definedName name="PK" localSheetId="38">#REF!</definedName>
    <definedName name="PK" localSheetId="55">#REF!</definedName>
    <definedName name="PK" localSheetId="56">#REF!</definedName>
    <definedName name="PK" localSheetId="18">#REF!</definedName>
    <definedName name="PK" localSheetId="19">#REF!</definedName>
    <definedName name="PK" localSheetId="24">#REF!</definedName>
    <definedName name="PK" localSheetId="25">#REF!</definedName>
    <definedName name="PK" localSheetId="26">#REF!</definedName>
    <definedName name="PK" localSheetId="27">#REF!</definedName>
    <definedName name="PK" localSheetId="29">#REF!</definedName>
    <definedName name="PK">#REF!</definedName>
    <definedName name="plame" localSheetId="55">#REF!</definedName>
    <definedName name="plame" localSheetId="19">#REF!</definedName>
    <definedName name="plame" localSheetId="25">#REF!</definedName>
    <definedName name="plame" localSheetId="26">#REF!</definedName>
    <definedName name="plame">#REF!</definedName>
    <definedName name="plame2000" localSheetId="55">#REF!</definedName>
    <definedName name="plame2000">#REF!</definedName>
    <definedName name="plame2001" localSheetId="55">#REF!</definedName>
    <definedName name="plame2001">#REF!</definedName>
    <definedName name="plame2002" localSheetId="55">#REF!</definedName>
    <definedName name="plame2002">#REF!</definedName>
    <definedName name="plame2003" localSheetId="55">#REF!</definedName>
    <definedName name="plame2003">#REF!</definedName>
    <definedName name="plame98" localSheetId="38">[24]Programa!#REF!</definedName>
    <definedName name="plame98" localSheetId="55">[25]Programa!#REF!</definedName>
    <definedName name="plame98" localSheetId="24">[25]Programa!#REF!</definedName>
    <definedName name="plame98">[24]Programa!#REF!</definedName>
    <definedName name="plame98j" localSheetId="38">[24]Programa!#REF!</definedName>
    <definedName name="plame98j" localSheetId="55">[25]Programa!#REF!</definedName>
    <definedName name="plame98j" localSheetId="24">[25]Programa!#REF!</definedName>
    <definedName name="plame98j">[24]Programa!#REF!</definedName>
    <definedName name="plame98s" localSheetId="20">#REF!</definedName>
    <definedName name="plame98s" localSheetId="21">#REF!</definedName>
    <definedName name="plame98s" localSheetId="22">#REF!</definedName>
    <definedName name="plame98s" localSheetId="23">#REF!</definedName>
    <definedName name="plame98s" localSheetId="17">#REF!</definedName>
    <definedName name="plame98s" localSheetId="55">#REF!</definedName>
    <definedName name="plame98s" localSheetId="19">#REF!</definedName>
    <definedName name="plame98s" localSheetId="25">#REF!</definedName>
    <definedName name="plame98s" localSheetId="26">#REF!</definedName>
    <definedName name="plame98s">#REF!</definedName>
    <definedName name="plame99" localSheetId="20">#REF!</definedName>
    <definedName name="plame99" localSheetId="21">#REF!</definedName>
    <definedName name="plame99" localSheetId="22">#REF!</definedName>
    <definedName name="plame99" localSheetId="23">#REF!</definedName>
    <definedName name="plame99" localSheetId="17">#REF!</definedName>
    <definedName name="plame99" localSheetId="55">#REF!</definedName>
    <definedName name="plame99" localSheetId="19">#REF!</definedName>
    <definedName name="plame99" localSheetId="25">#REF!</definedName>
    <definedName name="plame99" localSheetId="26">#REF!</definedName>
    <definedName name="plame99">#REF!</definedName>
    <definedName name="PLATA" localSheetId="20">#REF!</definedName>
    <definedName name="PLATA" localSheetId="37">#REF!</definedName>
    <definedName name="PLATA" localSheetId="4">#REF!</definedName>
    <definedName name="PLATA" localSheetId="3">#REF!</definedName>
    <definedName name="PLATA" localSheetId="31">#REF!</definedName>
    <definedName name="PLATA" localSheetId="55">#REF!</definedName>
    <definedName name="PLATA" localSheetId="56">#REF!</definedName>
    <definedName name="PLATA" localSheetId="19">#REF!</definedName>
    <definedName name="PLATA" localSheetId="25">#REF!</definedName>
    <definedName name="PLATA" localSheetId="26">#REF!</definedName>
    <definedName name="PLATA">#REF!</definedName>
    <definedName name="plazo" localSheetId="55">#REF!</definedName>
    <definedName name="plazo">#REF!</definedName>
    <definedName name="plazo2000" localSheetId="55">#REF!</definedName>
    <definedName name="plazo2000">#REF!</definedName>
    <definedName name="plazo2001" localSheetId="55">#REF!</definedName>
    <definedName name="plazo2001">#REF!</definedName>
    <definedName name="plazo2002" localSheetId="55">#REF!</definedName>
    <definedName name="plazo2002">#REF!</definedName>
    <definedName name="plazo2003" localSheetId="55">#REF!</definedName>
    <definedName name="plazo2003">#REF!</definedName>
    <definedName name="plazo98" localSheetId="38">[24]Programa!#REF!</definedName>
    <definedName name="plazo98" localSheetId="55">[25]Programa!#REF!</definedName>
    <definedName name="plazo98" localSheetId="24">[25]Programa!#REF!</definedName>
    <definedName name="plazo98">[24]Programa!#REF!</definedName>
    <definedName name="plazo98j" localSheetId="38">[24]Programa!#REF!</definedName>
    <definedName name="plazo98j" localSheetId="55">[25]Programa!#REF!</definedName>
    <definedName name="plazo98j" localSheetId="24">[25]Programa!#REF!</definedName>
    <definedName name="plazo98j">[24]Programa!#REF!</definedName>
    <definedName name="plazo98s" localSheetId="20">#REF!</definedName>
    <definedName name="plazo98s" localSheetId="21">#REF!</definedName>
    <definedName name="plazo98s" localSheetId="22">#REF!</definedName>
    <definedName name="plazo98s" localSheetId="23">#REF!</definedName>
    <definedName name="plazo98s" localSheetId="17">#REF!</definedName>
    <definedName name="plazo98s" localSheetId="55">#REF!</definedName>
    <definedName name="plazo98s" localSheetId="19">#REF!</definedName>
    <definedName name="plazo98s" localSheetId="25">#REF!</definedName>
    <definedName name="plazo98s" localSheetId="26">#REF!</definedName>
    <definedName name="plazo98s">#REF!</definedName>
    <definedName name="plazo99" localSheetId="20">#REF!</definedName>
    <definedName name="plazo99" localSheetId="21">#REF!</definedName>
    <definedName name="plazo99" localSheetId="22">#REF!</definedName>
    <definedName name="plazo99" localSheetId="23">#REF!</definedName>
    <definedName name="plazo99" localSheetId="17">#REF!</definedName>
    <definedName name="plazo99" localSheetId="55">#REF!</definedName>
    <definedName name="plazo99" localSheetId="19">#REF!</definedName>
    <definedName name="plazo99" localSheetId="25">#REF!</definedName>
    <definedName name="plazo99" localSheetId="26">#REF!</definedName>
    <definedName name="plazo99">#REF!</definedName>
    <definedName name="POLLO" localSheetId="20">#REF!</definedName>
    <definedName name="POLLO" localSheetId="37">#REF!</definedName>
    <definedName name="POLLO" localSheetId="4">#REF!</definedName>
    <definedName name="POLLO" localSheetId="3">#REF!</definedName>
    <definedName name="POLLO" localSheetId="31">#REF!</definedName>
    <definedName name="POLLO" localSheetId="55">#REF!</definedName>
    <definedName name="POLLO" localSheetId="56">#REF!</definedName>
    <definedName name="POLLO" localSheetId="19">#REF!</definedName>
    <definedName name="POLLO" localSheetId="25">#REF!</definedName>
    <definedName name="POLLO" localSheetId="26">#REF!</definedName>
    <definedName name="POLLO">#REF!</definedName>
    <definedName name="poooooooooo" localSheetId="20" hidden="1">'[106]Fax a enviar'!#REF!</definedName>
    <definedName name="poooooooooo" localSheetId="31" hidden="1">'[106]Fax a enviar'!#REF!</definedName>
    <definedName name="poooooooooo" localSheetId="56" hidden="1">'[106]Fax a enviar'!#REF!</definedName>
    <definedName name="poooooooooo" localSheetId="19" hidden="1">'[106]Fax a enviar'!#REF!</definedName>
    <definedName name="poooooooooo" localSheetId="25" hidden="1">'[106]Fax a enviar'!#REF!</definedName>
    <definedName name="poooooooooo" localSheetId="26" hidden="1">'[106]Fax a enviar'!#REF!</definedName>
    <definedName name="poooooooooo" hidden="1">'[106]Fax a enviar'!#REF!</definedName>
    <definedName name="POPO" localSheetId="20">#REF!</definedName>
    <definedName name="POPO" localSheetId="21">#REF!</definedName>
    <definedName name="POPO" localSheetId="22">#REF!</definedName>
    <definedName name="POPO" localSheetId="23">#REF!</definedName>
    <definedName name="POPO" localSheetId="17">#REF!</definedName>
    <definedName name="POPO" localSheetId="55">#REF!</definedName>
    <definedName name="POPO" localSheetId="19">#REF!</definedName>
    <definedName name="POPO" localSheetId="25">#REF!</definedName>
    <definedName name="POPO" localSheetId="26">#REF!</definedName>
    <definedName name="POPO">#REF!</definedName>
    <definedName name="PORT" localSheetId="20">#REF!</definedName>
    <definedName name="PORT" localSheetId="21">#REF!</definedName>
    <definedName name="PORT" localSheetId="23">#REF!</definedName>
    <definedName name="PORT" localSheetId="55">#REF!</definedName>
    <definedName name="PORT" localSheetId="19">#REF!</definedName>
    <definedName name="PORT" localSheetId="25">#REF!</definedName>
    <definedName name="PORT" localSheetId="26">#REF!</definedName>
    <definedName name="PORT">#REF!</definedName>
    <definedName name="Ports" localSheetId="20">#REF!</definedName>
    <definedName name="Ports" localSheetId="21">#REF!</definedName>
    <definedName name="Ports" localSheetId="23">#REF!</definedName>
    <definedName name="Ports" localSheetId="55">#REF!</definedName>
    <definedName name="Ports" localSheetId="19">#REF!</definedName>
    <definedName name="Ports" localSheetId="25">#REF!</definedName>
    <definedName name="Ports" localSheetId="26">#REF!</definedName>
    <definedName name="Ports">#REF!</definedName>
    <definedName name="Portugal_wt">'[77]OECD wgt'!$B$30</definedName>
    <definedName name="posnet2" localSheetId="20">#REF!</definedName>
    <definedName name="posnet2" localSheetId="21">#REF!</definedName>
    <definedName name="posnet2" localSheetId="22">#REF!</definedName>
    <definedName name="posnet2" localSheetId="23">#REF!</definedName>
    <definedName name="posnet2" localSheetId="17">#REF!</definedName>
    <definedName name="posnet2" localSheetId="55">#REF!</definedName>
    <definedName name="posnet2" localSheetId="19">#REF!</definedName>
    <definedName name="posnet2" localSheetId="25">#REF!</definedName>
    <definedName name="posnet2" localSheetId="26">#REF!</definedName>
    <definedName name="posnet2">#REF!</definedName>
    <definedName name="POTENCIAL" localSheetId="20">#REF!</definedName>
    <definedName name="POTENCIAL" localSheetId="21">#REF!</definedName>
    <definedName name="POTENCIAL" localSheetId="37">#REF!</definedName>
    <definedName name="POTENCIAL" localSheetId="4">#REF!</definedName>
    <definedName name="POTENCIAL" localSheetId="3">#REF!</definedName>
    <definedName name="POTENCIAL" localSheetId="30">#REF!</definedName>
    <definedName name="POTENCIAL" localSheetId="31">#REF!</definedName>
    <definedName name="POTENCIAL" localSheetId="38">#REF!</definedName>
    <definedName name="POTENCIAL" localSheetId="55">#REF!</definedName>
    <definedName name="POTENCIAL" localSheetId="56">#REF!</definedName>
    <definedName name="POTENCIAL" localSheetId="18">#REF!</definedName>
    <definedName name="POTENCIAL" localSheetId="19">#REF!</definedName>
    <definedName name="POTENCIAL" localSheetId="24">#REF!</definedName>
    <definedName name="POTENCIAL" localSheetId="25">#REF!</definedName>
    <definedName name="POTENCIAL" localSheetId="26">#REF!</definedName>
    <definedName name="POTENCIAL" localSheetId="27">#REF!</definedName>
    <definedName name="POTENCIAL" localSheetId="29">#REF!</definedName>
    <definedName name="POTENCIAL">#REF!</definedName>
    <definedName name="PP" localSheetId="20">#REF!</definedName>
    <definedName name="PP" localSheetId="37">#REF!</definedName>
    <definedName name="PP" localSheetId="4">#REF!</definedName>
    <definedName name="PP" localSheetId="3">#REF!</definedName>
    <definedName name="PP" localSheetId="31">#REF!</definedName>
    <definedName name="PP" localSheetId="55">#REF!</definedName>
    <definedName name="PP" localSheetId="56">#REF!</definedName>
    <definedName name="PP">#REF!</definedName>
    <definedName name="ppoooooooooo" localSheetId="20" hidden="1">#REF!</definedName>
    <definedName name="ppoooooooooo" localSheetId="37" hidden="1">#REF!</definedName>
    <definedName name="ppoooooooooo" localSheetId="4" hidden="1">#REF!</definedName>
    <definedName name="ppoooooooooo" localSheetId="3" hidden="1">#REF!</definedName>
    <definedName name="ppoooooooooo" localSheetId="31" hidden="1">#REF!</definedName>
    <definedName name="ppoooooooooo" localSheetId="55" hidden="1">#REF!</definedName>
    <definedName name="ppoooooooooo" localSheetId="56" hidden="1">#REF!</definedName>
    <definedName name="ppoooooooooo" hidden="1">#REF!</definedName>
    <definedName name="ppp" localSheetId="20" hidden="1">{"Riqfin97",#N/A,FALSE,"Tran";"Riqfinpro",#N/A,FALSE,"Tran"}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localSheetId="23" hidden="1">{"Riqfin97",#N/A,FALSE,"Tran";"Riqfinpro",#N/A,FALSE,"Tran"}</definedName>
    <definedName name="ppp" localSheetId="28" hidden="1">{"Riqfin97",#N/A,FALSE,"Tran";"Riqfinpro",#N/A,FALSE,"Tran"}</definedName>
    <definedName name="ppp" localSheetId="32" hidden="1">{"Riqfin97",#N/A,FALSE,"Tran";"Riqfinpro",#N/A,FALSE,"Tran"}</definedName>
    <definedName name="ppp" localSheetId="37" hidden="1">{"Riqfin97",#N/A,FALSE,"Tran";"Riqfinpro",#N/A,FALSE,"Tran"}</definedName>
    <definedName name="ppp" localSheetId="39" hidden="1">{"Riqfin97",#N/A,FALSE,"Tran";"Riqfinpro",#N/A,FALSE,"Tran"}</definedName>
    <definedName name="ppp" localSheetId="41" hidden="1">{"Riqfin97",#N/A,FALSE,"Tran";"Riqfinpro",#N/A,FALSE,"Tran"}</definedName>
    <definedName name="ppp" localSheetId="4" hidden="1">{"Riqfin97",#N/A,FALSE,"Tran";"Riqfinpro",#N/A,FALSE,"Tran"}</definedName>
    <definedName name="ppp" localSheetId="3" hidden="1">{"Riqfin97",#N/A,FALSE,"Tran";"Riqfinpro",#N/A,FALSE,"Tran"}</definedName>
    <definedName name="ppp" localSheetId="30" hidden="1">{"Riqfin97",#N/A,FALSE,"Tran";"Riqfinpro",#N/A,FALSE,"Tran"}</definedName>
    <definedName name="ppp" localSheetId="31" hidden="1">{"Riqfin97",#N/A,FALSE,"Tran";"Riqfinpro",#N/A,FALSE,"Tran"}</definedName>
    <definedName name="ppp" localSheetId="33" hidden="1">{"Riqfin97",#N/A,FALSE,"Tran";"Riqfinpro",#N/A,FALSE,"Tran"}</definedName>
    <definedName name="ppp" localSheetId="34" hidden="1">{"Riqfin97",#N/A,FALSE,"Tran";"Riqfinpro",#N/A,FALSE,"Tran"}</definedName>
    <definedName name="ppp" localSheetId="35" hidden="1">{"Riqfin97",#N/A,FALSE,"Tran";"Riqfinpro",#N/A,FALSE,"Tran"}</definedName>
    <definedName name="ppp" localSheetId="36" hidden="1">{"Riqfin97",#N/A,FALSE,"Tran";"Riqfinpro",#N/A,FALSE,"Tran"}</definedName>
    <definedName name="ppp" localSheetId="38" hidden="1">{"Riqfin97",#N/A,FALSE,"Tran";"Riqfinpro",#N/A,FALSE,"Tran"}</definedName>
    <definedName name="ppp" localSheetId="42" hidden="1">{"Riqfin97",#N/A,FALSE,"Tran";"Riqfinpro",#N/A,FALSE,"Tran"}</definedName>
    <definedName name="ppp" localSheetId="43" hidden="1">{"Riqfin97",#N/A,FALSE,"Tran";"Riqfinpro",#N/A,FALSE,"Tran"}</definedName>
    <definedName name="ppp" localSheetId="17" hidden="1">{"Riqfin97",#N/A,FALSE,"Tran";"Riqfinpro",#N/A,FALSE,"Tran"}</definedName>
    <definedName name="ppp" localSheetId="50" hidden="1">{"Riqfin97",#N/A,FALSE,"Tran";"Riqfinpro",#N/A,FALSE,"Tran"}</definedName>
    <definedName name="ppp" localSheetId="51" hidden="1">{"Riqfin97",#N/A,FALSE,"Tran";"Riqfinpro",#N/A,FALSE,"Tran"}</definedName>
    <definedName name="ppp" localSheetId="52" hidden="1">{"Riqfin97",#N/A,FALSE,"Tran";"Riqfinpro",#N/A,FALSE,"Tran"}</definedName>
    <definedName name="ppp" localSheetId="53" hidden="1">{"Riqfin97",#N/A,FALSE,"Tran";"Riqfinpro",#N/A,FALSE,"Tran"}</definedName>
    <definedName name="ppp" localSheetId="54" hidden="1">{"Riqfin97",#N/A,FALSE,"Tran";"Riqfinpro",#N/A,FALSE,"Tran"}</definedName>
    <definedName name="ppp" localSheetId="55" hidden="1">{"Riqfin97",#N/A,FALSE,"Tran";"Riqfinpro",#N/A,FALSE,"Tran"}</definedName>
    <definedName name="ppp" localSheetId="56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24" hidden="1">{"Riqfin97",#N/A,FALSE,"Tran";"Riqfinpro",#N/A,FALSE,"Tran"}</definedName>
    <definedName name="ppp" localSheetId="25" hidden="1">{"Riqfin97",#N/A,FALSE,"Tran";"Riqfinpro",#N/A,FALSE,"Tran"}</definedName>
    <definedName name="ppp" localSheetId="26" hidden="1">{"Riqfin97",#N/A,FALSE,"Tran";"Riqfinpro",#N/A,FALSE,"Tran"}</definedName>
    <definedName name="ppp" localSheetId="27" hidden="1">{"Riqfin97",#N/A,FALSE,"Tran";"Riqfinpro",#N/A,FALSE,"Tran"}</definedName>
    <definedName name="ppp" localSheetId="29" hidden="1">{"Riqfin97",#N/A,FALSE,"Tran";"Riqfinpro",#N/A,FALSE,"Tran"}</definedName>
    <definedName name="ppp" hidden="1">{"Riqfin97",#N/A,FALSE,"Tran";"Riqfinpro",#N/A,FALSE,"Tran"}</definedName>
    <definedName name="pppppp" localSheetId="20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localSheetId="23" hidden="1">{"Riqfin97",#N/A,FALSE,"Tran";"Riqfinpro",#N/A,FALSE,"Tran"}</definedName>
    <definedName name="pppppp" localSheetId="28" hidden="1">{"Riqfin97",#N/A,FALSE,"Tran";"Riqfinpro",#N/A,FALSE,"Tran"}</definedName>
    <definedName name="pppppp" localSheetId="32" hidden="1">{"Riqfin97",#N/A,FALSE,"Tran";"Riqfinpro",#N/A,FALSE,"Tran"}</definedName>
    <definedName name="pppppp" localSheetId="37" hidden="1">{"Riqfin97",#N/A,FALSE,"Tran";"Riqfinpro",#N/A,FALSE,"Tran"}</definedName>
    <definedName name="pppppp" localSheetId="39" hidden="1">{"Riqfin97",#N/A,FALSE,"Tran";"Riqfinpro",#N/A,FALSE,"Tran"}</definedName>
    <definedName name="pppppp" localSheetId="41" hidden="1">{"Riqfin97",#N/A,FALSE,"Tran";"Riqfinpro",#N/A,FALSE,"Tran"}</definedName>
    <definedName name="pppppp" localSheetId="4" hidden="1">{"Riqfin97",#N/A,FALSE,"Tran";"Riqfinpro",#N/A,FALSE,"Tran"}</definedName>
    <definedName name="pppppp" localSheetId="3" hidden="1">{"Riqfin97",#N/A,FALSE,"Tran";"Riqfinpro",#N/A,FALSE,"Tran"}</definedName>
    <definedName name="pppppp" localSheetId="30" hidden="1">{"Riqfin97",#N/A,FALSE,"Tran";"Riqfinpro",#N/A,FALSE,"Tran"}</definedName>
    <definedName name="pppppp" localSheetId="31" hidden="1">{"Riqfin97",#N/A,FALSE,"Tran";"Riqfinpro",#N/A,FALSE,"Tran"}</definedName>
    <definedName name="pppppp" localSheetId="33" hidden="1">{"Riqfin97",#N/A,FALSE,"Tran";"Riqfinpro",#N/A,FALSE,"Tran"}</definedName>
    <definedName name="pppppp" localSheetId="34" hidden="1">{"Riqfin97",#N/A,FALSE,"Tran";"Riqfinpro",#N/A,FALSE,"Tran"}</definedName>
    <definedName name="pppppp" localSheetId="35" hidden="1">{"Riqfin97",#N/A,FALSE,"Tran";"Riqfinpro",#N/A,FALSE,"Tran"}</definedName>
    <definedName name="pppppp" localSheetId="36" hidden="1">{"Riqfin97",#N/A,FALSE,"Tran";"Riqfinpro",#N/A,FALSE,"Tran"}</definedName>
    <definedName name="pppppp" localSheetId="38" hidden="1">{"Riqfin97",#N/A,FALSE,"Tran";"Riqfinpro",#N/A,FALSE,"Tran"}</definedName>
    <definedName name="pppppp" localSheetId="42" hidden="1">{"Riqfin97",#N/A,FALSE,"Tran";"Riqfinpro",#N/A,FALSE,"Tran"}</definedName>
    <definedName name="pppppp" localSheetId="43" hidden="1">{"Riqfin97",#N/A,FALSE,"Tran";"Riqfinpro",#N/A,FALSE,"Tran"}</definedName>
    <definedName name="pppppp" localSheetId="17" hidden="1">{"Riqfin97",#N/A,FALSE,"Tran";"Riqfinpro",#N/A,FALSE,"Tran"}</definedName>
    <definedName name="pppppp" localSheetId="50" hidden="1">{"Riqfin97",#N/A,FALSE,"Tran";"Riqfinpro",#N/A,FALSE,"Tran"}</definedName>
    <definedName name="pppppp" localSheetId="51" hidden="1">{"Riqfin97",#N/A,FALSE,"Tran";"Riqfinpro",#N/A,FALSE,"Tran"}</definedName>
    <definedName name="pppppp" localSheetId="52" hidden="1">{"Riqfin97",#N/A,FALSE,"Tran";"Riqfinpro",#N/A,FALSE,"Tran"}</definedName>
    <definedName name="pppppp" localSheetId="53" hidden="1">{"Riqfin97",#N/A,FALSE,"Tran";"Riqfinpro",#N/A,FALSE,"Tran"}</definedName>
    <definedName name="pppppp" localSheetId="54" hidden="1">{"Riqfin97",#N/A,FALSE,"Tran";"Riqfinpro",#N/A,FALSE,"Tran"}</definedName>
    <definedName name="pppppp" localSheetId="55" hidden="1">{"Riqfin97",#N/A,FALSE,"Tran";"Riqfinpro",#N/A,FALSE,"Tran"}</definedName>
    <definedName name="pppppp" localSheetId="56" hidden="1">{"Riqfin97",#N/A,FALSE,"Tran";"Riqfinpro",#N/A,FALSE,"Tran"}</definedName>
    <definedName name="pppppp" localSheetId="18" hidden="1">{"Riqfin97",#N/A,FALSE,"Tran";"Riqfinpro",#N/A,FALSE,"Tran"}</definedName>
    <definedName name="pppppp" localSheetId="19" hidden="1">{"Riqfin97",#N/A,FALSE,"Tran";"Riqfinpro",#N/A,FALSE,"Tran"}</definedName>
    <definedName name="pppppp" localSheetId="24" hidden="1">{"Riqfin97",#N/A,FALSE,"Tran";"Riqfinpro",#N/A,FALSE,"Tran"}</definedName>
    <definedName name="pppppp" localSheetId="25" hidden="1">{"Riqfin97",#N/A,FALSE,"Tran";"Riqfinpro",#N/A,FALSE,"Tran"}</definedName>
    <definedName name="pppppp" localSheetId="26" hidden="1">{"Riqfin97",#N/A,FALSE,"Tran";"Riqfinpro",#N/A,FALSE,"Tran"}</definedName>
    <definedName name="pppppp" localSheetId="27" hidden="1">{"Riqfin97",#N/A,FALSE,"Tran";"Riqfinpro",#N/A,FALSE,"Tran"}</definedName>
    <definedName name="pppppp" localSheetId="29" hidden="1">{"Riqfin97",#N/A,FALSE,"Tran";"Riqfinpro",#N/A,FALSE,"Tran"}</definedName>
    <definedName name="pppppp" hidden="1">{"Riqfin97",#N/A,FALSE,"Tran";"Riqfinpro",#N/A,FALSE,"Tran"}</definedName>
    <definedName name="pppppppppp" localSheetId="20" hidden="1">#REF!</definedName>
    <definedName name="pppppppppp" localSheetId="21" hidden="1">#REF!</definedName>
    <definedName name="pppppppppp" localSheetId="37" hidden="1">#REF!</definedName>
    <definedName name="pppppppppp" localSheetId="4" hidden="1">#REF!</definedName>
    <definedName name="pppppppppp" localSheetId="3" hidden="1">#REF!</definedName>
    <definedName name="pppppppppp" localSheetId="30" hidden="1">#REF!</definedName>
    <definedName name="pppppppppp" localSheetId="31" hidden="1">#REF!</definedName>
    <definedName name="pppppppppp" localSheetId="38" hidden="1">#REF!</definedName>
    <definedName name="pppppppppp" localSheetId="55" hidden="1">#REF!</definedName>
    <definedName name="pppppppppp" localSheetId="56" hidden="1">#REF!</definedName>
    <definedName name="pppppppppp" localSheetId="18" hidden="1">#REF!</definedName>
    <definedName name="pppppppppp" localSheetId="19" hidden="1">#REF!</definedName>
    <definedName name="pppppppppp" localSheetId="24" hidden="1">#REF!</definedName>
    <definedName name="pppppppppp" localSheetId="25" hidden="1">#REF!</definedName>
    <definedName name="pppppppppp" localSheetId="26" hidden="1">#REF!</definedName>
    <definedName name="pppppppppp" localSheetId="27" hidden="1">#REF!</definedName>
    <definedName name="pppppppppp" localSheetId="29" hidden="1">#REF!</definedName>
    <definedName name="pppppppppp" hidden="1">#REF!</definedName>
    <definedName name="ppppppppppppp" localSheetId="20" hidden="1">#REF!</definedName>
    <definedName name="ppppppppppppp" localSheetId="37" hidden="1">#REF!</definedName>
    <definedName name="ppppppppppppp" localSheetId="4" hidden="1">#REF!</definedName>
    <definedName name="ppppppppppppp" localSheetId="3" hidden="1">#REF!</definedName>
    <definedName name="ppppppppppppp" localSheetId="31" hidden="1">#REF!</definedName>
    <definedName name="ppppppppppppp" localSheetId="55" hidden="1">#REF!</definedName>
    <definedName name="ppppppppppppp" localSheetId="56" hidden="1">#REF!</definedName>
    <definedName name="ppppppppppppp" localSheetId="19" hidden="1">#REF!</definedName>
    <definedName name="ppppppppppppp" localSheetId="25" hidden="1">#REF!</definedName>
    <definedName name="ppppppppppppp" localSheetId="26" hidden="1">#REF!</definedName>
    <definedName name="ppppppppppppp" hidden="1">#REF!</definedName>
    <definedName name="PPPWGT">#N/A</definedName>
    <definedName name="PRECIOCIFBANANO" localSheetId="20">#REF!</definedName>
    <definedName name="PRECIOCIFBANANO" localSheetId="21">#REF!</definedName>
    <definedName name="PRECIOCIFBANANO" localSheetId="37">#REF!</definedName>
    <definedName name="PRECIOCIFBANANO" localSheetId="4">#REF!</definedName>
    <definedName name="PRECIOCIFBANANO" localSheetId="3">#REF!</definedName>
    <definedName name="PRECIOCIFBANANO" localSheetId="30">#REF!</definedName>
    <definedName name="PRECIOCIFBANANO" localSheetId="31">#REF!</definedName>
    <definedName name="PRECIOCIFBANANO" localSheetId="38">#REF!</definedName>
    <definedName name="PRECIOCIFBANANO" localSheetId="55">#REF!</definedName>
    <definedName name="PRECIOCIFBANANO" localSheetId="56">#REF!</definedName>
    <definedName name="PRECIOCIFBANANO" localSheetId="18">#REF!</definedName>
    <definedName name="PRECIOCIFBANANO" localSheetId="19">#REF!</definedName>
    <definedName name="PRECIOCIFBANANO" localSheetId="24">#REF!</definedName>
    <definedName name="PRECIOCIFBANANO" localSheetId="25">#REF!</definedName>
    <definedName name="PRECIOCIFBANANO" localSheetId="26">#REF!</definedName>
    <definedName name="PRECIOCIFBANANO" localSheetId="27">#REF!</definedName>
    <definedName name="PRECIOCIFBANANO" localSheetId="29">#REF!</definedName>
    <definedName name="PRECIOCIFBANANO">#REF!</definedName>
    <definedName name="Preparar_Reporte" localSheetId="55">#REF!</definedName>
    <definedName name="Preparar_Reporte" localSheetId="19">#REF!</definedName>
    <definedName name="Preparar_Reporte" localSheetId="25">#REF!</definedName>
    <definedName name="Preparar_Reporte" localSheetId="26">#REF!</definedName>
    <definedName name="Preparar_Reporte">#REF!</definedName>
    <definedName name="PRES1" localSheetId="20">[76]nonopec!#REF!</definedName>
    <definedName name="PRES1" localSheetId="21">[76]nonopec!#REF!</definedName>
    <definedName name="PRES1" localSheetId="30">[76]nonopec!#REF!</definedName>
    <definedName name="PRES1" localSheetId="31">[76]nonopec!#REF!</definedName>
    <definedName name="PRES1" localSheetId="38">[76]nonopec!#REF!</definedName>
    <definedName name="PRES1" localSheetId="56">[76]nonopec!#REF!</definedName>
    <definedName name="PRES1" localSheetId="18">[76]nonopec!#REF!</definedName>
    <definedName name="PRES1" localSheetId="19">[76]nonopec!#REF!</definedName>
    <definedName name="PRES1" localSheetId="24">[76]nonopec!#REF!</definedName>
    <definedName name="PRES1" localSheetId="25">[76]nonopec!#REF!</definedName>
    <definedName name="PRES1" localSheetId="26">[76]nonopec!#REF!</definedName>
    <definedName name="PRES1" localSheetId="27">[76]nonopec!#REF!</definedName>
    <definedName name="PRES1" localSheetId="29">[76]nonopec!#REF!</definedName>
    <definedName name="PRES1">[76]nonopec!#REF!</definedName>
    <definedName name="PRES2" localSheetId="20">[76]nonopec!#REF!</definedName>
    <definedName name="PRES2" localSheetId="21">[76]nonopec!#REF!</definedName>
    <definedName name="PRES2" localSheetId="30">[76]nonopec!#REF!</definedName>
    <definedName name="PRES2" localSheetId="31">[76]nonopec!#REF!</definedName>
    <definedName name="PRES2" localSheetId="38">[76]nonopec!#REF!</definedName>
    <definedName name="PRES2" localSheetId="56">[76]nonopec!#REF!</definedName>
    <definedName name="PRES2" localSheetId="18">[76]nonopec!#REF!</definedName>
    <definedName name="PRES2" localSheetId="19">[76]nonopec!#REF!</definedName>
    <definedName name="PRES2" localSheetId="24">[76]nonopec!#REF!</definedName>
    <definedName name="PRES2" localSheetId="25">[76]nonopec!#REF!</definedName>
    <definedName name="PRES2" localSheetId="26">[76]nonopec!#REF!</definedName>
    <definedName name="PRES2" localSheetId="27">[76]nonopec!#REF!</definedName>
    <definedName name="PRES2" localSheetId="29">[76]nonopec!#REF!</definedName>
    <definedName name="PRES2">[76]nonopec!#REF!</definedName>
    <definedName name="PRES3" localSheetId="21">[76]nonopec!#REF!</definedName>
    <definedName name="PRES3" localSheetId="31">[76]nonopec!#REF!</definedName>
    <definedName name="PRES3" localSheetId="56">[76]nonopec!#REF!</definedName>
    <definedName name="PRES3" localSheetId="18">[76]nonopec!#REF!</definedName>
    <definedName name="PRES3" localSheetId="19">[76]nonopec!#REF!</definedName>
    <definedName name="PRES3">[76]nonopec!#REF!</definedName>
    <definedName name="presion" localSheetId="20">#REF!</definedName>
    <definedName name="presion" localSheetId="21">#REF!</definedName>
    <definedName name="presion" localSheetId="22">#REF!</definedName>
    <definedName name="presion" localSheetId="23">#REF!</definedName>
    <definedName name="presion" localSheetId="17">#REF!</definedName>
    <definedName name="presion" localSheetId="55">#REF!</definedName>
    <definedName name="presion" localSheetId="19">#REF!</definedName>
    <definedName name="presion" localSheetId="25">#REF!</definedName>
    <definedName name="presion" localSheetId="26">#REF!</definedName>
    <definedName name="presion">#REF!</definedName>
    <definedName name="PRICE" localSheetId="20">#REF!</definedName>
    <definedName name="PRICE" localSheetId="21">#REF!</definedName>
    <definedName name="PRICE" localSheetId="37">#REF!</definedName>
    <definedName name="PRICE" localSheetId="4">#REF!</definedName>
    <definedName name="PRICE" localSheetId="3">#REF!</definedName>
    <definedName name="PRICE" localSheetId="30">#REF!</definedName>
    <definedName name="PRICE" localSheetId="31">#REF!</definedName>
    <definedName name="PRICE" localSheetId="38">#REF!</definedName>
    <definedName name="PRICE" localSheetId="55">#REF!</definedName>
    <definedName name="PRICE" localSheetId="56">#REF!</definedName>
    <definedName name="PRICE" localSheetId="18">#REF!</definedName>
    <definedName name="PRICE" localSheetId="19">#REF!</definedName>
    <definedName name="PRICE" localSheetId="24">#REF!</definedName>
    <definedName name="PRICE" localSheetId="25">#REF!</definedName>
    <definedName name="PRICE" localSheetId="26">#REF!</definedName>
    <definedName name="PRICE" localSheetId="27">#REF!</definedName>
    <definedName name="PRICE" localSheetId="29">#REF!</definedName>
    <definedName name="PRICE">#REF!</definedName>
    <definedName name="PRICETAB" localSheetId="20">#REF!</definedName>
    <definedName name="PRICETAB" localSheetId="37">#REF!</definedName>
    <definedName name="PRICETAB" localSheetId="4">#REF!</definedName>
    <definedName name="PRICETAB" localSheetId="3">#REF!</definedName>
    <definedName name="PRICETAB" localSheetId="31">#REF!</definedName>
    <definedName name="PRICETAB" localSheetId="55">#REF!</definedName>
    <definedName name="PRICETAB" localSheetId="56">#REF!</definedName>
    <definedName name="PRICETAB">#REF!</definedName>
    <definedName name="print" localSheetId="55">#REF!</definedName>
    <definedName name="print">#REF!</definedName>
    <definedName name="_xlnm.Print_Area">[151]MONTHLY!$A$2:$U$25,[151]MONTHLY!$A$29:$U$66,[151]MONTHLY!$A$71:$U$124,[151]MONTHLY!$A$127:$U$180,[151]MONTHLY!$A$183:$U$238,[151]MONTHLY!$A$244:$U$287,[151]MONTHLY!$A$291:$U$330</definedName>
    <definedName name="Print_Area_MI" localSheetId="20">#REF!</definedName>
    <definedName name="Print_Area_MI" localSheetId="21">#REF!</definedName>
    <definedName name="Print_Area_MI" localSheetId="37">#REF!</definedName>
    <definedName name="Print_Area_MI" localSheetId="4">#REF!</definedName>
    <definedName name="Print_Area_MI" localSheetId="3">#REF!</definedName>
    <definedName name="Print_Area_MI" localSheetId="31">#REF!</definedName>
    <definedName name="Print_Area_MI" localSheetId="55">#REF!</definedName>
    <definedName name="Print_Area_MI" localSheetId="56">#REF!</definedName>
    <definedName name="Print_Area_MI" localSheetId="18">#REF!</definedName>
    <definedName name="Print_Area_MI" localSheetId="19">#REF!</definedName>
    <definedName name="Print_Area_MI" localSheetId="25">#REF!</definedName>
    <definedName name="Print_Area_MI" localSheetId="26">#REF!</definedName>
    <definedName name="Print_Area_MI">#REF!</definedName>
    <definedName name="_xlnm.Print_Titles" localSheetId="20">#REF!</definedName>
    <definedName name="_xlnm.Print_Titles" localSheetId="37">#REF!</definedName>
    <definedName name="_xlnm.Print_Titles" localSheetId="4">#REF!</definedName>
    <definedName name="_xlnm.Print_Titles" localSheetId="3">#REF!</definedName>
    <definedName name="_xlnm.Print_Titles" localSheetId="31">#REF!</definedName>
    <definedName name="_xlnm.Print_Titles" localSheetId="55">#REF!</definedName>
    <definedName name="_xlnm.Print_Titles" localSheetId="56">#REF!</definedName>
    <definedName name="_xlnm.Print_Titles" localSheetId="19">#REF!</definedName>
    <definedName name="_xlnm.Print_Titles" localSheetId="25">#REF!</definedName>
    <definedName name="_xlnm.Print_Titles" localSheetId="26">#REF!</definedName>
    <definedName name="_xlnm.Print_Titles">#REF!</definedName>
    <definedName name="Print_Titles_MI" localSheetId="55">#REF!</definedName>
    <definedName name="Print_Titles_MI" localSheetId="25">#REF!</definedName>
    <definedName name="Print_Titles_MI" localSheetId="26">#REF!</definedName>
    <definedName name="Print_Titles_MI">#REF!</definedName>
    <definedName name="Print1" localSheetId="20">#REF!</definedName>
    <definedName name="Print1" localSheetId="37">#REF!</definedName>
    <definedName name="Print1" localSheetId="4">#REF!</definedName>
    <definedName name="Print1" localSheetId="3">#REF!</definedName>
    <definedName name="Print1" localSheetId="31">#REF!</definedName>
    <definedName name="Print1" localSheetId="55">#REF!</definedName>
    <definedName name="Print1" localSheetId="56">#REF!</definedName>
    <definedName name="Print1">#REF!</definedName>
    <definedName name="PRINTMACRO" localSheetId="20">#REF!</definedName>
    <definedName name="PRINTMACRO" localSheetId="37">#REF!</definedName>
    <definedName name="PRINTMACRO" localSheetId="4">#REF!</definedName>
    <definedName name="PRINTMACRO" localSheetId="3">#REF!</definedName>
    <definedName name="PRINTMACRO" localSheetId="31">#REF!</definedName>
    <definedName name="PRINTMACRO" localSheetId="55">#REF!</definedName>
    <definedName name="PRINTMACRO">#REF!</definedName>
    <definedName name="PrintThis_Links">[124]Links!$A$1:$F$33</definedName>
    <definedName name="PRIV0" localSheetId="20">#REF!</definedName>
    <definedName name="PRIV0" localSheetId="21">#REF!</definedName>
    <definedName name="PRIV0" localSheetId="37">#REF!</definedName>
    <definedName name="PRIV0" localSheetId="4">#REF!</definedName>
    <definedName name="PRIV0" localSheetId="3">#REF!</definedName>
    <definedName name="PRIV0" localSheetId="30">#REF!</definedName>
    <definedName name="PRIV0" localSheetId="31">#REF!</definedName>
    <definedName name="PRIV0" localSheetId="38">#REF!</definedName>
    <definedName name="PRIV0" localSheetId="55">#REF!</definedName>
    <definedName name="PRIV0" localSheetId="56">#REF!</definedName>
    <definedName name="PRIV0" localSheetId="18">#REF!</definedName>
    <definedName name="PRIV0" localSheetId="19">#REF!</definedName>
    <definedName name="PRIV0" localSheetId="24">#REF!</definedName>
    <definedName name="PRIV0" localSheetId="25">#REF!</definedName>
    <definedName name="PRIV0" localSheetId="26">#REF!</definedName>
    <definedName name="PRIV0" localSheetId="27">#REF!</definedName>
    <definedName name="PRIV0" localSheetId="29">#REF!</definedName>
    <definedName name="PRIV0">#REF!</definedName>
    <definedName name="PRIV00" localSheetId="20">#REF!</definedName>
    <definedName name="PRIV00" localSheetId="37">#REF!</definedName>
    <definedName name="PRIV00" localSheetId="4">#REF!</definedName>
    <definedName name="PRIV00" localSheetId="3">#REF!</definedName>
    <definedName name="PRIV00" localSheetId="31">#REF!</definedName>
    <definedName name="PRIV00" localSheetId="55">#REF!</definedName>
    <definedName name="PRIV00" localSheetId="56">#REF!</definedName>
    <definedName name="PRIV00" localSheetId="19">#REF!</definedName>
    <definedName name="PRIV00" localSheetId="25">#REF!</definedName>
    <definedName name="PRIV00" localSheetId="26">#REF!</definedName>
    <definedName name="PRIV00">#REF!</definedName>
    <definedName name="PRIV1" localSheetId="20">#REF!</definedName>
    <definedName name="PRIV1" localSheetId="37">#REF!</definedName>
    <definedName name="PRIV1" localSheetId="4">#REF!</definedName>
    <definedName name="PRIV1" localSheetId="3">#REF!</definedName>
    <definedName name="PRIV1" localSheetId="31">#REF!</definedName>
    <definedName name="PRIV1" localSheetId="55">#REF!</definedName>
    <definedName name="PRIV1" localSheetId="56">#REF!</definedName>
    <definedName name="PRIV1">#REF!</definedName>
    <definedName name="PRIV11" localSheetId="20">#REF!</definedName>
    <definedName name="PRIV11" localSheetId="37">#REF!</definedName>
    <definedName name="PRIV11" localSheetId="4">#REF!</definedName>
    <definedName name="PRIV11" localSheetId="3">#REF!</definedName>
    <definedName name="PRIV11" localSheetId="31">#REF!</definedName>
    <definedName name="PRIV11" localSheetId="55">#REF!</definedName>
    <definedName name="PRIV11">#REF!</definedName>
    <definedName name="PRIV2" localSheetId="20">#REF!</definedName>
    <definedName name="PRIV2" localSheetId="37">#REF!</definedName>
    <definedName name="PRIV2" localSheetId="4">#REF!</definedName>
    <definedName name="PRIV2" localSheetId="3">#REF!</definedName>
    <definedName name="PRIV2" localSheetId="31">#REF!</definedName>
    <definedName name="PRIV2" localSheetId="55">#REF!</definedName>
    <definedName name="PRIV2">#REF!</definedName>
    <definedName name="PRIV22" localSheetId="20">#REF!</definedName>
    <definedName name="PRIV22" localSheetId="37">#REF!</definedName>
    <definedName name="PRIV22" localSheetId="4">#REF!</definedName>
    <definedName name="PRIV22" localSheetId="3">#REF!</definedName>
    <definedName name="PRIV22" localSheetId="31">#REF!</definedName>
    <definedName name="PRIV22" localSheetId="55">#REF!</definedName>
    <definedName name="PRIV22">#REF!</definedName>
    <definedName name="priv2ycredito" localSheetId="55">#REF!</definedName>
    <definedName name="priv2ycredito">#REF!</definedName>
    <definedName name="priv2yposnet2ycredito" localSheetId="55">#REF!</definedName>
    <definedName name="priv2yposnet2ycredito">#REF!</definedName>
    <definedName name="PRIV3" localSheetId="20">#REF!</definedName>
    <definedName name="PRIV3" localSheetId="37">#REF!</definedName>
    <definedName name="PRIV3" localSheetId="4">#REF!</definedName>
    <definedName name="PRIV3" localSheetId="3">#REF!</definedName>
    <definedName name="PRIV3" localSheetId="31">#REF!</definedName>
    <definedName name="PRIV3" localSheetId="55">#REF!</definedName>
    <definedName name="PRIV3">#REF!</definedName>
    <definedName name="PRIV33" localSheetId="20">#REF!</definedName>
    <definedName name="PRIV33" localSheetId="37">#REF!</definedName>
    <definedName name="PRIV33" localSheetId="4">#REF!</definedName>
    <definedName name="PRIV33" localSheetId="3">#REF!</definedName>
    <definedName name="PRIV33" localSheetId="31">#REF!</definedName>
    <definedName name="PRIV33" localSheetId="55">#REF!</definedName>
    <definedName name="PRIV33">#REF!</definedName>
    <definedName name="PRMONTH" localSheetId="20">#REF!</definedName>
    <definedName name="PRMONTH" localSheetId="37">#REF!</definedName>
    <definedName name="PRMONTH" localSheetId="4">#REF!</definedName>
    <definedName name="PRMONTH" localSheetId="3">#REF!</definedName>
    <definedName name="PRMONTH" localSheetId="31">#REF!</definedName>
    <definedName name="PRMONTH" localSheetId="55">#REF!</definedName>
    <definedName name="PRMONTH">#REF!</definedName>
    <definedName name="prn">[116]FSUOUT!$B$2:$V$32</definedName>
    <definedName name="Product" localSheetId="20">#REF!</definedName>
    <definedName name="Product" localSheetId="21">#REF!</definedName>
    <definedName name="Product" localSheetId="37">#REF!</definedName>
    <definedName name="Product" localSheetId="4">#REF!</definedName>
    <definedName name="Product" localSheetId="3">#REF!</definedName>
    <definedName name="Product" localSheetId="30">#REF!</definedName>
    <definedName name="Product" localSheetId="31">#REF!</definedName>
    <definedName name="Product" localSheetId="38">#REF!</definedName>
    <definedName name="Product" localSheetId="55">#REF!</definedName>
    <definedName name="Product" localSheetId="56">#REF!</definedName>
    <definedName name="Product" localSheetId="18">#REF!</definedName>
    <definedName name="Product" localSheetId="19">#REF!</definedName>
    <definedName name="Product" localSheetId="24">#REF!</definedName>
    <definedName name="Product" localSheetId="25">#REF!</definedName>
    <definedName name="Product" localSheetId="26">#REF!</definedName>
    <definedName name="Product" localSheetId="27">#REF!</definedName>
    <definedName name="Product" localSheetId="29">#REF!</definedName>
    <definedName name="Product">#REF!</definedName>
    <definedName name="PROG" localSheetId="55">#REF!</definedName>
    <definedName name="PROG" localSheetId="19">#REF!</definedName>
    <definedName name="PROG" localSheetId="25">#REF!</definedName>
    <definedName name="PROG" localSheetId="26">#REF!</definedName>
    <definedName name="PROG">#REF!</definedName>
    <definedName name="Prog1998" localSheetId="20">'[152]2003'!#REF!</definedName>
    <definedName name="Prog1998" localSheetId="21">'[152]2003'!#REF!</definedName>
    <definedName name="Prog1998" localSheetId="30">'[152]2003'!#REF!</definedName>
    <definedName name="Prog1998" localSheetId="31">'[152]2003'!#REF!</definedName>
    <definedName name="Prog1998" localSheetId="38">'[152]2003'!#REF!</definedName>
    <definedName name="Prog1998" localSheetId="56">'[152]2003'!#REF!</definedName>
    <definedName name="Prog1998" localSheetId="18">'[152]2003'!#REF!</definedName>
    <definedName name="Prog1998" localSheetId="19">'[152]2003'!#REF!</definedName>
    <definedName name="Prog1998" localSheetId="24">'[152]2003'!#REF!</definedName>
    <definedName name="Prog1998" localSheetId="25">'[152]2003'!#REF!</definedName>
    <definedName name="Prog1998" localSheetId="26">'[152]2003'!#REF!</definedName>
    <definedName name="Prog1998" localSheetId="27">'[152]2003'!#REF!</definedName>
    <definedName name="Prog1998" localSheetId="29">'[152]2003'!#REF!</definedName>
    <definedName name="Prog1998">'[152]2003'!#REF!</definedName>
    <definedName name="progra" localSheetId="20">#REF!</definedName>
    <definedName name="progra" localSheetId="21">#REF!</definedName>
    <definedName name="progra" localSheetId="22">#REF!</definedName>
    <definedName name="progra" localSheetId="23">#REF!</definedName>
    <definedName name="progra" localSheetId="17">#REF!</definedName>
    <definedName name="progra" localSheetId="55">#REF!</definedName>
    <definedName name="progra" localSheetId="19">#REF!</definedName>
    <definedName name="progra" localSheetId="25">#REF!</definedName>
    <definedName name="progra" localSheetId="26">#REF!</definedName>
    <definedName name="progra">#REF!</definedName>
    <definedName name="proj00" localSheetId="20">[153]sources!#REF!</definedName>
    <definedName name="proj00" localSheetId="21">[153]sources!#REF!</definedName>
    <definedName name="proj00" localSheetId="22">[153]sources!#REF!</definedName>
    <definedName name="proj00" localSheetId="23">[153]sources!#REF!</definedName>
    <definedName name="proj00" localSheetId="17">[153]sources!#REF!</definedName>
    <definedName name="proj00" localSheetId="19">[153]sources!#REF!</definedName>
    <definedName name="proj00" localSheetId="25">[153]sources!#REF!</definedName>
    <definedName name="proj00" localSheetId="26">[153]sources!#REF!</definedName>
    <definedName name="proj00">[153]sources!#REF!</definedName>
    <definedName name="PROJ98" localSheetId="20">#REF!</definedName>
    <definedName name="PROJ98" localSheetId="21">#REF!</definedName>
    <definedName name="PROJ98" localSheetId="22">#REF!</definedName>
    <definedName name="PROJ98" localSheetId="23">#REF!</definedName>
    <definedName name="PROJ98" localSheetId="17">#REF!</definedName>
    <definedName name="PROJ98" localSheetId="55">#REF!</definedName>
    <definedName name="PROJ98" localSheetId="19">#REF!</definedName>
    <definedName name="PROJ98" localSheetId="25">#REF!</definedName>
    <definedName name="PROJ98" localSheetId="26">#REF!</definedName>
    <definedName name="PROJ98">#REF!</definedName>
    <definedName name="prom">[73]Promedio!$CD$90</definedName>
    <definedName name="promgraf" localSheetId="20">[154]GRAFPROM!#REF!</definedName>
    <definedName name="promgraf" localSheetId="21">[154]GRAFPROM!#REF!</definedName>
    <definedName name="promgraf" localSheetId="22">[154]GRAFPROM!#REF!</definedName>
    <definedName name="promgraf" localSheetId="23">[154]GRAFPROM!#REF!</definedName>
    <definedName name="promgraf" localSheetId="17">[154]GRAFPROM!#REF!</definedName>
    <definedName name="promgraf" localSheetId="19">[154]GRAFPROM!#REF!</definedName>
    <definedName name="promgraf">[154]GRAFPROM!#REF!</definedName>
    <definedName name="Prop.Demanda">'[57]Ranking Bancario'!$AH$4:$AL$54</definedName>
    <definedName name="Province" localSheetId="55">#REF!</definedName>
    <definedName name="Province">#REF!</definedName>
    <definedName name="Province_Details" localSheetId="55">#REF!</definedName>
    <definedName name="Province_Details">#REF!</definedName>
    <definedName name="prphalf">[137]Sheet4!$C$3:$G$57</definedName>
    <definedName name="PRPINTSEPT">[155]STOCK!$D$4:$W$102</definedName>
    <definedName name="prueba" localSheetId="38">[5]!prueba</definedName>
    <definedName name="prueba" localSheetId="55">[6]!prueba</definedName>
    <definedName name="prueba" localSheetId="24">[6]!prueba</definedName>
    <definedName name="prueba">[5]!prueba</definedName>
    <definedName name="PRYEAR" localSheetId="20">#REF!</definedName>
    <definedName name="PRYEAR" localSheetId="21">#REF!</definedName>
    <definedName name="PRYEAR" localSheetId="37">#REF!</definedName>
    <definedName name="PRYEAR" localSheetId="4">#REF!</definedName>
    <definedName name="PRYEAR" localSheetId="3">#REF!</definedName>
    <definedName name="PRYEAR" localSheetId="30">#REF!</definedName>
    <definedName name="PRYEAR" localSheetId="31">#REF!</definedName>
    <definedName name="PRYEAR" localSheetId="38">#REF!</definedName>
    <definedName name="PRYEAR" localSheetId="55">#REF!</definedName>
    <definedName name="PRYEAR" localSheetId="56">#REF!</definedName>
    <definedName name="PRYEAR" localSheetId="18">#REF!</definedName>
    <definedName name="PRYEAR" localSheetId="19">#REF!</definedName>
    <definedName name="PRYEAR" localSheetId="24">#REF!</definedName>
    <definedName name="PRYEAR" localSheetId="25">#REF!</definedName>
    <definedName name="PRYEAR" localSheetId="26">#REF!</definedName>
    <definedName name="PRYEAR" localSheetId="27">#REF!</definedName>
    <definedName name="PRYEAR" localSheetId="29">#REF!</definedName>
    <definedName name="PRYEAR">#REF!</definedName>
    <definedName name="PS" localSheetId="55">#REF!</definedName>
    <definedName name="PS" localSheetId="19">#REF!</definedName>
    <definedName name="PS" localSheetId="25">#REF!</definedName>
    <definedName name="PS" localSheetId="26">#REF!</definedName>
    <definedName name="PS">#REF!</definedName>
    <definedName name="psbr" localSheetId="19">'[156]Input PSBR;Q-F'!#REF!</definedName>
    <definedName name="psbr" localSheetId="25">'[156]Input PSBR;Q-F'!#REF!</definedName>
    <definedName name="psbr" localSheetId="26">'[156]Input PSBR;Q-F'!#REF!</definedName>
    <definedName name="psbr">'[156]Input PSBR;Q-F'!#REF!</definedName>
    <definedName name="PSBR_TRIM" localSheetId="19">'[157]Resultado BC'!#REF!</definedName>
    <definedName name="PSBR_TRIM" localSheetId="25">'[157]Resultado BC'!#REF!</definedName>
    <definedName name="PSBR_TRIM" localSheetId="26">'[157]Resultado BC'!#REF!</definedName>
    <definedName name="PSBR_TRIM">'[157]Resultado BC'!#REF!</definedName>
    <definedName name="pshocked" localSheetId="20">#REF!</definedName>
    <definedName name="pshocked" localSheetId="21">#REF!</definedName>
    <definedName name="pshocked" localSheetId="22">#REF!</definedName>
    <definedName name="pshocked" localSheetId="23">#REF!</definedName>
    <definedName name="pshocked" localSheetId="17">#REF!</definedName>
    <definedName name="pshocked" localSheetId="55">#REF!</definedName>
    <definedName name="pshocked" localSheetId="19">#REF!</definedName>
    <definedName name="pshocked" localSheetId="25">#REF!</definedName>
    <definedName name="pshocked" localSheetId="26">#REF!</definedName>
    <definedName name="pshocked">#REF!</definedName>
    <definedName name="PSperc" localSheetId="20">#REF!</definedName>
    <definedName name="PSperc" localSheetId="21">#REF!</definedName>
    <definedName name="PSperc" localSheetId="23">#REF!</definedName>
    <definedName name="PSperc" localSheetId="55">#REF!</definedName>
    <definedName name="PSperc" localSheetId="19">#REF!</definedName>
    <definedName name="PSperc" localSheetId="25">#REF!</definedName>
    <definedName name="PSperc" localSheetId="26">#REF!</definedName>
    <definedName name="PSperc">#REF!</definedName>
    <definedName name="Pstd" localSheetId="20">#REF!</definedName>
    <definedName name="Pstd" localSheetId="21">#REF!</definedName>
    <definedName name="Pstd" localSheetId="23">#REF!</definedName>
    <definedName name="Pstd" localSheetId="55">#REF!</definedName>
    <definedName name="Pstd" localSheetId="19">#REF!</definedName>
    <definedName name="Pstd" localSheetId="25">#REF!</definedName>
    <definedName name="Pstd" localSheetId="26">#REF!</definedName>
    <definedName name="Pstd">#REF!</definedName>
    <definedName name="PTA" localSheetId="20">#REF!</definedName>
    <definedName name="PTA" localSheetId="37">#REF!</definedName>
    <definedName name="PTA" localSheetId="4">#REF!</definedName>
    <definedName name="PTA" localSheetId="3">#REF!</definedName>
    <definedName name="PTA" localSheetId="31">#REF!</definedName>
    <definedName name="PTA" localSheetId="55">#REF!</definedName>
    <definedName name="PTA" localSheetId="56">#REF!</definedName>
    <definedName name="PTA">#REF!</definedName>
    <definedName name="PTAEURO" localSheetId="20">#REF!</definedName>
    <definedName name="PTAEURO" localSheetId="37">#REF!</definedName>
    <definedName name="PTAEURO" localSheetId="4">#REF!</definedName>
    <definedName name="PTAEURO" localSheetId="3">#REF!</definedName>
    <definedName name="PTAEURO" localSheetId="31">#REF!</definedName>
    <definedName name="PTAEURO" localSheetId="55">#REF!</definedName>
    <definedName name="PTAEURO" localSheetId="56">#REF!</definedName>
    <definedName name="PTAEURO">#REF!</definedName>
    <definedName name="PTAS" localSheetId="55">#REF!</definedName>
    <definedName name="PTAS">#REF!</definedName>
    <definedName name="PTE" localSheetId="55">#REF!</definedName>
    <definedName name="PTE">#REF!</definedName>
    <definedName name="PUBL00" localSheetId="20">#REF!</definedName>
    <definedName name="PUBL00" localSheetId="37">#REF!</definedName>
    <definedName name="PUBL00" localSheetId="4">#REF!</definedName>
    <definedName name="PUBL00" localSheetId="3">#REF!</definedName>
    <definedName name="PUBL00" localSheetId="31">#REF!</definedName>
    <definedName name="PUBL00" localSheetId="55">#REF!</definedName>
    <definedName name="PUBL00">#REF!</definedName>
    <definedName name="PUBL11" localSheetId="20">#REF!</definedName>
    <definedName name="PUBL11" localSheetId="37">#REF!</definedName>
    <definedName name="PUBL11" localSheetId="4">#REF!</definedName>
    <definedName name="PUBL11" localSheetId="3">#REF!</definedName>
    <definedName name="PUBL11" localSheetId="31">#REF!</definedName>
    <definedName name="PUBL11" localSheetId="55">#REF!</definedName>
    <definedName name="PUBL11">#REF!</definedName>
    <definedName name="PUBL2" localSheetId="20">#REF!</definedName>
    <definedName name="PUBL2" localSheetId="37">#REF!</definedName>
    <definedName name="PUBL2" localSheetId="4">#REF!</definedName>
    <definedName name="PUBL2" localSheetId="3">#REF!</definedName>
    <definedName name="PUBL2" localSheetId="31">#REF!</definedName>
    <definedName name="PUBL2" localSheetId="55">#REF!</definedName>
    <definedName name="PUBL2">#REF!</definedName>
    <definedName name="PUBL22" localSheetId="20">#REF!</definedName>
    <definedName name="PUBL22" localSheetId="37">#REF!</definedName>
    <definedName name="PUBL22" localSheetId="4">#REF!</definedName>
    <definedName name="PUBL22" localSheetId="3">#REF!</definedName>
    <definedName name="PUBL22" localSheetId="31">#REF!</definedName>
    <definedName name="PUBL22" localSheetId="55">#REF!</definedName>
    <definedName name="PUBL22">#REF!</definedName>
    <definedName name="PUBL33" localSheetId="20">#REF!</definedName>
    <definedName name="PUBL33" localSheetId="37">#REF!</definedName>
    <definedName name="PUBL33" localSheetId="4">#REF!</definedName>
    <definedName name="PUBL33" localSheetId="3">#REF!</definedName>
    <definedName name="PUBL33" localSheetId="31">#REF!</definedName>
    <definedName name="PUBL33" localSheetId="55">#REF!</definedName>
    <definedName name="PUBL33">#REF!</definedName>
    <definedName name="PUBL5" localSheetId="20">#REF!</definedName>
    <definedName name="PUBL5" localSheetId="37">#REF!</definedName>
    <definedName name="PUBL5" localSheetId="4">#REF!</definedName>
    <definedName name="PUBL5" localSheetId="3">#REF!</definedName>
    <definedName name="PUBL5" localSheetId="31">#REF!</definedName>
    <definedName name="PUBL5" localSheetId="55">#REF!</definedName>
    <definedName name="PUBL5">#REF!</definedName>
    <definedName name="PUBL55" localSheetId="20">#REF!</definedName>
    <definedName name="PUBL55" localSheetId="37">#REF!</definedName>
    <definedName name="PUBL55" localSheetId="4">#REF!</definedName>
    <definedName name="PUBL55" localSheetId="3">#REF!</definedName>
    <definedName name="PUBL55" localSheetId="31">#REF!</definedName>
    <definedName name="PUBL55" localSheetId="55">#REF!</definedName>
    <definedName name="PUBL55">#REF!</definedName>
    <definedName name="PUBL6" localSheetId="20">#REF!</definedName>
    <definedName name="PUBL6" localSheetId="37">#REF!</definedName>
    <definedName name="PUBL6" localSheetId="4">#REF!</definedName>
    <definedName name="PUBL6" localSheetId="3">#REF!</definedName>
    <definedName name="PUBL6" localSheetId="31">#REF!</definedName>
    <definedName name="PUBL6" localSheetId="55">#REF!</definedName>
    <definedName name="PUBL6">#REF!</definedName>
    <definedName name="PUBL66" localSheetId="20">#REF!</definedName>
    <definedName name="PUBL66" localSheetId="37">#REF!</definedName>
    <definedName name="PUBL66" localSheetId="4">#REF!</definedName>
    <definedName name="PUBL66" localSheetId="3">#REF!</definedName>
    <definedName name="PUBL66" localSheetId="31">#REF!</definedName>
    <definedName name="PUBL66" localSheetId="55">#REF!</definedName>
    <definedName name="PUBL66">#REF!</definedName>
    <definedName name="Public_Sector" localSheetId="55">#REF!</definedName>
    <definedName name="Public_Sector">#REF!</definedName>
    <definedName name="pyg" localSheetId="55">#REF!</definedName>
    <definedName name="pyg">#REF!</definedName>
    <definedName name="PYGCAJA" localSheetId="55">#REF!</definedName>
    <definedName name="PYGCAJA">#REF!</definedName>
    <definedName name="PYGE" localSheetId="55">#REF!</definedName>
    <definedName name="PYGE">#REF!</definedName>
    <definedName name="PYGI" localSheetId="55">#REF!</definedName>
    <definedName name="PYGI">#REF!</definedName>
    <definedName name="q" localSheetId="38">[47]raw!$A$1:$N$232</definedName>
    <definedName name="q" localSheetId="55">[48]raw!$A$1:$N$232</definedName>
    <definedName name="q" localSheetId="24">[48]raw!$A$1:$N$232</definedName>
    <definedName name="q">[47]raw!$A$1:$N$232</definedName>
    <definedName name="Q_5" localSheetId="20">#REF!</definedName>
    <definedName name="Q_5" localSheetId="21">#REF!</definedName>
    <definedName name="Q_5" localSheetId="23">#REF!</definedName>
    <definedName name="Q_5" localSheetId="37">#REF!</definedName>
    <definedName name="Q_5" localSheetId="4">#REF!</definedName>
    <definedName name="Q_5" localSheetId="3">#REF!</definedName>
    <definedName name="Q_5" localSheetId="31">#REF!</definedName>
    <definedName name="Q_5" localSheetId="55">#REF!</definedName>
    <definedName name="Q_5" localSheetId="19">#REF!</definedName>
    <definedName name="Q_5" localSheetId="25">#REF!</definedName>
    <definedName name="Q_5" localSheetId="26">#REF!</definedName>
    <definedName name="Q_5">#REF!</definedName>
    <definedName name="Q_6" localSheetId="20">#REF!</definedName>
    <definedName name="Q_6" localSheetId="37">#REF!</definedName>
    <definedName name="Q_6" localSheetId="4">#REF!</definedName>
    <definedName name="Q_6" localSheetId="3">#REF!</definedName>
    <definedName name="Q_6" localSheetId="31">#REF!</definedName>
    <definedName name="Q_6" localSheetId="55">#REF!</definedName>
    <definedName name="Q_6" localSheetId="19">#REF!</definedName>
    <definedName name="Q_6" localSheetId="25">#REF!</definedName>
    <definedName name="Q_6" localSheetId="26">#REF!</definedName>
    <definedName name="Q_6">#REF!</definedName>
    <definedName name="Q_7" localSheetId="20">#REF!</definedName>
    <definedName name="Q_7" localSheetId="37">#REF!</definedName>
    <definedName name="Q_7" localSheetId="4">#REF!</definedName>
    <definedName name="Q_7" localSheetId="3">#REF!</definedName>
    <definedName name="Q_7" localSheetId="31">#REF!</definedName>
    <definedName name="Q_7" localSheetId="55">#REF!</definedName>
    <definedName name="Q_7" localSheetId="19">#REF!</definedName>
    <definedName name="Q_7" localSheetId="25">#REF!</definedName>
    <definedName name="Q_7" localSheetId="26">#REF!</definedName>
    <definedName name="Q_7">#REF!</definedName>
    <definedName name="Q6_" localSheetId="55">#REF!</definedName>
    <definedName name="Q6_">#REF!</definedName>
    <definedName name="qawde" localSheetId="20">#REF!</definedName>
    <definedName name="qawde" localSheetId="37">#REF!</definedName>
    <definedName name="qawde" localSheetId="4">#REF!</definedName>
    <definedName name="qawde" localSheetId="3">#REF!</definedName>
    <definedName name="qawde" localSheetId="31">#REF!</definedName>
    <definedName name="qawde" localSheetId="55">#REF!</definedName>
    <definedName name="qawde">#REF!</definedName>
    <definedName name="qaz" localSheetId="20" hidden="1">{"Tab1",#N/A,FALSE,"P";"Tab2",#N/A,FALSE,"P"}</definedName>
    <definedName name="qaz" localSheetId="21" hidden="1">{"Tab1",#N/A,FALSE,"P";"Tab2",#N/A,FALSE,"P"}</definedName>
    <definedName name="qaz" localSheetId="22" hidden="1">{"Tab1",#N/A,FALSE,"P";"Tab2",#N/A,FALSE,"P"}</definedName>
    <definedName name="qaz" localSheetId="23" hidden="1">{"Tab1",#N/A,FALSE,"P";"Tab2",#N/A,FALSE,"P"}</definedName>
    <definedName name="qaz" localSheetId="28" hidden="1">{"Tab1",#N/A,FALSE,"P";"Tab2",#N/A,FALSE,"P"}</definedName>
    <definedName name="qaz" localSheetId="32" hidden="1">{"Tab1",#N/A,FALSE,"P";"Tab2",#N/A,FALSE,"P"}</definedName>
    <definedName name="qaz" localSheetId="37" hidden="1">{"Tab1",#N/A,FALSE,"P";"Tab2",#N/A,FALSE,"P"}</definedName>
    <definedName name="qaz" localSheetId="39" hidden="1">{"Tab1",#N/A,FALSE,"P";"Tab2",#N/A,FALSE,"P"}</definedName>
    <definedName name="qaz" localSheetId="41" hidden="1">{"Tab1",#N/A,FALSE,"P";"Tab2",#N/A,FALSE,"P"}</definedName>
    <definedName name="qaz" localSheetId="4" hidden="1">{"Tab1",#N/A,FALSE,"P";"Tab2",#N/A,FALSE,"P"}</definedName>
    <definedName name="qaz" localSheetId="3" hidden="1">{"Tab1",#N/A,FALSE,"P";"Tab2",#N/A,FALSE,"P"}</definedName>
    <definedName name="qaz" localSheetId="30" hidden="1">{"Tab1",#N/A,FALSE,"P";"Tab2",#N/A,FALSE,"P"}</definedName>
    <definedName name="qaz" localSheetId="31" hidden="1">{"Tab1",#N/A,FALSE,"P";"Tab2",#N/A,FALSE,"P"}</definedName>
    <definedName name="qaz" localSheetId="33" hidden="1">{"Tab1",#N/A,FALSE,"P";"Tab2",#N/A,FALSE,"P"}</definedName>
    <definedName name="qaz" localSheetId="34" hidden="1">{"Tab1",#N/A,FALSE,"P";"Tab2",#N/A,FALSE,"P"}</definedName>
    <definedName name="qaz" localSheetId="35" hidden="1">{"Tab1",#N/A,FALSE,"P";"Tab2",#N/A,FALSE,"P"}</definedName>
    <definedName name="qaz" localSheetId="36" hidden="1">{"Tab1",#N/A,FALSE,"P";"Tab2",#N/A,FALSE,"P"}</definedName>
    <definedName name="qaz" localSheetId="38" hidden="1">{"Tab1",#N/A,FALSE,"P";"Tab2",#N/A,FALSE,"P"}</definedName>
    <definedName name="qaz" localSheetId="42" hidden="1">{"Tab1",#N/A,FALSE,"P";"Tab2",#N/A,FALSE,"P"}</definedName>
    <definedName name="qaz" localSheetId="43" hidden="1">{"Tab1",#N/A,FALSE,"P";"Tab2",#N/A,FALSE,"P"}</definedName>
    <definedName name="qaz" localSheetId="17" hidden="1">{"Tab1",#N/A,FALSE,"P";"Tab2",#N/A,FALSE,"P"}</definedName>
    <definedName name="qaz" localSheetId="50" hidden="1">{"Tab1",#N/A,FALSE,"P";"Tab2",#N/A,FALSE,"P"}</definedName>
    <definedName name="qaz" localSheetId="51" hidden="1">{"Tab1",#N/A,FALSE,"P";"Tab2",#N/A,FALSE,"P"}</definedName>
    <definedName name="qaz" localSheetId="52" hidden="1">{"Tab1",#N/A,FALSE,"P";"Tab2",#N/A,FALSE,"P"}</definedName>
    <definedName name="qaz" localSheetId="53" hidden="1">{"Tab1",#N/A,FALSE,"P";"Tab2",#N/A,FALSE,"P"}</definedName>
    <definedName name="qaz" localSheetId="54" hidden="1">{"Tab1",#N/A,FALSE,"P";"Tab2",#N/A,FALSE,"P"}</definedName>
    <definedName name="qaz" localSheetId="55" hidden="1">{"Tab1",#N/A,FALSE,"P";"Tab2",#N/A,FALSE,"P"}</definedName>
    <definedName name="qaz" localSheetId="56" hidden="1">{"Tab1",#N/A,FALSE,"P";"Tab2",#N/A,FALSE,"P"}</definedName>
    <definedName name="qaz" localSheetId="18" hidden="1">{"Tab1",#N/A,FALSE,"P";"Tab2",#N/A,FALSE,"P"}</definedName>
    <definedName name="qaz" localSheetId="19" hidden="1">{"Tab1",#N/A,FALSE,"P";"Tab2",#N/A,FALSE,"P"}</definedName>
    <definedName name="qaz" localSheetId="24" hidden="1">{"Tab1",#N/A,FALSE,"P";"Tab2",#N/A,FALSE,"P"}</definedName>
    <definedName name="qaz" localSheetId="25" hidden="1">{"Tab1",#N/A,FALSE,"P";"Tab2",#N/A,FALSE,"P"}</definedName>
    <definedName name="qaz" localSheetId="26" hidden="1">{"Tab1",#N/A,FALSE,"P";"Tab2",#N/A,FALSE,"P"}</definedName>
    <definedName name="qaz" localSheetId="27" hidden="1">{"Tab1",#N/A,FALSE,"P";"Tab2",#N/A,FALSE,"P"}</definedName>
    <definedName name="qaz" localSheetId="29" hidden="1">{"Tab1",#N/A,FALSE,"P";"Tab2",#N/A,FALSE,"P"}</definedName>
    <definedName name="qaz" hidden="1">{"Tab1",#N/A,FALSE,"P";"Tab2",#N/A,FALSE,"P"}</definedName>
    <definedName name="qer" localSheetId="20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localSheetId="23" hidden="1">{"Tab1",#N/A,FALSE,"P";"Tab2",#N/A,FALSE,"P"}</definedName>
    <definedName name="qer" localSheetId="28" hidden="1">{"Tab1",#N/A,FALSE,"P";"Tab2",#N/A,FALSE,"P"}</definedName>
    <definedName name="qer" localSheetId="32" hidden="1">{"Tab1",#N/A,FALSE,"P";"Tab2",#N/A,FALSE,"P"}</definedName>
    <definedName name="qer" localSheetId="37" hidden="1">{"Tab1",#N/A,FALSE,"P";"Tab2",#N/A,FALSE,"P"}</definedName>
    <definedName name="qer" localSheetId="39" hidden="1">{"Tab1",#N/A,FALSE,"P";"Tab2",#N/A,FALSE,"P"}</definedName>
    <definedName name="qer" localSheetId="41" hidden="1">{"Tab1",#N/A,FALSE,"P";"Tab2",#N/A,FALSE,"P"}</definedName>
    <definedName name="qer" localSheetId="4" hidden="1">{"Tab1",#N/A,FALSE,"P";"Tab2",#N/A,FALSE,"P"}</definedName>
    <definedName name="qer" localSheetId="3" hidden="1">{"Tab1",#N/A,FALSE,"P";"Tab2",#N/A,FALSE,"P"}</definedName>
    <definedName name="qer" localSheetId="30" hidden="1">{"Tab1",#N/A,FALSE,"P";"Tab2",#N/A,FALSE,"P"}</definedName>
    <definedName name="qer" localSheetId="31" hidden="1">{"Tab1",#N/A,FALSE,"P";"Tab2",#N/A,FALSE,"P"}</definedName>
    <definedName name="qer" localSheetId="33" hidden="1">{"Tab1",#N/A,FALSE,"P";"Tab2",#N/A,FALSE,"P"}</definedName>
    <definedName name="qer" localSheetId="34" hidden="1">{"Tab1",#N/A,FALSE,"P";"Tab2",#N/A,FALSE,"P"}</definedName>
    <definedName name="qer" localSheetId="35" hidden="1">{"Tab1",#N/A,FALSE,"P";"Tab2",#N/A,FALSE,"P"}</definedName>
    <definedName name="qer" localSheetId="36" hidden="1">{"Tab1",#N/A,FALSE,"P";"Tab2",#N/A,FALSE,"P"}</definedName>
    <definedName name="qer" localSheetId="38" hidden="1">{"Tab1",#N/A,FALSE,"P";"Tab2",#N/A,FALSE,"P"}</definedName>
    <definedName name="qer" localSheetId="42" hidden="1">{"Tab1",#N/A,FALSE,"P";"Tab2",#N/A,FALSE,"P"}</definedName>
    <definedName name="qer" localSheetId="43" hidden="1">{"Tab1",#N/A,FALSE,"P";"Tab2",#N/A,FALSE,"P"}</definedName>
    <definedName name="qer" localSheetId="17" hidden="1">{"Tab1",#N/A,FALSE,"P";"Tab2",#N/A,FALSE,"P"}</definedName>
    <definedName name="qer" localSheetId="50" hidden="1">{"Tab1",#N/A,FALSE,"P";"Tab2",#N/A,FALSE,"P"}</definedName>
    <definedName name="qer" localSheetId="51" hidden="1">{"Tab1",#N/A,FALSE,"P";"Tab2",#N/A,FALSE,"P"}</definedName>
    <definedName name="qer" localSheetId="52" hidden="1">{"Tab1",#N/A,FALSE,"P";"Tab2",#N/A,FALSE,"P"}</definedName>
    <definedName name="qer" localSheetId="53" hidden="1">{"Tab1",#N/A,FALSE,"P";"Tab2",#N/A,FALSE,"P"}</definedName>
    <definedName name="qer" localSheetId="54" hidden="1">{"Tab1",#N/A,FALSE,"P";"Tab2",#N/A,FALSE,"P"}</definedName>
    <definedName name="qer" localSheetId="55" hidden="1">{"Tab1",#N/A,FALSE,"P";"Tab2",#N/A,FALSE,"P"}</definedName>
    <definedName name="qer" localSheetId="56" hidden="1">{"Tab1",#N/A,FALSE,"P";"Tab2",#N/A,FALSE,"P"}</definedName>
    <definedName name="qer" localSheetId="18" hidden="1">{"Tab1",#N/A,FALSE,"P";"Tab2",#N/A,FALSE,"P"}</definedName>
    <definedName name="qer" localSheetId="19" hidden="1">{"Tab1",#N/A,FALSE,"P";"Tab2",#N/A,FALSE,"P"}</definedName>
    <definedName name="qer" localSheetId="24" hidden="1">{"Tab1",#N/A,FALSE,"P";"Tab2",#N/A,FALSE,"P"}</definedName>
    <definedName name="qer" localSheetId="25" hidden="1">{"Tab1",#N/A,FALSE,"P";"Tab2",#N/A,FALSE,"P"}</definedName>
    <definedName name="qer" localSheetId="26" hidden="1">{"Tab1",#N/A,FALSE,"P";"Tab2",#N/A,FALSE,"P"}</definedName>
    <definedName name="qer" localSheetId="27" hidden="1">{"Tab1",#N/A,FALSE,"P";"Tab2",#N/A,FALSE,"P"}</definedName>
    <definedName name="qer" localSheetId="29" hidden="1">{"Tab1",#N/A,FALSE,"P";"Tab2",#N/A,FALSE,"P"}</definedName>
    <definedName name="qer" hidden="1">{"Tab1",#N/A,FALSE,"P";"Tab2",#N/A,FALSE,"P"}</definedName>
    <definedName name="QFISCAL">'[158]Quarterly Raw Data'!#REF!</definedName>
    <definedName name="qq" hidden="1">'[135]J(Priv.Cap)'!#REF!</definedName>
    <definedName name="qqq" localSheetId="20" hidden="1">{#N/A,#N/A,FALSE,"EXTRABUDGT"}</definedName>
    <definedName name="qqq" localSheetId="21" hidden="1">{#N/A,#N/A,FALSE,"EXTRABUDGT"}</definedName>
    <definedName name="qqq" localSheetId="22" hidden="1">{#N/A,#N/A,FALSE,"EXTRABUDGT"}</definedName>
    <definedName name="qqq" localSheetId="23" hidden="1">{#N/A,#N/A,FALSE,"EXTRABUDGT"}</definedName>
    <definedName name="qqq" localSheetId="28" hidden="1">{#N/A,#N/A,FALSE,"EXTRABUDGT"}</definedName>
    <definedName name="qqq" localSheetId="32" hidden="1">{#N/A,#N/A,FALSE,"EXTRABUDGT"}</definedName>
    <definedName name="qqq" localSheetId="37" hidden="1">{#N/A,#N/A,FALSE,"EXTRABUDGT"}</definedName>
    <definedName name="qqq" localSheetId="39" hidden="1">{#N/A,#N/A,FALSE,"EXTRABUDGT"}</definedName>
    <definedName name="qqq" localSheetId="41" hidden="1">{#N/A,#N/A,FALSE,"EXTRABUDGT"}</definedName>
    <definedName name="qqq" localSheetId="4" hidden="1">{#N/A,#N/A,FALSE,"EXTRABUDGT"}</definedName>
    <definedName name="qqq" localSheetId="3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3" hidden="1">{#N/A,#N/A,FALSE,"EXTRABUDGT"}</definedName>
    <definedName name="qqq" localSheetId="34" hidden="1">{#N/A,#N/A,FALSE,"EXTRABUDGT"}</definedName>
    <definedName name="qqq" localSheetId="35" hidden="1">{#N/A,#N/A,FALSE,"EXTRABUDGT"}</definedName>
    <definedName name="qqq" localSheetId="36" hidden="1">{#N/A,#N/A,FALSE,"EXTRABUDGT"}</definedName>
    <definedName name="qqq" localSheetId="38" hidden="1">{#N/A,#N/A,FALSE,"EXTRABUDGT"}</definedName>
    <definedName name="qqq" localSheetId="42" hidden="1">{#N/A,#N/A,FALSE,"EXTRABUDGT"}</definedName>
    <definedName name="qqq" localSheetId="43" hidden="1">{#N/A,#N/A,FALSE,"EXTRABUDGT"}</definedName>
    <definedName name="qqq" localSheetId="17" hidden="1">{#N/A,#N/A,FALSE,"EXTRABUDGT"}</definedName>
    <definedName name="qqq" localSheetId="50" hidden="1">{#N/A,#N/A,FALSE,"EXTRABUDGT"}</definedName>
    <definedName name="qqq" localSheetId="51" hidden="1">{#N/A,#N/A,FALSE,"EXTRABUDGT"}</definedName>
    <definedName name="qqq" localSheetId="52" hidden="1">{#N/A,#N/A,FALSE,"EXTRABUDGT"}</definedName>
    <definedName name="qqq" localSheetId="53" hidden="1">{#N/A,#N/A,FALSE,"EXTRABUDGT"}</definedName>
    <definedName name="qqq" localSheetId="54" hidden="1">{#N/A,#N/A,FALSE,"EXTRABUDGT"}</definedName>
    <definedName name="qqq" localSheetId="55" hidden="1">{#N/A,#N/A,FALSE,"EXTRABUDGT"}</definedName>
    <definedName name="qqq" localSheetId="56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9" hidden="1">{#N/A,#N/A,FALSE,"EXTRABUDGT"}</definedName>
    <definedName name="qqq" hidden="1">{#N/A,#N/A,FALSE,"EXTRABUDGT"}</definedName>
    <definedName name="qqqqq" localSheetId="20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localSheetId="23" hidden="1">{"Minpmon",#N/A,FALSE,"Monthinput"}</definedName>
    <definedName name="qqqqq" localSheetId="28" hidden="1">{"Minpmon",#N/A,FALSE,"Monthinput"}</definedName>
    <definedName name="qqqqq" localSheetId="32" hidden="1">{"Minpmon",#N/A,FALSE,"Monthinput"}</definedName>
    <definedName name="qqqqq" localSheetId="37" hidden="1">{"Minpmon",#N/A,FALSE,"Monthinput"}</definedName>
    <definedName name="qqqqq" localSheetId="39" hidden="1">{"Minpmon",#N/A,FALSE,"Monthinput"}</definedName>
    <definedName name="qqqqq" localSheetId="41" hidden="1">{"Minpmon",#N/A,FALSE,"Monthinput"}</definedName>
    <definedName name="qqqqq" localSheetId="4" hidden="1">{"Minpmon",#N/A,FALSE,"Monthinput"}</definedName>
    <definedName name="qqqqq" localSheetId="3" hidden="1">{"Minpmon",#N/A,FALSE,"Monthinput"}</definedName>
    <definedName name="qqqqq" localSheetId="30" hidden="1">{"Minpmon",#N/A,FALSE,"Monthinput"}</definedName>
    <definedName name="qqqqq" localSheetId="31" hidden="1">{"Minpmon",#N/A,FALSE,"Monthinput"}</definedName>
    <definedName name="qqqqq" localSheetId="33" hidden="1">{"Minpmon",#N/A,FALSE,"Monthinput"}</definedName>
    <definedName name="qqqqq" localSheetId="34" hidden="1">{"Minpmon",#N/A,FALSE,"Monthinput"}</definedName>
    <definedName name="qqqqq" localSheetId="35" hidden="1">{"Minpmon",#N/A,FALSE,"Monthinput"}</definedName>
    <definedName name="qqqqq" localSheetId="36" hidden="1">{"Minpmon",#N/A,FALSE,"Monthinput"}</definedName>
    <definedName name="qqqqq" localSheetId="38" hidden="1">{"Minpmon",#N/A,FALSE,"Monthinput"}</definedName>
    <definedName name="qqqqq" localSheetId="42" hidden="1">{"Minpmon",#N/A,FALSE,"Monthinput"}</definedName>
    <definedName name="qqqqq" localSheetId="43" hidden="1">{"Minpmon",#N/A,FALSE,"Monthinput"}</definedName>
    <definedName name="qqqqq" localSheetId="17" hidden="1">{"Minpmon",#N/A,FALSE,"Monthinput"}</definedName>
    <definedName name="qqqqq" localSheetId="50" hidden="1">{"Minpmon",#N/A,FALSE,"Monthinput"}</definedName>
    <definedName name="qqqqq" localSheetId="51" hidden="1">{"Minpmon",#N/A,FALSE,"Monthinput"}</definedName>
    <definedName name="qqqqq" localSheetId="52" hidden="1">{"Minpmon",#N/A,FALSE,"Monthinput"}</definedName>
    <definedName name="qqqqq" localSheetId="53" hidden="1">{"Minpmon",#N/A,FALSE,"Monthinput"}</definedName>
    <definedName name="qqqqq" localSheetId="54" hidden="1">{"Minpmon",#N/A,FALSE,"Monthinput"}</definedName>
    <definedName name="qqqqq" localSheetId="55" hidden="1">{"Minpmon",#N/A,FALSE,"Monthinput"}</definedName>
    <definedName name="qqqqq" localSheetId="56" hidden="1">{"Minpmon",#N/A,FALSE,"Monthinput"}</definedName>
    <definedName name="qqqqq" localSheetId="18" hidden="1">{"Minpmon",#N/A,FALSE,"Monthinput"}</definedName>
    <definedName name="qqqqq" localSheetId="19" hidden="1">{"Minpmon",#N/A,FALSE,"Monthinput"}</definedName>
    <definedName name="qqqqq" localSheetId="24" hidden="1">{"Minpmon",#N/A,FALSE,"Monthinput"}</definedName>
    <definedName name="qqqqq" localSheetId="25" hidden="1">{"Minpmon",#N/A,FALSE,"Monthinput"}</definedName>
    <definedName name="qqqqq" localSheetId="26" hidden="1">{"Minpmon",#N/A,FALSE,"Monthinput"}</definedName>
    <definedName name="qqqqq" localSheetId="27" hidden="1">{"Minpmon",#N/A,FALSE,"Monthinput"}</definedName>
    <definedName name="qqqqq" localSheetId="29" hidden="1">{"Minpmon",#N/A,FALSE,"Monthinput"}</definedName>
    <definedName name="qqqqq" hidden="1">{"Minpmon",#N/A,FALSE,"Monthinput"}</definedName>
    <definedName name="qqqqqqqqqqqqq" localSheetId="20" hidden="1">{"Tab1",#N/A,FALSE,"P";"Tab2",#N/A,FALSE,"P"}</definedName>
    <definedName name="qqqqqqqqqqqqq" localSheetId="21" hidden="1">{"Tab1",#N/A,FALSE,"P";"Tab2",#N/A,FALSE,"P"}</definedName>
    <definedName name="qqqqqqqqqqqqq" localSheetId="22" hidden="1">{"Tab1",#N/A,FALSE,"P";"Tab2",#N/A,FALSE,"P"}</definedName>
    <definedName name="qqqqqqqqqqqqq" localSheetId="23" hidden="1">{"Tab1",#N/A,FALSE,"P";"Tab2",#N/A,FALSE,"P"}</definedName>
    <definedName name="qqqqqqqqqqqqq" localSheetId="28" hidden="1">{"Tab1",#N/A,FALSE,"P";"Tab2",#N/A,FALSE,"P"}</definedName>
    <definedName name="qqqqqqqqqqqqq" localSheetId="32" hidden="1">{"Tab1",#N/A,FALSE,"P";"Tab2",#N/A,FALSE,"P"}</definedName>
    <definedName name="qqqqqqqqqqqqq" localSheetId="37" hidden="1">{"Tab1",#N/A,FALSE,"P";"Tab2",#N/A,FALSE,"P"}</definedName>
    <definedName name="qqqqqqqqqqqqq" localSheetId="39" hidden="1">{"Tab1",#N/A,FALSE,"P";"Tab2",#N/A,FALSE,"P"}</definedName>
    <definedName name="qqqqqqqqqqqqq" localSheetId="41" hidden="1">{"Tab1",#N/A,FALSE,"P";"Tab2",#N/A,FALSE,"P"}</definedName>
    <definedName name="qqqqqqqqqqqqq" localSheetId="4" hidden="1">{"Tab1",#N/A,FALSE,"P";"Tab2",#N/A,FALSE,"P"}</definedName>
    <definedName name="qqqqqqqqqqqqq" localSheetId="3" hidden="1">{"Tab1",#N/A,FALSE,"P";"Tab2",#N/A,FALSE,"P"}</definedName>
    <definedName name="qqqqqqqqqqqqq" localSheetId="30" hidden="1">{"Tab1",#N/A,FALSE,"P";"Tab2",#N/A,FALSE,"P"}</definedName>
    <definedName name="qqqqqqqqqqqqq" localSheetId="31" hidden="1">{"Tab1",#N/A,FALSE,"P";"Tab2",#N/A,FALSE,"P"}</definedName>
    <definedName name="qqqqqqqqqqqqq" localSheetId="33" hidden="1">{"Tab1",#N/A,FALSE,"P";"Tab2",#N/A,FALSE,"P"}</definedName>
    <definedName name="qqqqqqqqqqqqq" localSheetId="34" hidden="1">{"Tab1",#N/A,FALSE,"P";"Tab2",#N/A,FALSE,"P"}</definedName>
    <definedName name="qqqqqqqqqqqqq" localSheetId="35" hidden="1">{"Tab1",#N/A,FALSE,"P";"Tab2",#N/A,FALSE,"P"}</definedName>
    <definedName name="qqqqqqqqqqqqq" localSheetId="36" hidden="1">{"Tab1",#N/A,FALSE,"P";"Tab2",#N/A,FALSE,"P"}</definedName>
    <definedName name="qqqqqqqqqqqqq" localSheetId="38" hidden="1">{"Tab1",#N/A,FALSE,"P";"Tab2",#N/A,FALSE,"P"}</definedName>
    <definedName name="qqqqqqqqqqqqq" localSheetId="42" hidden="1">{"Tab1",#N/A,FALSE,"P";"Tab2",#N/A,FALSE,"P"}</definedName>
    <definedName name="qqqqqqqqqqqqq" localSheetId="43" hidden="1">{"Tab1",#N/A,FALSE,"P";"Tab2",#N/A,FALSE,"P"}</definedName>
    <definedName name="qqqqqqqqqqqqq" localSheetId="17" hidden="1">{"Tab1",#N/A,FALSE,"P";"Tab2",#N/A,FALSE,"P"}</definedName>
    <definedName name="qqqqqqqqqqqqq" localSheetId="50" hidden="1">{"Tab1",#N/A,FALSE,"P";"Tab2",#N/A,FALSE,"P"}</definedName>
    <definedName name="qqqqqqqqqqqqq" localSheetId="51" hidden="1">{"Tab1",#N/A,FALSE,"P";"Tab2",#N/A,FALSE,"P"}</definedName>
    <definedName name="qqqqqqqqqqqqq" localSheetId="52" hidden="1">{"Tab1",#N/A,FALSE,"P";"Tab2",#N/A,FALSE,"P"}</definedName>
    <definedName name="qqqqqqqqqqqqq" localSheetId="53" hidden="1">{"Tab1",#N/A,FALSE,"P";"Tab2",#N/A,FALSE,"P"}</definedName>
    <definedName name="qqqqqqqqqqqqq" localSheetId="54" hidden="1">{"Tab1",#N/A,FALSE,"P";"Tab2",#N/A,FALSE,"P"}</definedName>
    <definedName name="qqqqqqqqqqqqq" localSheetId="55" hidden="1">{"Tab1",#N/A,FALSE,"P";"Tab2",#N/A,FALSE,"P"}</definedName>
    <definedName name="qqqqqqqqqqqqq" localSheetId="56" hidden="1">{"Tab1",#N/A,FALSE,"P";"Tab2",#N/A,FALSE,"P"}</definedName>
    <definedName name="qqqqqqqqqqqqq" localSheetId="18" hidden="1">{"Tab1",#N/A,FALSE,"P";"Tab2",#N/A,FALSE,"P"}</definedName>
    <definedName name="qqqqqqqqqqqqq" localSheetId="19" hidden="1">{"Tab1",#N/A,FALSE,"P";"Tab2",#N/A,FALSE,"P"}</definedName>
    <definedName name="qqqqqqqqqqqqq" localSheetId="24" hidden="1">{"Tab1",#N/A,FALSE,"P";"Tab2",#N/A,FALSE,"P"}</definedName>
    <definedName name="qqqqqqqqqqqqq" localSheetId="25" hidden="1">{"Tab1",#N/A,FALSE,"P";"Tab2",#N/A,FALSE,"P"}</definedName>
    <definedName name="qqqqqqqqqqqqq" localSheetId="26" hidden="1">{"Tab1",#N/A,FALSE,"P";"Tab2",#N/A,FALSE,"P"}</definedName>
    <definedName name="qqqqqqqqqqqqq" localSheetId="27" hidden="1">{"Tab1",#N/A,FALSE,"P";"Tab2",#N/A,FALSE,"P"}</definedName>
    <definedName name="qqqqqqqqqqqqq" localSheetId="29" hidden="1">{"Tab1",#N/A,FALSE,"P";"Tab2",#N/A,FALSE,"P"}</definedName>
    <definedName name="qqqqqqqqqqqqq" hidden="1">{"Tab1",#N/A,FALSE,"P";"Tab2",#N/A,FALSE,"P"}</definedName>
    <definedName name="qrtdata2">'[159]Authnot Prelim'!#REF!</definedName>
    <definedName name="QTAB7">'[158]Quarterly MacroFlow'!#REF!</definedName>
    <definedName name="QTAB7A">'[158]Quarterly MacroFlow'!#REF!</definedName>
    <definedName name="QtrData">'[159]Authnot Prelim'!#REF!</definedName>
    <definedName name="quality">[76]nonopec!$D$400:$AD$423</definedName>
    <definedName name="qw" localSheetId="20" hidden="1">{"Riqfin97",#N/A,FALSE,"Tran";"Riqfinpro",#N/A,FALSE,"Tran"}</definedName>
    <definedName name="qw" localSheetId="21" hidden="1">{"Riqfin97",#N/A,FALSE,"Tran";"Riqfinpro",#N/A,FALSE,"Tran"}</definedName>
    <definedName name="qw" localSheetId="22" hidden="1">{"Riqfin97",#N/A,FALSE,"Tran";"Riqfinpro",#N/A,FALSE,"Tran"}</definedName>
    <definedName name="qw" localSheetId="23" hidden="1">{"Riqfin97",#N/A,FALSE,"Tran";"Riqfinpro",#N/A,FALSE,"Tran"}</definedName>
    <definedName name="qw" localSheetId="28" hidden="1">{"Riqfin97",#N/A,FALSE,"Tran";"Riqfinpro",#N/A,FALSE,"Tran"}</definedName>
    <definedName name="qw" localSheetId="32" hidden="1">{"Riqfin97",#N/A,FALSE,"Tran";"Riqfinpro",#N/A,FALSE,"Tran"}</definedName>
    <definedName name="qw" localSheetId="37" hidden="1">{"Riqfin97",#N/A,FALSE,"Tran";"Riqfinpro",#N/A,FALSE,"Tran"}</definedName>
    <definedName name="qw" localSheetId="39" hidden="1">{"Riqfin97",#N/A,FALSE,"Tran";"Riqfinpro",#N/A,FALSE,"Tran"}</definedName>
    <definedName name="qw" localSheetId="41" hidden="1">{"Riqfin97",#N/A,FALSE,"Tran";"Riqfinpro",#N/A,FALSE,"Tran"}</definedName>
    <definedName name="qw" localSheetId="4" hidden="1">{"Riqfin97",#N/A,FALSE,"Tran";"Riqfinpro",#N/A,FALSE,"Tran"}</definedName>
    <definedName name="qw" localSheetId="3" hidden="1">{"Riqfin97",#N/A,FALSE,"Tran";"Riqfinpro",#N/A,FALSE,"Tran"}</definedName>
    <definedName name="qw" localSheetId="30" hidden="1">{"Riqfin97",#N/A,FALSE,"Tran";"Riqfinpro",#N/A,FALSE,"Tran"}</definedName>
    <definedName name="qw" localSheetId="31" hidden="1">{"Riqfin97",#N/A,FALSE,"Tran";"Riqfinpro",#N/A,FALSE,"Tran"}</definedName>
    <definedName name="qw" localSheetId="33" hidden="1">{"Riqfin97",#N/A,FALSE,"Tran";"Riqfinpro",#N/A,FALSE,"Tran"}</definedName>
    <definedName name="qw" localSheetId="34" hidden="1">{"Riqfin97",#N/A,FALSE,"Tran";"Riqfinpro",#N/A,FALSE,"Tran"}</definedName>
    <definedName name="qw" localSheetId="35" hidden="1">{"Riqfin97",#N/A,FALSE,"Tran";"Riqfinpro",#N/A,FALSE,"Tran"}</definedName>
    <definedName name="qw" localSheetId="36" hidden="1">{"Riqfin97",#N/A,FALSE,"Tran";"Riqfinpro",#N/A,FALSE,"Tran"}</definedName>
    <definedName name="qw" localSheetId="38" hidden="1">{"Riqfin97",#N/A,FALSE,"Tran";"Riqfinpro",#N/A,FALSE,"Tran"}</definedName>
    <definedName name="qw" localSheetId="42" hidden="1">{"Riqfin97",#N/A,FALSE,"Tran";"Riqfinpro",#N/A,FALSE,"Tran"}</definedName>
    <definedName name="qw" localSheetId="43" hidden="1">{"Riqfin97",#N/A,FALSE,"Tran";"Riqfinpro",#N/A,FALSE,"Tran"}</definedName>
    <definedName name="qw" localSheetId="17" hidden="1">{"Riqfin97",#N/A,FALSE,"Tran";"Riqfinpro",#N/A,FALSE,"Tran"}</definedName>
    <definedName name="qw" localSheetId="50" hidden="1">{"Riqfin97",#N/A,FALSE,"Tran";"Riqfinpro",#N/A,FALSE,"Tran"}</definedName>
    <definedName name="qw" localSheetId="51" hidden="1">{"Riqfin97",#N/A,FALSE,"Tran";"Riqfinpro",#N/A,FALSE,"Tran"}</definedName>
    <definedName name="qw" localSheetId="52" hidden="1">{"Riqfin97",#N/A,FALSE,"Tran";"Riqfinpro",#N/A,FALSE,"Tran"}</definedName>
    <definedName name="qw" localSheetId="53" hidden="1">{"Riqfin97",#N/A,FALSE,"Tran";"Riqfinpro",#N/A,FALSE,"Tran"}</definedName>
    <definedName name="qw" localSheetId="54" hidden="1">{"Riqfin97",#N/A,FALSE,"Tran";"Riqfinpro",#N/A,FALSE,"Tran"}</definedName>
    <definedName name="qw" localSheetId="55" hidden="1">{"Riqfin97",#N/A,FALSE,"Tran";"Riqfinpro",#N/A,FALSE,"Tran"}</definedName>
    <definedName name="qw" localSheetId="56" hidden="1">{"Riqfin97",#N/A,FALSE,"Tran";"Riqfinpro",#N/A,FALSE,"Tran"}</definedName>
    <definedName name="qw" localSheetId="18" hidden="1">{"Riqfin97",#N/A,FALSE,"Tran";"Riqfinpro",#N/A,FALSE,"Tran"}</definedName>
    <definedName name="qw" localSheetId="19" hidden="1">{"Riqfin97",#N/A,FALSE,"Tran";"Riqfinpro",#N/A,FALSE,"Tran"}</definedName>
    <definedName name="qw" localSheetId="24" hidden="1">{"Riqfin97",#N/A,FALSE,"Tran";"Riqfinpro",#N/A,FALSE,"Tran"}</definedName>
    <definedName name="qw" localSheetId="25" hidden="1">{"Riqfin97",#N/A,FALSE,"Tran";"Riqfinpro",#N/A,FALSE,"Tran"}</definedName>
    <definedName name="qw" localSheetId="26" hidden="1">{"Riqfin97",#N/A,FALSE,"Tran";"Riqfinpro",#N/A,FALSE,"Tran"}</definedName>
    <definedName name="qw" localSheetId="27" hidden="1">{"Riqfin97",#N/A,FALSE,"Tran";"Riqfinpro",#N/A,FALSE,"Tran"}</definedName>
    <definedName name="qw" localSheetId="29" hidden="1">{"Riqfin97",#N/A,FALSE,"Tran";"Riqfinpro",#N/A,FALSE,"Tran"}</definedName>
    <definedName name="qw" hidden="1">{"Riqfin97",#N/A,FALSE,"Tran";"Riqfinpro",#N/A,FALSE,"Tran"}</definedName>
    <definedName name="R_" localSheetId="20">#REF!</definedName>
    <definedName name="R_" localSheetId="21">#REF!</definedName>
    <definedName name="R_" localSheetId="37">#REF!</definedName>
    <definedName name="R_" localSheetId="4">#REF!</definedName>
    <definedName name="R_" localSheetId="3">#REF!</definedName>
    <definedName name="R_" localSheetId="30">#REF!</definedName>
    <definedName name="R_" localSheetId="31">#REF!</definedName>
    <definedName name="R_" localSheetId="38">#REF!</definedName>
    <definedName name="R_" localSheetId="55">#REF!</definedName>
    <definedName name="R_" localSheetId="56">#REF!</definedName>
    <definedName name="R_" localSheetId="18">#REF!</definedName>
    <definedName name="R_" localSheetId="19">#REF!</definedName>
    <definedName name="R_" localSheetId="24">#REF!</definedName>
    <definedName name="R_" localSheetId="25">#REF!</definedName>
    <definedName name="R_" localSheetId="26">#REF!</definedName>
    <definedName name="R_" localSheetId="27">#REF!</definedName>
    <definedName name="R_" localSheetId="29">#REF!</definedName>
    <definedName name="R_">#REF!</definedName>
    <definedName name="RA" localSheetId="20">#REF!</definedName>
    <definedName name="RA" localSheetId="37">#REF!</definedName>
    <definedName name="RA" localSheetId="4">#REF!</definedName>
    <definedName name="RA" localSheetId="3">#REF!</definedName>
    <definedName name="RA" localSheetId="31">#REF!</definedName>
    <definedName name="RA" localSheetId="55">#REF!</definedName>
    <definedName name="RA" localSheetId="56">#REF!</definedName>
    <definedName name="RA" localSheetId="19">#REF!</definedName>
    <definedName name="RA" localSheetId="25">#REF!</definedName>
    <definedName name="RA" localSheetId="26">#REF!</definedName>
    <definedName name="RA">#REF!</definedName>
    <definedName name="RAA" localSheetId="55">#REF!</definedName>
    <definedName name="RAA">#REF!</definedName>
    <definedName name="raaesrr" localSheetId="20">#REF!</definedName>
    <definedName name="raaesrr" localSheetId="37">#REF!</definedName>
    <definedName name="raaesrr" localSheetId="4">#REF!</definedName>
    <definedName name="raaesrr" localSheetId="3">#REF!</definedName>
    <definedName name="raaesrr" localSheetId="31">#REF!</definedName>
    <definedName name="raaesrr" localSheetId="55">#REF!</definedName>
    <definedName name="raaesrr" localSheetId="56">#REF!</definedName>
    <definedName name="raaesrr">#REF!</definedName>
    <definedName name="raas" localSheetId="20">#REF!</definedName>
    <definedName name="raas" localSheetId="37">#REF!</definedName>
    <definedName name="raas" localSheetId="4">#REF!</definedName>
    <definedName name="raas" localSheetId="3">#REF!</definedName>
    <definedName name="raas" localSheetId="31">#REF!</definedName>
    <definedName name="raas" localSheetId="55">#REF!</definedName>
    <definedName name="raas">#REF!</definedName>
    <definedName name="RANGLIST" localSheetId="38">'[43]CGvt Rev'!#REF!</definedName>
    <definedName name="RANGLIST" localSheetId="55">'[44]CGvt Rev'!#REF!</definedName>
    <definedName name="RANGLIST" localSheetId="24">'[44]CGvt Rev'!#REF!</definedName>
    <definedName name="RANGLIST">'[43]CGvt Rev'!#REF!</definedName>
    <definedName name="rave" localSheetId="20">#REF!</definedName>
    <definedName name="rave" localSheetId="21">#REF!</definedName>
    <definedName name="rave" localSheetId="22">#REF!</definedName>
    <definedName name="rave" localSheetId="23">#REF!</definedName>
    <definedName name="rave" localSheetId="17">#REF!</definedName>
    <definedName name="rave" localSheetId="55">#REF!</definedName>
    <definedName name="rave" localSheetId="19">#REF!</definedName>
    <definedName name="rave" localSheetId="25">#REF!</definedName>
    <definedName name="rave" localSheetId="26">#REF!</definedName>
    <definedName name="rave">#REF!</definedName>
    <definedName name="RD" localSheetId="20">#REF!</definedName>
    <definedName name="RD" localSheetId="37">#REF!</definedName>
    <definedName name="RD" localSheetId="4">#REF!</definedName>
    <definedName name="RD" localSheetId="3">#REF!</definedName>
    <definedName name="RD" localSheetId="31">#REF!</definedName>
    <definedName name="RD" localSheetId="55">#REF!</definedName>
    <definedName name="RD" localSheetId="19">#REF!</definedName>
    <definedName name="RD" localSheetId="25">#REF!</definedName>
    <definedName name="RD" localSheetId="26">#REF!</definedName>
    <definedName name="RD">#REF!</definedName>
    <definedName name="RD1A" localSheetId="20">#REF!</definedName>
    <definedName name="RD1A" localSheetId="37">#REF!</definedName>
    <definedName name="RD1A" localSheetId="4">#REF!</definedName>
    <definedName name="RD1A" localSheetId="3">#REF!</definedName>
    <definedName name="RD1A" localSheetId="31">#REF!</definedName>
    <definedName name="RD1A" localSheetId="55">#REF!</definedName>
    <definedName name="RD1A" localSheetId="19">#REF!</definedName>
    <definedName name="RD1A" localSheetId="25">#REF!</definedName>
    <definedName name="RD1A" localSheetId="26">#REF!</definedName>
    <definedName name="RD1A">#REF!</definedName>
    <definedName name="RDDic03">[110]ROE!$B$136</definedName>
    <definedName name="RDDic03_2" localSheetId="38">[111]ROE!$B$136</definedName>
    <definedName name="RDDic03_2" localSheetId="55">[112]ROE!$B$136</definedName>
    <definedName name="RDDic03_2" localSheetId="24">[112]ROE!$B$136</definedName>
    <definedName name="RDDic03_2">[111]ROE!$B$136</definedName>
    <definedName name="RDPESO" localSheetId="20">#REF!</definedName>
    <definedName name="RDPESO" localSheetId="21">#REF!</definedName>
    <definedName name="RDPESO" localSheetId="22">#REF!</definedName>
    <definedName name="RDPESO" localSheetId="23">#REF!</definedName>
    <definedName name="RDPESO" localSheetId="17">#REF!</definedName>
    <definedName name="RDPESO" localSheetId="55">#REF!</definedName>
    <definedName name="RDPESO" localSheetId="19">#REF!</definedName>
    <definedName name="RDPESO" localSheetId="25">#REF!</definedName>
    <definedName name="RDPESO" localSheetId="26">#REF!</definedName>
    <definedName name="RDPESO">#REF!</definedName>
    <definedName name="RDPESO1" localSheetId="20">#REF!</definedName>
    <definedName name="RDPESO1" localSheetId="21">#REF!</definedName>
    <definedName name="RDPESO1" localSheetId="23">#REF!</definedName>
    <definedName name="RDPESO1" localSheetId="55">#REF!</definedName>
    <definedName name="RDPESO1" localSheetId="19">#REF!</definedName>
    <definedName name="RDPESO1" localSheetId="25">#REF!</definedName>
    <definedName name="RDPESO1" localSheetId="26">#REF!</definedName>
    <definedName name="RDPESO1">#REF!</definedName>
    <definedName name="RDPESO2" localSheetId="20">#REF!</definedName>
    <definedName name="RDPESO2" localSheetId="21">#REF!</definedName>
    <definedName name="RDPESO2" localSheetId="23">#REF!</definedName>
    <definedName name="RDPESO2" localSheetId="55">#REF!</definedName>
    <definedName name="RDPESO2" localSheetId="19">#REF!</definedName>
    <definedName name="RDPESO2" localSheetId="25">#REF!</definedName>
    <definedName name="RDPESO2" localSheetId="26">#REF!</definedName>
    <definedName name="RDPESO2">#REF!</definedName>
    <definedName name="RDPESO3" localSheetId="55">#REF!</definedName>
    <definedName name="RDPESO3">#REF!</definedName>
    <definedName name="RE" localSheetId="20">#REF!</definedName>
    <definedName name="RE" localSheetId="37">#REF!</definedName>
    <definedName name="RE" localSheetId="4">#REF!</definedName>
    <definedName name="RE" localSheetId="3">#REF!</definedName>
    <definedName name="RE" localSheetId="31">#REF!</definedName>
    <definedName name="RE" localSheetId="55">#REF!</definedName>
    <definedName name="RE">#REF!</definedName>
    <definedName name="Realprint" localSheetId="55">#REF!</definedName>
    <definedName name="Realprint">#REF!</definedName>
    <definedName name="realtab" localSheetId="55">#REF!</definedName>
    <definedName name="realtab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17">#REF!</definedName>
    <definedName name="_xlnm.Recorder" localSheetId="55">#REF!</definedName>
    <definedName name="_xlnm.Recorder" localSheetId="19">#REF!</definedName>
    <definedName name="_xlnm.Recorder" localSheetId="25">#REF!</definedName>
    <definedName name="_xlnm.Recorder" localSheetId="26">#REF!</definedName>
    <definedName name="_xlnm.Recorder">#REF!</definedName>
    <definedName name="red" localSheetId="31">#REF!</definedName>
    <definedName name="red" localSheetId="55">#REF!</definedName>
    <definedName name="red">#REF!</definedName>
    <definedName name="RED_BOP" localSheetId="20">#REF!</definedName>
    <definedName name="RED_BOP" localSheetId="37">#REF!</definedName>
    <definedName name="RED_BOP" localSheetId="4">#REF!</definedName>
    <definedName name="RED_BOP" localSheetId="3">#REF!</definedName>
    <definedName name="RED_BOP" localSheetId="31">#REF!</definedName>
    <definedName name="RED_BOP" localSheetId="55">#REF!</definedName>
    <definedName name="RED_BOP">#REF!</definedName>
    <definedName name="red_cpi" localSheetId="20">#REF!</definedName>
    <definedName name="red_cpi" localSheetId="37">#REF!</definedName>
    <definedName name="red_cpi" localSheetId="4">#REF!</definedName>
    <definedName name="red_cpi" localSheetId="3">#REF!</definedName>
    <definedName name="red_cpi" localSheetId="31">#REF!</definedName>
    <definedName name="red_cpi" localSheetId="55">#REF!</definedName>
    <definedName name="red_cpi">#REF!</definedName>
    <definedName name="RED_D" localSheetId="20">#REF!</definedName>
    <definedName name="RED_D" localSheetId="37">#REF!</definedName>
    <definedName name="RED_D" localSheetId="4">#REF!</definedName>
    <definedName name="RED_D" localSheetId="3">#REF!</definedName>
    <definedName name="RED_D" localSheetId="31">#REF!</definedName>
    <definedName name="RED_D" localSheetId="55">#REF!</definedName>
    <definedName name="RED_D">#REF!</definedName>
    <definedName name="RED_DS" localSheetId="20">#REF!</definedName>
    <definedName name="RED_DS" localSheetId="37">#REF!</definedName>
    <definedName name="RED_DS" localSheetId="4">#REF!</definedName>
    <definedName name="RED_DS" localSheetId="3">#REF!</definedName>
    <definedName name="RED_DS" localSheetId="31">#REF!</definedName>
    <definedName name="RED_DS" localSheetId="55">#REF!</definedName>
    <definedName name="RED_DS">#REF!</definedName>
    <definedName name="red_gdp_exp" localSheetId="20">#REF!</definedName>
    <definedName name="red_gdp_exp" localSheetId="37">#REF!</definedName>
    <definedName name="red_gdp_exp" localSheetId="4">#REF!</definedName>
    <definedName name="red_gdp_exp" localSheetId="3">#REF!</definedName>
    <definedName name="red_gdp_exp" localSheetId="31">#REF!</definedName>
    <definedName name="red_gdp_exp" localSheetId="55">#REF!</definedName>
    <definedName name="red_gdp_exp">#REF!</definedName>
    <definedName name="red_govt_empl" localSheetId="20">#REF!</definedName>
    <definedName name="red_govt_empl" localSheetId="37">#REF!</definedName>
    <definedName name="red_govt_empl" localSheetId="4">#REF!</definedName>
    <definedName name="red_govt_empl" localSheetId="3">#REF!</definedName>
    <definedName name="red_govt_empl" localSheetId="31">#REF!</definedName>
    <definedName name="red_govt_empl" localSheetId="55">#REF!</definedName>
    <definedName name="red_govt_empl">#REF!</definedName>
    <definedName name="RED_NATCPI" localSheetId="20">#REF!</definedName>
    <definedName name="RED_NATCPI" localSheetId="37">#REF!</definedName>
    <definedName name="RED_NATCPI" localSheetId="4">#REF!</definedName>
    <definedName name="RED_NATCPI" localSheetId="3">#REF!</definedName>
    <definedName name="RED_NATCPI" localSheetId="31">#REF!</definedName>
    <definedName name="RED_NATCPI" localSheetId="55">#REF!</definedName>
    <definedName name="RED_NATCPI">#REF!</definedName>
    <definedName name="RED_TBCPI" localSheetId="20">#REF!</definedName>
    <definedName name="RED_TBCPI" localSheetId="37">#REF!</definedName>
    <definedName name="RED_TBCPI" localSheetId="4">#REF!</definedName>
    <definedName name="RED_TBCPI" localSheetId="3">#REF!</definedName>
    <definedName name="RED_TBCPI" localSheetId="31">#REF!</definedName>
    <definedName name="RED_TBCPI" localSheetId="55">#REF!</definedName>
    <definedName name="RED_TBCPI">#REF!</definedName>
    <definedName name="RED_TRD" localSheetId="20">#REF!</definedName>
    <definedName name="RED_TRD" localSheetId="37">#REF!</definedName>
    <definedName name="RED_TRD" localSheetId="4">#REF!</definedName>
    <definedName name="RED_TRD" localSheetId="3">#REF!</definedName>
    <definedName name="RED_TRD" localSheetId="31">#REF!</definedName>
    <definedName name="RED_TRD" localSheetId="55">#REF!</definedName>
    <definedName name="RED_TRD">#REF!</definedName>
    <definedName name="red42b" localSheetId="38">'[49]RED Table 41'!$A$7:$I$114</definedName>
    <definedName name="red42b" localSheetId="55">'[50]RED Table 41'!$A$7:$I$114</definedName>
    <definedName name="red42b" localSheetId="24">'[50]RED Table 41'!$A$7:$I$114</definedName>
    <definedName name="red42b">'[49]RED Table 41'!$A$7:$I$114</definedName>
    <definedName name="REDTbl3" localSheetId="20">#REF!</definedName>
    <definedName name="REDTbl3" localSheetId="21">#REF!</definedName>
    <definedName name="REDTbl3" localSheetId="22">#REF!</definedName>
    <definedName name="REDTbl3" localSheetId="23">#REF!</definedName>
    <definedName name="REDTbl3" localSheetId="17">#REF!</definedName>
    <definedName name="REDTbl3" localSheetId="55">#REF!</definedName>
    <definedName name="REDTbl3" localSheetId="19">#REF!</definedName>
    <definedName name="REDTbl3" localSheetId="25">#REF!</definedName>
    <definedName name="REDTbl3" localSheetId="26">#REF!</definedName>
    <definedName name="REDTbl3">#REF!</definedName>
    <definedName name="REDTbl4" localSheetId="20">#REF!</definedName>
    <definedName name="REDTbl4" localSheetId="21">#REF!</definedName>
    <definedName name="REDTbl4" localSheetId="23">#REF!</definedName>
    <definedName name="REDTbl4" localSheetId="55">#REF!</definedName>
    <definedName name="REDTbl4" localSheetId="19">#REF!</definedName>
    <definedName name="REDTbl4" localSheetId="25">#REF!</definedName>
    <definedName name="REDTbl4" localSheetId="26">#REF!</definedName>
    <definedName name="REDTbl4">#REF!</definedName>
    <definedName name="REDTbl5" localSheetId="20">#REF!</definedName>
    <definedName name="REDTbl5" localSheetId="21">#REF!</definedName>
    <definedName name="REDTbl5" localSheetId="23">#REF!</definedName>
    <definedName name="REDTbl5" localSheetId="55">#REF!</definedName>
    <definedName name="REDTbl5" localSheetId="19">#REF!</definedName>
    <definedName name="REDTbl5" localSheetId="25">#REF!</definedName>
    <definedName name="REDTbl5" localSheetId="26">#REF!</definedName>
    <definedName name="REDTbl5">#REF!</definedName>
    <definedName name="REDTbl6" localSheetId="55">#REF!</definedName>
    <definedName name="REDTbl6">#REF!</definedName>
    <definedName name="REDTbl7" localSheetId="55">#REF!</definedName>
    <definedName name="REDTbl7">#REF!</definedName>
    <definedName name="REDUC">[75]Sheet1!$I$1</definedName>
    <definedName name="reducido">#N/A</definedName>
    <definedName name="REF" localSheetId="20">#REF!</definedName>
    <definedName name="REF" localSheetId="21">#REF!</definedName>
    <definedName name="REF" localSheetId="23">#REF!</definedName>
    <definedName name="REF" localSheetId="37">#REF!</definedName>
    <definedName name="REF" localSheetId="4">#REF!</definedName>
    <definedName name="REF" localSheetId="3">#REF!</definedName>
    <definedName name="REF" localSheetId="31">#REF!</definedName>
    <definedName name="REF" localSheetId="55">#REF!</definedName>
    <definedName name="REF" localSheetId="19">#REF!</definedName>
    <definedName name="REF" localSheetId="25">#REF!</definedName>
    <definedName name="REF" localSheetId="26">#REF!</definedName>
    <definedName name="REF">#REF!</definedName>
    <definedName name="REFERENCIA1">[73]ARBOL!$E$10:$BK$10</definedName>
    <definedName name="Region" localSheetId="55">#REF!</definedName>
    <definedName name="Region">#REF!</definedName>
    <definedName name="Region_Province_Details" localSheetId="55">#REF!</definedName>
    <definedName name="Region_Province_Details">#REF!</definedName>
    <definedName name="registro" localSheetId="20">#REF!</definedName>
    <definedName name="registro" localSheetId="21">#REF!</definedName>
    <definedName name="registro" localSheetId="23">#REF!</definedName>
    <definedName name="registro" localSheetId="31">#REF!</definedName>
    <definedName name="registro" localSheetId="55">#REF!</definedName>
    <definedName name="registro" localSheetId="19">#REF!</definedName>
    <definedName name="registro" localSheetId="25">#REF!</definedName>
    <definedName name="registro" localSheetId="26">#REF!</definedName>
    <definedName name="registro">#REF!</definedName>
    <definedName name="REGREOUT" localSheetId="20" hidden="1">#REF!</definedName>
    <definedName name="REGREOUT" localSheetId="37" hidden="1">#REF!</definedName>
    <definedName name="REGREOUT" localSheetId="4" hidden="1">#REF!</definedName>
    <definedName name="REGREOUT" localSheetId="3" hidden="1">#REF!</definedName>
    <definedName name="REGREOUT" localSheetId="31" hidden="1">#REF!</definedName>
    <definedName name="REGREOUT" localSheetId="55" hidden="1">#REF!</definedName>
    <definedName name="REGREOUT" localSheetId="19" hidden="1">#REF!</definedName>
    <definedName name="REGREOUT" localSheetId="25" hidden="1">#REF!</definedName>
    <definedName name="REGREOUT" localSheetId="26" hidden="1">#REF!</definedName>
    <definedName name="REGREOUT" hidden="1">#REF!</definedName>
    <definedName name="REGREX" localSheetId="20" hidden="1">#REF!</definedName>
    <definedName name="REGREX" localSheetId="37" hidden="1">#REF!</definedName>
    <definedName name="REGREX" localSheetId="4" hidden="1">#REF!</definedName>
    <definedName name="REGREX" localSheetId="3" hidden="1">#REF!</definedName>
    <definedName name="REGREX" localSheetId="31" hidden="1">#REF!</definedName>
    <definedName name="REGREX" localSheetId="55" hidden="1">#REF!</definedName>
    <definedName name="REGREX" localSheetId="19" hidden="1">#REF!</definedName>
    <definedName name="REGREX" localSheetId="25" hidden="1">#REF!</definedName>
    <definedName name="REGREX" localSheetId="26" hidden="1">#REF!</definedName>
    <definedName name="REGREX" hidden="1">#REF!</definedName>
    <definedName name="REGREY" localSheetId="20" hidden="1">#REF!</definedName>
    <definedName name="REGREY" localSheetId="37" hidden="1">#REF!</definedName>
    <definedName name="REGREY" localSheetId="4" hidden="1">#REF!</definedName>
    <definedName name="REGREY" localSheetId="3" hidden="1">#REF!</definedName>
    <definedName name="REGREY" localSheetId="31" hidden="1">#REF!</definedName>
    <definedName name="REGREY" localSheetId="55" hidden="1">#REF!</definedName>
    <definedName name="REGREY" hidden="1">#REF!</definedName>
    <definedName name="renegocia" localSheetId="38">[24]Programa!#REF!</definedName>
    <definedName name="renegocia" localSheetId="55">[25]Programa!#REF!</definedName>
    <definedName name="renegocia" localSheetId="24">[25]Programa!#REF!</definedName>
    <definedName name="renegocia">[24]Programa!#REF!</definedName>
    <definedName name="Rentabilidad">[88]Hoja1!$A$1:$L$77</definedName>
    <definedName name="REPORT" localSheetId="20">#REF!</definedName>
    <definedName name="REPORT" localSheetId="21">#REF!</definedName>
    <definedName name="REPORT" localSheetId="22">#REF!</definedName>
    <definedName name="REPORT" localSheetId="23">#REF!</definedName>
    <definedName name="REPORT" localSheetId="17">#REF!</definedName>
    <definedName name="REPORT" localSheetId="55">#REF!</definedName>
    <definedName name="REPORT" localSheetId="19">#REF!</definedName>
    <definedName name="REPORT" localSheetId="25">#REF!</definedName>
    <definedName name="REPORT" localSheetId="26">#REF!</definedName>
    <definedName name="REPORT">#REF!</definedName>
    <definedName name="REPORT1" localSheetId="20">#REF!</definedName>
    <definedName name="REPORT1" localSheetId="21">#REF!</definedName>
    <definedName name="REPORT1" localSheetId="23">#REF!</definedName>
    <definedName name="REPORT1" localSheetId="55">#REF!</definedName>
    <definedName name="REPORT1" localSheetId="19">#REF!</definedName>
    <definedName name="REPORT1" localSheetId="25">#REF!</definedName>
    <definedName name="REPORT1" localSheetId="26">#REF!</definedName>
    <definedName name="REPORT1">#REF!</definedName>
    <definedName name="rerer" localSheetId="20" hidden="1">#REF!</definedName>
    <definedName name="rerer" localSheetId="37" hidden="1">#REF!</definedName>
    <definedName name="rerer" localSheetId="4" hidden="1">#REF!</definedName>
    <definedName name="rerer" localSheetId="3" hidden="1">#REF!</definedName>
    <definedName name="rerer" localSheetId="31" hidden="1">#REF!</definedName>
    <definedName name="rerer" localSheetId="55" hidden="1">#REF!</definedName>
    <definedName name="rerer" localSheetId="19" hidden="1">#REF!</definedName>
    <definedName name="rerer" localSheetId="25" hidden="1">#REF!</definedName>
    <definedName name="rerer" localSheetId="26" hidden="1">#REF!</definedName>
    <definedName name="rerer" hidden="1">#REF!</definedName>
    <definedName name="RES">[73]RESUMEN!$C$5</definedName>
    <definedName name="RESERVA" localSheetId="20">#REF!</definedName>
    <definedName name="RESERVA" localSheetId="21">#REF!</definedName>
    <definedName name="RESERVA" localSheetId="22">#REF!</definedName>
    <definedName name="RESERVA" localSheetId="23">#REF!</definedName>
    <definedName name="RESERVA" localSheetId="17">#REF!</definedName>
    <definedName name="RESERVA" localSheetId="55">#REF!</definedName>
    <definedName name="RESERVA" localSheetId="19">#REF!</definedName>
    <definedName name="RESERVA" localSheetId="25">#REF!</definedName>
    <definedName name="RESERVA" localSheetId="26">#REF!</definedName>
    <definedName name="RESERVA">#REF!</definedName>
    <definedName name="RESERVAS" localSheetId="20">#REF!</definedName>
    <definedName name="RESERVAS" localSheetId="37">#REF!</definedName>
    <definedName name="RESERVAS" localSheetId="4">#REF!</definedName>
    <definedName name="RESERVAS" localSheetId="3">#REF!</definedName>
    <definedName name="RESERVAS" localSheetId="31">#REF!</definedName>
    <definedName name="RESERVAS" localSheetId="55">#REF!</definedName>
    <definedName name="RESERVAS" localSheetId="19">#REF!</definedName>
    <definedName name="RESERVAS" localSheetId="25">#REF!</definedName>
    <definedName name="RESERVAS" localSheetId="26">#REF!</definedName>
    <definedName name="RESERVAS">#REF!</definedName>
    <definedName name="RESTFINSYS" localSheetId="55">#REF!</definedName>
    <definedName name="RESTFINSYS" localSheetId="19">#REF!</definedName>
    <definedName name="RESTFINSYS" localSheetId="25">#REF!</definedName>
    <definedName name="RESTFINSYS" localSheetId="26">#REF!</definedName>
    <definedName name="RESTFINSYS">#REF!</definedName>
    <definedName name="RESTNFPS" localSheetId="55">#REF!</definedName>
    <definedName name="RESTNFPS">#REF!</definedName>
    <definedName name="RESTNFPS_" localSheetId="55">#REF!</definedName>
    <definedName name="RESTNFPS_">#REF!</definedName>
    <definedName name="RESUMEN">'[160]Evolución Deuda Ene-jun 2004'!#REF!</definedName>
    <definedName name="RESUMEN1">'[161]TP 10C'!#REF!</definedName>
    <definedName name="RESUMEN11" localSheetId="20">#REF!</definedName>
    <definedName name="RESUMEN11" localSheetId="21">#REF!</definedName>
    <definedName name="RESUMEN11" localSheetId="22">#REF!</definedName>
    <definedName name="RESUMEN11" localSheetId="23">#REF!</definedName>
    <definedName name="RESUMEN11" localSheetId="17">#REF!</definedName>
    <definedName name="RESUMEN11" localSheetId="55">#REF!</definedName>
    <definedName name="RESUMEN11" localSheetId="19">#REF!</definedName>
    <definedName name="RESUMEN11" localSheetId="25">#REF!</definedName>
    <definedName name="RESUMEN11" localSheetId="26">#REF!</definedName>
    <definedName name="RESUMEN11">#REF!</definedName>
    <definedName name="RESUMEN2" localSheetId="20">#REF!</definedName>
    <definedName name="RESUMEN2" localSheetId="21">#REF!</definedName>
    <definedName name="RESUMEN2" localSheetId="37">#REF!</definedName>
    <definedName name="RESUMEN2" localSheetId="4">#REF!</definedName>
    <definedName name="RESUMEN2" localSheetId="3">#REF!</definedName>
    <definedName name="RESUMEN2" localSheetId="30">#REF!</definedName>
    <definedName name="RESUMEN2" localSheetId="31">#REF!</definedName>
    <definedName name="RESUMEN2" localSheetId="38">#REF!</definedName>
    <definedName name="RESUMEN2" localSheetId="55">#REF!</definedName>
    <definedName name="RESUMEN2" localSheetId="56">#REF!</definedName>
    <definedName name="RESUMEN2" localSheetId="18">#REF!</definedName>
    <definedName name="RESUMEN2" localSheetId="19">#REF!</definedName>
    <definedName name="RESUMEN2" localSheetId="24">#REF!</definedName>
    <definedName name="RESUMEN2" localSheetId="25">#REF!</definedName>
    <definedName name="RESUMEN2" localSheetId="26">#REF!</definedName>
    <definedName name="RESUMEN2" localSheetId="27">#REF!</definedName>
    <definedName name="RESUMEN2" localSheetId="29">#REF!</definedName>
    <definedName name="RESUMEN2">#REF!</definedName>
    <definedName name="RESUMEN3" localSheetId="20">#REF!</definedName>
    <definedName name="RESUMEN3" localSheetId="37">#REF!</definedName>
    <definedName name="RESUMEN3" localSheetId="4">#REF!</definedName>
    <definedName name="RESUMEN3" localSheetId="3">#REF!</definedName>
    <definedName name="RESUMEN3" localSheetId="31">#REF!</definedName>
    <definedName name="RESUMEN3" localSheetId="55">#REF!</definedName>
    <definedName name="RESUMEN3" localSheetId="56">#REF!</definedName>
    <definedName name="RESUMEN3">#REF!</definedName>
    <definedName name="RESUMEN4" localSheetId="20">#REF!</definedName>
    <definedName name="RESUMEN4" localSheetId="37">#REF!</definedName>
    <definedName name="RESUMEN4" localSheetId="4">#REF!</definedName>
    <definedName name="RESUMEN4" localSheetId="3">#REF!</definedName>
    <definedName name="RESUMEN4" localSheetId="31">#REF!</definedName>
    <definedName name="RESUMEN4" localSheetId="55">#REF!</definedName>
    <definedName name="RESUMEN4" localSheetId="56">#REF!</definedName>
    <definedName name="RESUMEN4">#REF!</definedName>
    <definedName name="RESUMEN5" localSheetId="20">#REF!</definedName>
    <definedName name="RESUMEN5" localSheetId="37">#REF!</definedName>
    <definedName name="RESUMEN5" localSheetId="4">#REF!</definedName>
    <definedName name="RESUMEN5" localSheetId="3">#REF!</definedName>
    <definedName name="RESUMEN5" localSheetId="31">#REF!</definedName>
    <definedName name="RESUMEN5" localSheetId="55">#REF!</definedName>
    <definedName name="RESUMEN5">#REF!</definedName>
    <definedName name="RESUMEN6" localSheetId="55">#REF!</definedName>
    <definedName name="RESUMEN6">#REF!</definedName>
    <definedName name="RESUMEN7" localSheetId="55">#REF!</definedName>
    <definedName name="RESUMEN7">#REF!</definedName>
    <definedName name="RESUMEN9" localSheetId="55">#REF!</definedName>
    <definedName name="RESUMEN9">#REF!</definedName>
    <definedName name="retre" hidden="1">'[106]Fax a enviar'!#REF!</definedName>
    <definedName name="revenue">[75]Sheet3!$A$747:$IV$747</definedName>
    <definedName name="REVENUE_" localSheetId="20">'[43]CGvt Rev'!#REF!</definedName>
    <definedName name="REVENUE_" localSheetId="21">'[43]CGvt Rev'!#REF!</definedName>
    <definedName name="REVENUE_" localSheetId="22">'[43]CGvt Rev'!#REF!</definedName>
    <definedName name="REVENUE_" localSheetId="23">'[43]CGvt Rev'!#REF!</definedName>
    <definedName name="REVENUE_" localSheetId="38">'[43]CGvt Rev'!#REF!</definedName>
    <definedName name="REVENUE_" localSheetId="17">'[43]CGvt Rev'!#REF!</definedName>
    <definedName name="REVENUE_" localSheetId="55">'[44]CGvt Rev'!#REF!</definedName>
    <definedName name="REVENUE_" localSheetId="19">'[43]CGvt Rev'!#REF!</definedName>
    <definedName name="REVENUE_" localSheetId="24">'[44]CGvt Rev'!#REF!</definedName>
    <definedName name="REVENUE_">'[43]CGvt Rev'!#REF!</definedName>
    <definedName name="Revisions">[75]Sheet1!$B$4:$M$46</definedName>
    <definedName name="rf" localSheetId="20">[24]Programa!#REF!</definedName>
    <definedName name="rf" localSheetId="21">[24]Programa!#REF!</definedName>
    <definedName name="rf" localSheetId="22">[24]Programa!#REF!</definedName>
    <definedName name="rf" localSheetId="23">[24]Programa!#REF!</definedName>
    <definedName name="rf" localSheetId="38">[24]Programa!#REF!</definedName>
    <definedName name="rf" localSheetId="17">[24]Programa!#REF!</definedName>
    <definedName name="rf" localSheetId="55">[25]Programa!#REF!</definedName>
    <definedName name="rf" localSheetId="19">[24]Programa!#REF!</definedName>
    <definedName name="rf" localSheetId="24">[25]Programa!#REF!</definedName>
    <definedName name="rf">[24]Programa!#REF!</definedName>
    <definedName name="RFSP" localSheetId="20">#REF!</definedName>
    <definedName name="RFSP" localSheetId="21">#REF!</definedName>
    <definedName name="RFSP" localSheetId="22">#REF!</definedName>
    <definedName name="RFSP" localSheetId="23">#REF!</definedName>
    <definedName name="RFSP" localSheetId="17">#REF!</definedName>
    <definedName name="RFSP" localSheetId="55">#REF!</definedName>
    <definedName name="RFSP" localSheetId="19">#REF!</definedName>
    <definedName name="RFSP" localSheetId="25">#REF!</definedName>
    <definedName name="RFSP" localSheetId="26">#REF!</definedName>
    <definedName name="RFSP">#REF!</definedName>
    <definedName name="rft" localSheetId="20" hidden="1">{"Riqfin97",#N/A,FALSE,"Tran";"Riqfinpro",#N/A,FALSE,"Tran"}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localSheetId="23" hidden="1">{"Riqfin97",#N/A,FALSE,"Tran";"Riqfinpro",#N/A,FALSE,"Tran"}</definedName>
    <definedName name="rft" localSheetId="28" hidden="1">{"Riqfin97",#N/A,FALSE,"Tran";"Riqfinpro",#N/A,FALSE,"Tran"}</definedName>
    <definedName name="rft" localSheetId="32" hidden="1">{"Riqfin97",#N/A,FALSE,"Tran";"Riqfinpro",#N/A,FALSE,"Tran"}</definedName>
    <definedName name="rft" localSheetId="37" hidden="1">{"Riqfin97",#N/A,FALSE,"Tran";"Riqfinpro",#N/A,FALSE,"Tran"}</definedName>
    <definedName name="rft" localSheetId="39" hidden="1">{"Riqfin97",#N/A,FALSE,"Tran";"Riqfinpro",#N/A,FALSE,"Tran"}</definedName>
    <definedName name="rft" localSheetId="41" hidden="1">{"Riqfin97",#N/A,FALSE,"Tran";"Riqfinpro",#N/A,FALSE,"Tran"}</definedName>
    <definedName name="rft" localSheetId="4" hidden="1">{"Riqfin97",#N/A,FALSE,"Tran";"Riqfinpro",#N/A,FALSE,"Tran"}</definedName>
    <definedName name="rft" localSheetId="3" hidden="1">{"Riqfin97",#N/A,FALSE,"Tran";"Riqfinpro",#N/A,FALSE,"Tran"}</definedName>
    <definedName name="rft" localSheetId="30" hidden="1">{"Riqfin97",#N/A,FALSE,"Tran";"Riqfinpro",#N/A,FALSE,"Tran"}</definedName>
    <definedName name="rft" localSheetId="31" hidden="1">{"Riqfin97",#N/A,FALSE,"Tran";"Riqfinpro",#N/A,FALSE,"Tran"}</definedName>
    <definedName name="rft" localSheetId="33" hidden="1">{"Riqfin97",#N/A,FALSE,"Tran";"Riqfinpro",#N/A,FALSE,"Tran"}</definedName>
    <definedName name="rft" localSheetId="34" hidden="1">{"Riqfin97",#N/A,FALSE,"Tran";"Riqfinpro",#N/A,FALSE,"Tran"}</definedName>
    <definedName name="rft" localSheetId="35" hidden="1">{"Riqfin97",#N/A,FALSE,"Tran";"Riqfinpro",#N/A,FALSE,"Tran"}</definedName>
    <definedName name="rft" localSheetId="36" hidden="1">{"Riqfin97",#N/A,FALSE,"Tran";"Riqfinpro",#N/A,FALSE,"Tran"}</definedName>
    <definedName name="rft" localSheetId="38" hidden="1">{"Riqfin97",#N/A,FALSE,"Tran";"Riqfinpro",#N/A,FALSE,"Tran"}</definedName>
    <definedName name="rft" localSheetId="42" hidden="1">{"Riqfin97",#N/A,FALSE,"Tran";"Riqfinpro",#N/A,FALSE,"Tran"}</definedName>
    <definedName name="rft" localSheetId="43" hidden="1">{"Riqfin97",#N/A,FALSE,"Tran";"Riqfinpro",#N/A,FALSE,"Tran"}</definedName>
    <definedName name="rft" localSheetId="17" hidden="1">{"Riqfin97",#N/A,FALSE,"Tran";"Riqfinpro",#N/A,FALSE,"Tran"}</definedName>
    <definedName name="rft" localSheetId="50" hidden="1">{"Riqfin97",#N/A,FALSE,"Tran";"Riqfinpro",#N/A,FALSE,"Tran"}</definedName>
    <definedName name="rft" localSheetId="51" hidden="1">{"Riqfin97",#N/A,FALSE,"Tran";"Riqfinpro",#N/A,FALSE,"Tran"}</definedName>
    <definedName name="rft" localSheetId="52" hidden="1">{"Riqfin97",#N/A,FALSE,"Tran";"Riqfinpro",#N/A,FALSE,"Tran"}</definedName>
    <definedName name="rft" localSheetId="53" hidden="1">{"Riqfin97",#N/A,FALSE,"Tran";"Riqfinpro",#N/A,FALSE,"Tran"}</definedName>
    <definedName name="rft" localSheetId="54" hidden="1">{"Riqfin97",#N/A,FALSE,"Tran";"Riqfinpro",#N/A,FALSE,"Tran"}</definedName>
    <definedName name="rft" localSheetId="55" hidden="1">{"Riqfin97",#N/A,FALSE,"Tran";"Riqfinpro",#N/A,FALSE,"Tran"}</definedName>
    <definedName name="rft" localSheetId="56" hidden="1">{"Riqfin97",#N/A,FALSE,"Tran";"Riqfinpro",#N/A,FALSE,"Tran"}</definedName>
    <definedName name="rft" localSheetId="18" hidden="1">{"Riqfin97",#N/A,FALSE,"Tran";"Riqfinpro",#N/A,FALSE,"Tran"}</definedName>
    <definedName name="rft" localSheetId="19" hidden="1">{"Riqfin97",#N/A,FALSE,"Tran";"Riqfinpro",#N/A,FALSE,"Tran"}</definedName>
    <definedName name="rft" localSheetId="24" hidden="1">{"Riqfin97",#N/A,FALSE,"Tran";"Riqfinpro",#N/A,FALSE,"Tran"}</definedName>
    <definedName name="rft" localSheetId="25" hidden="1">{"Riqfin97",#N/A,FALSE,"Tran";"Riqfinpro",#N/A,FALSE,"Tran"}</definedName>
    <definedName name="rft" localSheetId="26" hidden="1">{"Riqfin97",#N/A,FALSE,"Tran";"Riqfinpro",#N/A,FALSE,"Tran"}</definedName>
    <definedName name="rft" localSheetId="27" hidden="1">{"Riqfin97",#N/A,FALSE,"Tran";"Riqfinpro",#N/A,FALSE,"Tran"}</definedName>
    <definedName name="rft" localSheetId="29" hidden="1">{"Riqfin97",#N/A,FALSE,"Tran";"Riqfinpro",#N/A,FALSE,"Tran"}</definedName>
    <definedName name="rft" hidden="1">{"Riqfin97",#N/A,FALSE,"Tran";"Riqfinpro",#N/A,FALSE,"Tran"}</definedName>
    <definedName name="rfv" localSheetId="20" hidden="1">{"Tab1",#N/A,FALSE,"P";"Tab2",#N/A,FALSE,"P"}</definedName>
    <definedName name="rfv" localSheetId="21" hidden="1">{"Tab1",#N/A,FALSE,"P";"Tab2",#N/A,FALSE,"P"}</definedName>
    <definedName name="rfv" localSheetId="22" hidden="1">{"Tab1",#N/A,FALSE,"P";"Tab2",#N/A,FALSE,"P"}</definedName>
    <definedName name="rfv" localSheetId="23" hidden="1">{"Tab1",#N/A,FALSE,"P";"Tab2",#N/A,FALSE,"P"}</definedName>
    <definedName name="rfv" localSheetId="28" hidden="1">{"Tab1",#N/A,FALSE,"P";"Tab2",#N/A,FALSE,"P"}</definedName>
    <definedName name="rfv" localSheetId="32" hidden="1">{"Tab1",#N/A,FALSE,"P";"Tab2",#N/A,FALSE,"P"}</definedName>
    <definedName name="rfv" localSheetId="37" hidden="1">{"Tab1",#N/A,FALSE,"P";"Tab2",#N/A,FALSE,"P"}</definedName>
    <definedName name="rfv" localSheetId="39" hidden="1">{"Tab1",#N/A,FALSE,"P";"Tab2",#N/A,FALSE,"P"}</definedName>
    <definedName name="rfv" localSheetId="41" hidden="1">{"Tab1",#N/A,FALSE,"P";"Tab2",#N/A,FALSE,"P"}</definedName>
    <definedName name="rfv" localSheetId="4" hidden="1">{"Tab1",#N/A,FALSE,"P";"Tab2",#N/A,FALSE,"P"}</definedName>
    <definedName name="rfv" localSheetId="3" hidden="1">{"Tab1",#N/A,FALSE,"P";"Tab2",#N/A,FALSE,"P"}</definedName>
    <definedName name="rfv" localSheetId="30" hidden="1">{"Tab1",#N/A,FALSE,"P";"Tab2",#N/A,FALSE,"P"}</definedName>
    <definedName name="rfv" localSheetId="31" hidden="1">{"Tab1",#N/A,FALSE,"P";"Tab2",#N/A,FALSE,"P"}</definedName>
    <definedName name="rfv" localSheetId="33" hidden="1">{"Tab1",#N/A,FALSE,"P";"Tab2",#N/A,FALSE,"P"}</definedName>
    <definedName name="rfv" localSheetId="34" hidden="1">{"Tab1",#N/A,FALSE,"P";"Tab2",#N/A,FALSE,"P"}</definedName>
    <definedName name="rfv" localSheetId="35" hidden="1">{"Tab1",#N/A,FALSE,"P";"Tab2",#N/A,FALSE,"P"}</definedName>
    <definedName name="rfv" localSheetId="36" hidden="1">{"Tab1",#N/A,FALSE,"P";"Tab2",#N/A,FALSE,"P"}</definedName>
    <definedName name="rfv" localSheetId="38" hidden="1">{"Tab1",#N/A,FALSE,"P";"Tab2",#N/A,FALSE,"P"}</definedName>
    <definedName name="rfv" localSheetId="42" hidden="1">{"Tab1",#N/A,FALSE,"P";"Tab2",#N/A,FALSE,"P"}</definedName>
    <definedName name="rfv" localSheetId="43" hidden="1">{"Tab1",#N/A,FALSE,"P";"Tab2",#N/A,FALSE,"P"}</definedName>
    <definedName name="rfv" localSheetId="17" hidden="1">{"Tab1",#N/A,FALSE,"P";"Tab2",#N/A,FALSE,"P"}</definedName>
    <definedName name="rfv" localSheetId="50" hidden="1">{"Tab1",#N/A,FALSE,"P";"Tab2",#N/A,FALSE,"P"}</definedName>
    <definedName name="rfv" localSheetId="51" hidden="1">{"Tab1",#N/A,FALSE,"P";"Tab2",#N/A,FALSE,"P"}</definedName>
    <definedName name="rfv" localSheetId="52" hidden="1">{"Tab1",#N/A,FALSE,"P";"Tab2",#N/A,FALSE,"P"}</definedName>
    <definedName name="rfv" localSheetId="53" hidden="1">{"Tab1",#N/A,FALSE,"P";"Tab2",#N/A,FALSE,"P"}</definedName>
    <definedName name="rfv" localSheetId="54" hidden="1">{"Tab1",#N/A,FALSE,"P";"Tab2",#N/A,FALSE,"P"}</definedName>
    <definedName name="rfv" localSheetId="55" hidden="1">{"Tab1",#N/A,FALSE,"P";"Tab2",#N/A,FALSE,"P"}</definedName>
    <definedName name="rfv" localSheetId="56" hidden="1">{"Tab1",#N/A,FALSE,"P";"Tab2",#N/A,FALSE,"P"}</definedName>
    <definedName name="rfv" localSheetId="18" hidden="1">{"Tab1",#N/A,FALSE,"P";"Tab2",#N/A,FALSE,"P"}</definedName>
    <definedName name="rfv" localSheetId="19" hidden="1">{"Tab1",#N/A,FALSE,"P";"Tab2",#N/A,FALSE,"P"}</definedName>
    <definedName name="rfv" localSheetId="24" hidden="1">{"Tab1",#N/A,FALSE,"P";"Tab2",#N/A,FALSE,"P"}</definedName>
    <definedName name="rfv" localSheetId="25" hidden="1">{"Tab1",#N/A,FALSE,"P";"Tab2",#N/A,FALSE,"P"}</definedName>
    <definedName name="rfv" localSheetId="26" hidden="1">{"Tab1",#N/A,FALSE,"P";"Tab2",#N/A,FALSE,"P"}</definedName>
    <definedName name="rfv" localSheetId="27" hidden="1">{"Tab1",#N/A,FALSE,"P";"Tab2",#N/A,FALSE,"P"}</definedName>
    <definedName name="rfv" localSheetId="29" hidden="1">{"Tab1",#N/A,FALSE,"P";"Tab2",#N/A,FALSE,"P"}</definedName>
    <definedName name="rfv" hidden="1">{"Tab1",#N/A,FALSE,"P";"Tab2",#N/A,FALSE,"P"}</definedName>
    <definedName name="RgCcode">[162]EERProfile!$B$2</definedName>
    <definedName name="RgCName">[162]EERProfile!$A$2</definedName>
    <definedName name="rgdfgd" localSheetId="20" hidden="1">#REF!</definedName>
    <definedName name="rgdfgd" localSheetId="21" hidden="1">#REF!</definedName>
    <definedName name="rgdfgd" localSheetId="37" hidden="1">#REF!</definedName>
    <definedName name="rgdfgd" localSheetId="4" hidden="1">#REF!</definedName>
    <definedName name="rgdfgd" localSheetId="3" hidden="1">#REF!</definedName>
    <definedName name="rgdfgd" localSheetId="30" hidden="1">#REF!</definedName>
    <definedName name="rgdfgd" localSheetId="31" hidden="1">#REF!</definedName>
    <definedName name="rgdfgd" localSheetId="38" hidden="1">#REF!</definedName>
    <definedName name="rgdfgd" localSheetId="55" hidden="1">#REF!</definedName>
    <definedName name="rgdfgd" localSheetId="56" hidden="1">#REF!</definedName>
    <definedName name="rgdfgd" localSheetId="18" hidden="1">#REF!</definedName>
    <definedName name="rgdfgd" localSheetId="19" hidden="1">#REF!</definedName>
    <definedName name="rgdfgd" localSheetId="24" hidden="1">#REF!</definedName>
    <definedName name="rgdfgd" localSheetId="25" hidden="1">#REF!</definedName>
    <definedName name="rgdfgd" localSheetId="26" hidden="1">#REF!</definedName>
    <definedName name="rgdfgd" localSheetId="27" hidden="1">#REF!</definedName>
    <definedName name="rgdfgd" localSheetId="29" hidden="1">#REF!</definedName>
    <definedName name="rgdfgd" hidden="1">#REF!</definedName>
    <definedName name="RGDPA" localSheetId="55">#REF!</definedName>
    <definedName name="RGDPA" localSheetId="19">#REF!</definedName>
    <definedName name="RGDPA" localSheetId="25">#REF!</definedName>
    <definedName name="RGDPA" localSheetId="26">#REF!</definedName>
    <definedName name="RGDPA">#REF!</definedName>
    <definedName name="RgFdBaseYr">[162]EERProfile!$O$2</definedName>
    <definedName name="RgFdBper">[162]EERProfile!$M$2</definedName>
    <definedName name="RgFdDefBaseYr">[162]EERProfile!$P$2</definedName>
    <definedName name="RgFdEper">[162]EERProfile!$N$2</definedName>
    <definedName name="RgFdGrFoot">[162]EERProfile!$AC$2</definedName>
    <definedName name="RgFdGrSeries">[162]EERProfile!$AA$2:$AA$7</definedName>
    <definedName name="RgFdGrSeriesVal">[162]EERProfile!$AB$2:$AB$7</definedName>
    <definedName name="RgFdGrType">[162]EERProfile!$Z$2</definedName>
    <definedName name="RgFdPartCseries">[162]EERProfile!$K$2</definedName>
    <definedName name="RgFdPartCsource" localSheetId="20">#REF!</definedName>
    <definedName name="RgFdPartCsource" localSheetId="21">#REF!</definedName>
    <definedName name="RgFdPartCsource" localSheetId="22">#REF!</definedName>
    <definedName name="RgFdPartCsource" localSheetId="23">#REF!</definedName>
    <definedName name="RgFdPartCsource" localSheetId="17">#REF!</definedName>
    <definedName name="RgFdPartCsource" localSheetId="55">#REF!</definedName>
    <definedName name="RgFdPartCsource" localSheetId="19">#REF!</definedName>
    <definedName name="RgFdPartCsource" localSheetId="25">#REF!</definedName>
    <definedName name="RgFdPartCsource" localSheetId="26">#REF!</definedName>
    <definedName name="RgFdPartCsource">#REF!</definedName>
    <definedName name="RgFdPartEseries" localSheetId="20">#REF!</definedName>
    <definedName name="RgFdPartEseries" localSheetId="21">#REF!</definedName>
    <definedName name="RgFdPartEseries" localSheetId="23">#REF!</definedName>
    <definedName name="RgFdPartEseries" localSheetId="55">#REF!</definedName>
    <definedName name="RgFdPartEseries" localSheetId="19">#REF!</definedName>
    <definedName name="RgFdPartEseries" localSheetId="25">#REF!</definedName>
    <definedName name="RgFdPartEseries" localSheetId="26">#REF!</definedName>
    <definedName name="RgFdPartEseries">#REF!</definedName>
    <definedName name="RgFdPartEsource" localSheetId="20">#REF!</definedName>
    <definedName name="RgFdPartEsource" localSheetId="21">#REF!</definedName>
    <definedName name="RgFdPartEsource" localSheetId="23">#REF!</definedName>
    <definedName name="RgFdPartEsource" localSheetId="55">#REF!</definedName>
    <definedName name="RgFdPartEsource" localSheetId="19">#REF!</definedName>
    <definedName name="RgFdPartEsource" localSheetId="25">#REF!</definedName>
    <definedName name="RgFdPartEsource" localSheetId="26">#REF!</definedName>
    <definedName name="RgFdPartEsource">#REF!</definedName>
    <definedName name="RgFdPartUserFile">[162]EERProfile!$L$2</definedName>
    <definedName name="RgFdReptCSeries" localSheetId="20">#REF!</definedName>
    <definedName name="RgFdReptCSeries" localSheetId="21">#REF!</definedName>
    <definedName name="RgFdReptCSeries" localSheetId="22">#REF!</definedName>
    <definedName name="RgFdReptCSeries" localSheetId="23">#REF!</definedName>
    <definedName name="RgFdReptCSeries" localSheetId="17">#REF!</definedName>
    <definedName name="RgFdReptCSeries" localSheetId="55">#REF!</definedName>
    <definedName name="RgFdReptCSeries" localSheetId="19">#REF!</definedName>
    <definedName name="RgFdReptCSeries" localSheetId="25">#REF!</definedName>
    <definedName name="RgFdReptCSeries" localSheetId="26">#REF!</definedName>
    <definedName name="RgFdReptCSeries">#REF!</definedName>
    <definedName name="RgFdReptCsource" localSheetId="20">#REF!</definedName>
    <definedName name="RgFdReptCsource" localSheetId="21">#REF!</definedName>
    <definedName name="RgFdReptCsource" localSheetId="23">#REF!</definedName>
    <definedName name="RgFdReptCsource" localSheetId="55">#REF!</definedName>
    <definedName name="RgFdReptCsource" localSheetId="19">#REF!</definedName>
    <definedName name="RgFdReptCsource" localSheetId="25">#REF!</definedName>
    <definedName name="RgFdReptCsource" localSheetId="26">#REF!</definedName>
    <definedName name="RgFdReptCsource">#REF!</definedName>
    <definedName name="RgFdReptEseries" localSheetId="20">#REF!</definedName>
    <definedName name="RgFdReptEseries" localSheetId="21">#REF!</definedName>
    <definedName name="RgFdReptEseries" localSheetId="23">#REF!</definedName>
    <definedName name="RgFdReptEseries" localSheetId="55">#REF!</definedName>
    <definedName name="RgFdReptEseries" localSheetId="19">#REF!</definedName>
    <definedName name="RgFdReptEseries" localSheetId="25">#REF!</definedName>
    <definedName name="RgFdReptEseries" localSheetId="26">#REF!</definedName>
    <definedName name="RgFdReptEseries">#REF!</definedName>
    <definedName name="RgFdReptEsource" localSheetId="55">#REF!</definedName>
    <definedName name="RgFdReptEsource">#REF!</definedName>
    <definedName name="RgFdReptUserFile">[162]EERProfile!$G$2</definedName>
    <definedName name="RgFdSAMethod" localSheetId="20">#REF!</definedName>
    <definedName name="RgFdSAMethod" localSheetId="21">#REF!</definedName>
    <definedName name="RgFdSAMethod" localSheetId="22">#REF!</definedName>
    <definedName name="RgFdSAMethod" localSheetId="23">#REF!</definedName>
    <definedName name="RgFdSAMethod" localSheetId="17">#REF!</definedName>
    <definedName name="RgFdSAMethod" localSheetId="55">#REF!</definedName>
    <definedName name="RgFdSAMethod" localSheetId="19">#REF!</definedName>
    <definedName name="RgFdSAMethod" localSheetId="25">#REF!</definedName>
    <definedName name="RgFdSAMethod" localSheetId="26">#REF!</definedName>
    <definedName name="RgFdSAMethod">#REF!</definedName>
    <definedName name="RgFdTbBper" localSheetId="20">#REF!</definedName>
    <definedName name="RgFdTbBper" localSheetId="21">#REF!</definedName>
    <definedName name="RgFdTbBper" localSheetId="23">#REF!</definedName>
    <definedName name="RgFdTbBper" localSheetId="55">#REF!</definedName>
    <definedName name="RgFdTbBper" localSheetId="19">#REF!</definedName>
    <definedName name="RgFdTbBper" localSheetId="25">#REF!</definedName>
    <definedName name="RgFdTbBper" localSheetId="26">#REF!</definedName>
    <definedName name="RgFdTbBper">#REF!</definedName>
    <definedName name="RgFdTbCreate" localSheetId="20">#REF!</definedName>
    <definedName name="RgFdTbCreate" localSheetId="21">#REF!</definedName>
    <definedName name="RgFdTbCreate" localSheetId="23">#REF!</definedName>
    <definedName name="RgFdTbCreate" localSheetId="55">#REF!</definedName>
    <definedName name="RgFdTbCreate" localSheetId="19">#REF!</definedName>
    <definedName name="RgFdTbCreate" localSheetId="25">#REF!</definedName>
    <definedName name="RgFdTbCreate" localSheetId="26">#REF!</definedName>
    <definedName name="RgFdTbCreate">#REF!</definedName>
    <definedName name="RgFdTbEper" localSheetId="55">#REF!</definedName>
    <definedName name="RgFdTbEper">#REF!</definedName>
    <definedName name="RGFdTbFoot" localSheetId="55">#REF!</definedName>
    <definedName name="RGFdTbFoot">#REF!</definedName>
    <definedName name="RgFdTbFreq" localSheetId="55">#REF!</definedName>
    <definedName name="RgFdTbFreq">#REF!</definedName>
    <definedName name="RgFdTbFreqVal" localSheetId="55">#REF!</definedName>
    <definedName name="RgFdTbFreqVal">#REF!</definedName>
    <definedName name="RgFdTbSendto" localSheetId="55">#REF!</definedName>
    <definedName name="RgFdTbSendto">#REF!</definedName>
    <definedName name="RgFdWgtMethod" localSheetId="55">#REF!</definedName>
    <definedName name="RgFdWgtMethod">#REF!</definedName>
    <definedName name="RGSPA" localSheetId="55">#REF!</definedName>
    <definedName name="RGSPA">#REF!</definedName>
    <definedName name="rgz\dsf">#N/A</definedName>
    <definedName name="ri" localSheetId="20" hidden="1">#REF!</definedName>
    <definedName name="ri" localSheetId="21" hidden="1">#REF!</definedName>
    <definedName name="ri" localSheetId="37" hidden="1">#REF!</definedName>
    <definedName name="ri" localSheetId="4" hidden="1">#REF!</definedName>
    <definedName name="ri" localSheetId="3" hidden="1">#REF!</definedName>
    <definedName name="ri" localSheetId="30" hidden="1">#REF!</definedName>
    <definedName name="ri" localSheetId="31" hidden="1">#REF!</definedName>
    <definedName name="ri" localSheetId="38" hidden="1">#REF!</definedName>
    <definedName name="ri" localSheetId="55" hidden="1">#REF!</definedName>
    <definedName name="ri" localSheetId="56" hidden="1">#REF!</definedName>
    <definedName name="ri" localSheetId="18" hidden="1">#REF!</definedName>
    <definedName name="ri" localSheetId="19" hidden="1">#REF!</definedName>
    <definedName name="ri" localSheetId="24" hidden="1">#REF!</definedName>
    <definedName name="ri" localSheetId="25" hidden="1">#REF!</definedName>
    <definedName name="ri" localSheetId="26" hidden="1">#REF!</definedName>
    <definedName name="ri" localSheetId="27" hidden="1">#REF!</definedName>
    <definedName name="ri" localSheetId="29" hidden="1">#REF!</definedName>
    <definedName name="ri" hidden="1">#REF!</definedName>
    <definedName name="right" localSheetId="20">#REF!</definedName>
    <definedName name="right" localSheetId="37">#REF!</definedName>
    <definedName name="right" localSheetId="4">#REF!</definedName>
    <definedName name="right" localSheetId="3">#REF!</definedName>
    <definedName name="right" localSheetId="31">#REF!</definedName>
    <definedName name="right" localSheetId="55">#REF!</definedName>
    <definedName name="right" localSheetId="56">#REF!</definedName>
    <definedName name="right" localSheetId="19">#REF!</definedName>
    <definedName name="right" localSheetId="25">#REF!</definedName>
    <definedName name="right" localSheetId="26">#REF!</definedName>
    <definedName name="right">#REF!</definedName>
    <definedName name="RIN" localSheetId="20">#REF!</definedName>
    <definedName name="RIN" localSheetId="37">#REF!</definedName>
    <definedName name="RIN" localSheetId="4">#REF!</definedName>
    <definedName name="RIN" localSheetId="3">#REF!</definedName>
    <definedName name="RIN" localSheetId="31">#REF!</definedName>
    <definedName name="RIN" localSheetId="55">#REF!</definedName>
    <definedName name="RIN" localSheetId="56">#REF!</definedName>
    <definedName name="RIN">#REF!</definedName>
    <definedName name="rindex" localSheetId="20">#REF!</definedName>
    <definedName name="rindex" localSheetId="37">#REF!</definedName>
    <definedName name="rindex" localSheetId="4">#REF!</definedName>
    <definedName name="rindex" localSheetId="3">#REF!</definedName>
    <definedName name="rindex" localSheetId="31">#REF!</definedName>
    <definedName name="rindex" localSheetId="55">#REF!</definedName>
    <definedName name="rindex">#REF!</definedName>
    <definedName name="rinfinpriv" localSheetId="55">#REF!</definedName>
    <definedName name="rinfinpriv">#REF!</definedName>
    <definedName name="RIQFIN" localSheetId="55">#REF!</definedName>
    <definedName name="RIQFIN">#REF!</definedName>
    <definedName name="riqueza" localSheetId="38">[24]Programa!#REF!</definedName>
    <definedName name="riqueza" localSheetId="55">[25]Programa!#REF!</definedName>
    <definedName name="riqueza" localSheetId="24">[25]Programa!#REF!</definedName>
    <definedName name="riqueza">[24]Programa!#REF!</definedName>
    <definedName name="rita" localSheetId="38">[163]Hoja2!$1:$1048576</definedName>
    <definedName name="rita" localSheetId="55">[164]Hoja2!$1:$1048576</definedName>
    <definedName name="rita" localSheetId="24">[164]Hoja2!$1:$1048576</definedName>
    <definedName name="rita">[163]Hoja2!$1:$1048576</definedName>
    <definedName name="rjyktuk" localSheetId="38">[5]!rjyktuk</definedName>
    <definedName name="rjyktuk" localSheetId="55">[6]!rjyktuk</definedName>
    <definedName name="rjyktuk" localSheetId="24">[6]!rjyktuk</definedName>
    <definedName name="rjyktuk">[5]!rjyktuk</definedName>
    <definedName name="rngErrorSort">[124]ErrCheck!$A$4</definedName>
    <definedName name="rngLastSave">[124]Main!$G$19</definedName>
    <definedName name="rngLastSent">[124]Main!$G$18</definedName>
    <definedName name="rngLastUpdate">[124]Links!$D$2</definedName>
    <definedName name="rngNeedsUpdate">[124]Links!$E$2</definedName>
    <definedName name="RNGNM" localSheetId="20">#REF!</definedName>
    <definedName name="RNGNM" localSheetId="21">#REF!</definedName>
    <definedName name="RNGNM" localSheetId="22">#REF!</definedName>
    <definedName name="RNGNM" localSheetId="23">#REF!</definedName>
    <definedName name="RNGNM" localSheetId="17">#REF!</definedName>
    <definedName name="RNGNM" localSheetId="55">#REF!</definedName>
    <definedName name="RNGNM" localSheetId="19">#REF!</definedName>
    <definedName name="RNGNM" localSheetId="25">#REF!</definedName>
    <definedName name="RNGNM" localSheetId="26">#REF!</definedName>
    <definedName name="RNGNM">#REF!</definedName>
    <definedName name="rngQuestChecked">[124]ErrCheck!$A$3</definedName>
    <definedName name="ROE">[73]ROE!$C$4</definedName>
    <definedName name="ROS">#N/A</definedName>
    <definedName name="Rows_Table" localSheetId="20">#REF!</definedName>
    <definedName name="Rows_Table" localSheetId="21">#REF!</definedName>
    <definedName name="Rows_Table" localSheetId="37">#REF!</definedName>
    <definedName name="Rows_Table" localSheetId="4">#REF!</definedName>
    <definedName name="Rows_Table" localSheetId="3">#REF!</definedName>
    <definedName name="Rows_Table" localSheetId="30">#REF!</definedName>
    <definedName name="Rows_Table" localSheetId="31">#REF!</definedName>
    <definedName name="Rows_Table" localSheetId="38">#REF!</definedName>
    <definedName name="Rows_Table" localSheetId="55">#REF!</definedName>
    <definedName name="Rows_Table" localSheetId="56">#REF!</definedName>
    <definedName name="Rows_Table" localSheetId="18">#REF!</definedName>
    <definedName name="Rows_Table" localSheetId="19">#REF!</definedName>
    <definedName name="Rows_Table" localSheetId="24">#REF!</definedName>
    <definedName name="Rows_Table" localSheetId="25">#REF!</definedName>
    <definedName name="Rows_Table" localSheetId="26">#REF!</definedName>
    <definedName name="Rows_Table" localSheetId="27">#REF!</definedName>
    <definedName name="Rows_Table" localSheetId="29">#REF!</definedName>
    <definedName name="Rows_Table">#REF!</definedName>
    <definedName name="RP98RE" localSheetId="55">#REF!</definedName>
    <definedName name="RP98RE" localSheetId="19">#REF!</definedName>
    <definedName name="RP98RE" localSheetId="25">#REF!</definedName>
    <definedName name="RP98RE" localSheetId="26">#REF!</definedName>
    <definedName name="RP98RE">#REF!</definedName>
    <definedName name="RPJun02">[110]ROE!$B$136</definedName>
    <definedName name="RPJun02_2" localSheetId="38">[111]ROE!$B$136</definedName>
    <definedName name="RPJun02_2" localSheetId="55">[112]ROE!$B$136</definedName>
    <definedName name="RPJun02_2" localSheetId="24">[112]ROE!$B$136</definedName>
    <definedName name="RPJun02_2">[111]ROE!$B$136</definedName>
    <definedName name="RR" localSheetId="20">#REF!</definedName>
    <definedName name="RR" localSheetId="21">#REF!</definedName>
    <definedName name="RR" localSheetId="23">#REF!</definedName>
    <definedName name="RR" localSheetId="37">#REF!</definedName>
    <definedName name="RR" localSheetId="4">#REF!</definedName>
    <definedName name="RR" localSheetId="3">#REF!</definedName>
    <definedName name="RR" localSheetId="31">#REF!</definedName>
    <definedName name="RR" localSheetId="55">#REF!</definedName>
    <definedName name="RR" localSheetId="56">#REF!</definedName>
    <definedName name="RR" localSheetId="19">#REF!</definedName>
    <definedName name="RR" localSheetId="25">#REF!</definedName>
    <definedName name="RR" localSheetId="26">#REF!</definedName>
    <definedName name="RR">#REF!</definedName>
    <definedName name="rrasrra" localSheetId="20">#REF!</definedName>
    <definedName name="rrasrra" localSheetId="37">#REF!</definedName>
    <definedName name="rrasrra" localSheetId="4">#REF!</definedName>
    <definedName name="rrasrra" localSheetId="3">#REF!</definedName>
    <definedName name="rrasrra" localSheetId="31">#REF!</definedName>
    <definedName name="rrasrra" localSheetId="55">#REF!</definedName>
    <definedName name="rrasrra" localSheetId="56">#REF!</definedName>
    <definedName name="rrasrra" localSheetId="19">#REF!</definedName>
    <definedName name="rrasrra" localSheetId="25">#REF!</definedName>
    <definedName name="rrasrra" localSheetId="26">#REF!</definedName>
    <definedName name="rrasrra">#REF!</definedName>
    <definedName name="rrr" localSheetId="20" hidden="1">{"Riqfin97",#N/A,FALSE,"Tran";"Riqfinpro",#N/A,FALSE,"Tran"}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localSheetId="23" hidden="1">{"Riqfin97",#N/A,FALSE,"Tran";"Riqfinpro",#N/A,FALSE,"Tran"}</definedName>
    <definedName name="rrr" localSheetId="28" hidden="1">{"Riqfin97",#N/A,FALSE,"Tran";"Riqfinpro",#N/A,FALSE,"Tran"}</definedName>
    <definedName name="rrr" localSheetId="32" hidden="1">{"Riqfin97",#N/A,FALSE,"Tran";"Riqfinpro",#N/A,FALSE,"Tran"}</definedName>
    <definedName name="rrr" localSheetId="37" hidden="1">{"Riqfin97",#N/A,FALSE,"Tran";"Riqfinpro",#N/A,FALSE,"Tran"}</definedName>
    <definedName name="rrr" localSheetId="39" hidden="1">{"Riqfin97",#N/A,FALSE,"Tran";"Riqfinpro",#N/A,FALSE,"Tran"}</definedName>
    <definedName name="rrr" localSheetId="41" hidden="1">{"Riqfin97",#N/A,FALSE,"Tran";"Riqfinpro",#N/A,FALSE,"Tran"}</definedName>
    <definedName name="rrr" localSheetId="4" hidden="1">{"Riqfin97",#N/A,FALSE,"Tran";"Riqfinpro",#N/A,FALSE,"Tran"}</definedName>
    <definedName name="rrr" localSheetId="3" hidden="1">{"Riqfin97",#N/A,FALSE,"Tran";"Riqfinpro",#N/A,FALSE,"Tran"}</definedName>
    <definedName name="rrr" localSheetId="30" hidden="1">{"Riqfin97",#N/A,FALSE,"Tran";"Riqfinpro",#N/A,FALSE,"Tran"}</definedName>
    <definedName name="rrr" localSheetId="31" hidden="1">{"Riqfin97",#N/A,FALSE,"Tran";"Riqfinpro",#N/A,FALSE,"Tran"}</definedName>
    <definedName name="rrr" localSheetId="33" hidden="1">{"Riqfin97",#N/A,FALSE,"Tran";"Riqfinpro",#N/A,FALSE,"Tran"}</definedName>
    <definedName name="rrr" localSheetId="34" hidden="1">{"Riqfin97",#N/A,FALSE,"Tran";"Riqfinpro",#N/A,FALSE,"Tran"}</definedName>
    <definedName name="rrr" localSheetId="35" hidden="1">{"Riqfin97",#N/A,FALSE,"Tran";"Riqfinpro",#N/A,FALSE,"Tran"}</definedName>
    <definedName name="rrr" localSheetId="36" hidden="1">{"Riqfin97",#N/A,FALSE,"Tran";"Riqfinpro",#N/A,FALSE,"Tran"}</definedName>
    <definedName name="rrr" localSheetId="38" hidden="1">{"Riqfin97",#N/A,FALSE,"Tran";"Riqfinpro",#N/A,FALSE,"Tran"}</definedName>
    <definedName name="rrr" localSheetId="42" hidden="1">{"Riqfin97",#N/A,FALSE,"Tran";"Riqfinpro",#N/A,FALSE,"Tran"}</definedName>
    <definedName name="rrr" localSheetId="43" hidden="1">{"Riqfin97",#N/A,FALSE,"Tran";"Riqfinpro",#N/A,FALSE,"Tran"}</definedName>
    <definedName name="rrr" localSheetId="17" hidden="1">{"Riqfin97",#N/A,FALSE,"Tran";"Riqfinpro",#N/A,FALSE,"Tran"}</definedName>
    <definedName name="rrr" localSheetId="50" hidden="1">{"Riqfin97",#N/A,FALSE,"Tran";"Riqfinpro",#N/A,FALSE,"Tran"}</definedName>
    <definedName name="rrr" localSheetId="51" hidden="1">{"Riqfin97",#N/A,FALSE,"Tran";"Riqfinpro",#N/A,FALSE,"Tran"}</definedName>
    <definedName name="rrr" localSheetId="52" hidden="1">{"Riqfin97",#N/A,FALSE,"Tran";"Riqfinpro",#N/A,FALSE,"Tran"}</definedName>
    <definedName name="rrr" localSheetId="53" hidden="1">{"Riqfin97",#N/A,FALSE,"Tran";"Riqfinpro",#N/A,FALSE,"Tran"}</definedName>
    <definedName name="rrr" localSheetId="54" hidden="1">{"Riqfin97",#N/A,FALSE,"Tran";"Riqfinpro",#N/A,FALSE,"Tran"}</definedName>
    <definedName name="rrr" localSheetId="55" hidden="1">{"Riqfin97",#N/A,FALSE,"Tran";"Riqfinpro",#N/A,FALSE,"Tran"}</definedName>
    <definedName name="rrr" localSheetId="56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24" hidden="1">{"Riqfin97",#N/A,FALSE,"Tran";"Riqfinpro",#N/A,FALSE,"Tran"}</definedName>
    <definedName name="rrr" localSheetId="25" hidden="1">{"Riqfin97",#N/A,FALSE,"Tran";"Riqfinpro",#N/A,FALSE,"Tran"}</definedName>
    <definedName name="rrr" localSheetId="26" hidden="1">{"Riqfin97",#N/A,FALSE,"Tran";"Riqfinpro",#N/A,FALSE,"Tran"}</definedName>
    <definedName name="rrr" localSheetId="27" hidden="1">{"Riqfin97",#N/A,FALSE,"Tran";"Riqfinpro",#N/A,FALSE,"Tran"}</definedName>
    <definedName name="rrr" localSheetId="29" hidden="1">{"Riqfin97",#N/A,FALSE,"Tran";"Riqfinpro",#N/A,FALSE,"Tran"}</definedName>
    <definedName name="rrr" hidden="1">{"Riqfin97",#N/A,FALSE,"Tran";"Riqfinpro",#N/A,FALSE,"Tran"}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20" hidden="1">{"Tab1",#N/A,FALSE,"P";"Tab2",#N/A,FALSE,"P"}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localSheetId="23" hidden="1">{"Tab1",#N/A,FALSE,"P";"Tab2",#N/A,FALSE,"P"}</definedName>
    <definedName name="rrrrrr" localSheetId="28" hidden="1">{"Tab1",#N/A,FALSE,"P";"Tab2",#N/A,FALSE,"P"}</definedName>
    <definedName name="rrrrrr" localSheetId="32" hidden="1">{"Tab1",#N/A,FALSE,"P";"Tab2",#N/A,FALSE,"P"}</definedName>
    <definedName name="rrrrrr" localSheetId="37" hidden="1">{"Tab1",#N/A,FALSE,"P";"Tab2",#N/A,FALSE,"P"}</definedName>
    <definedName name="rrrrrr" localSheetId="39" hidden="1">{"Tab1",#N/A,FALSE,"P";"Tab2",#N/A,FALSE,"P"}</definedName>
    <definedName name="rrrrrr" localSheetId="41" hidden="1">{"Tab1",#N/A,FALSE,"P";"Tab2",#N/A,FALSE,"P"}</definedName>
    <definedName name="rrrrrr" localSheetId="4" hidden="1">{"Tab1",#N/A,FALSE,"P";"Tab2",#N/A,FALSE,"P"}</definedName>
    <definedName name="rrrrrr" localSheetId="3" hidden="1">{"Tab1",#N/A,FALSE,"P";"Tab2",#N/A,FALSE,"P"}</definedName>
    <definedName name="rrrrrr" localSheetId="30" hidden="1">{"Tab1",#N/A,FALSE,"P";"Tab2",#N/A,FALSE,"P"}</definedName>
    <definedName name="rrrrrr" localSheetId="31" hidden="1">{"Tab1",#N/A,FALSE,"P";"Tab2",#N/A,FALSE,"P"}</definedName>
    <definedName name="rrrrrr" localSheetId="33" hidden="1">{"Tab1",#N/A,FALSE,"P";"Tab2",#N/A,FALSE,"P"}</definedName>
    <definedName name="rrrrrr" localSheetId="34" hidden="1">{"Tab1",#N/A,FALSE,"P";"Tab2",#N/A,FALSE,"P"}</definedName>
    <definedName name="rrrrrr" localSheetId="35" hidden="1">{"Tab1",#N/A,FALSE,"P";"Tab2",#N/A,FALSE,"P"}</definedName>
    <definedName name="rrrrrr" localSheetId="36" hidden="1">{"Tab1",#N/A,FALSE,"P";"Tab2",#N/A,FALSE,"P"}</definedName>
    <definedName name="rrrrrr" localSheetId="38" hidden="1">{"Tab1",#N/A,FALSE,"P";"Tab2",#N/A,FALSE,"P"}</definedName>
    <definedName name="rrrrrr" localSheetId="42" hidden="1">{"Tab1",#N/A,FALSE,"P";"Tab2",#N/A,FALSE,"P"}</definedName>
    <definedName name="rrrrrr" localSheetId="43" hidden="1">{"Tab1",#N/A,FALSE,"P";"Tab2",#N/A,FALSE,"P"}</definedName>
    <definedName name="rrrrrr" localSheetId="17" hidden="1">{"Tab1",#N/A,FALSE,"P";"Tab2",#N/A,FALSE,"P"}</definedName>
    <definedName name="rrrrrr" localSheetId="50" hidden="1">{"Tab1",#N/A,FALSE,"P";"Tab2",#N/A,FALSE,"P"}</definedName>
    <definedName name="rrrrrr" localSheetId="51" hidden="1">{"Tab1",#N/A,FALSE,"P";"Tab2",#N/A,FALSE,"P"}</definedName>
    <definedName name="rrrrrr" localSheetId="52" hidden="1">{"Tab1",#N/A,FALSE,"P";"Tab2",#N/A,FALSE,"P"}</definedName>
    <definedName name="rrrrrr" localSheetId="53" hidden="1">{"Tab1",#N/A,FALSE,"P";"Tab2",#N/A,FALSE,"P"}</definedName>
    <definedName name="rrrrrr" localSheetId="54" hidden="1">{"Tab1",#N/A,FALSE,"P";"Tab2",#N/A,FALSE,"P"}</definedName>
    <definedName name="rrrrrr" localSheetId="55" hidden="1">{"Tab1",#N/A,FALSE,"P";"Tab2",#N/A,FALSE,"P"}</definedName>
    <definedName name="rrrrrr" localSheetId="56" hidden="1">{"Tab1",#N/A,FALSE,"P";"Tab2",#N/A,FALSE,"P"}</definedName>
    <definedName name="rrrrrr" localSheetId="18" hidden="1">{"Tab1",#N/A,FALSE,"P";"Tab2",#N/A,FALSE,"P"}</definedName>
    <definedName name="rrrrrr" localSheetId="19" hidden="1">{"Tab1",#N/A,FALSE,"P";"Tab2",#N/A,FALSE,"P"}</definedName>
    <definedName name="rrrrrr" localSheetId="24" hidden="1">{"Tab1",#N/A,FALSE,"P";"Tab2",#N/A,FALSE,"P"}</definedName>
    <definedName name="rrrrrr" localSheetId="25" hidden="1">{"Tab1",#N/A,FALSE,"P";"Tab2",#N/A,FALSE,"P"}</definedName>
    <definedName name="rrrrrr" localSheetId="26" hidden="1">{"Tab1",#N/A,FALSE,"P";"Tab2",#N/A,FALSE,"P"}</definedName>
    <definedName name="rrrrrr" localSheetId="27" hidden="1">{"Tab1",#N/A,FALSE,"P";"Tab2",#N/A,FALSE,"P"}</definedName>
    <definedName name="rrrrrr" localSheetId="29" hidden="1">{"Tab1",#N/A,FALSE,"P";"Tab2",#N/A,FALSE,"P"}</definedName>
    <definedName name="rrrrrr" hidden="1">{"Tab1",#N/A,FALSE,"P";"Tab2",#N/A,FALSE,"P"}</definedName>
    <definedName name="rrrrrrr" localSheetId="20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localSheetId="23" hidden="1">{"Tab1",#N/A,FALSE,"P";"Tab2",#N/A,FALSE,"P"}</definedName>
    <definedName name="rrrrrrr" localSheetId="28" hidden="1">{"Tab1",#N/A,FALSE,"P";"Tab2",#N/A,FALSE,"P"}</definedName>
    <definedName name="rrrrrrr" localSheetId="32" hidden="1">{"Tab1",#N/A,FALSE,"P";"Tab2",#N/A,FALSE,"P"}</definedName>
    <definedName name="rrrrrrr" localSheetId="37" hidden="1">{"Tab1",#N/A,FALSE,"P";"Tab2",#N/A,FALSE,"P"}</definedName>
    <definedName name="rrrrrrr" localSheetId="39" hidden="1">{"Tab1",#N/A,FALSE,"P";"Tab2",#N/A,FALSE,"P"}</definedName>
    <definedName name="rrrrrrr" localSheetId="41" hidden="1">{"Tab1",#N/A,FALSE,"P";"Tab2",#N/A,FALSE,"P"}</definedName>
    <definedName name="rrrrrrr" localSheetId="4" hidden="1">{"Tab1",#N/A,FALSE,"P";"Tab2",#N/A,FALSE,"P"}</definedName>
    <definedName name="rrrrrrr" localSheetId="3" hidden="1">{"Tab1",#N/A,FALSE,"P";"Tab2",#N/A,FALSE,"P"}</definedName>
    <definedName name="rrrrrrr" localSheetId="30" hidden="1">{"Tab1",#N/A,FALSE,"P";"Tab2",#N/A,FALSE,"P"}</definedName>
    <definedName name="rrrrrrr" localSheetId="31" hidden="1">{"Tab1",#N/A,FALSE,"P";"Tab2",#N/A,FALSE,"P"}</definedName>
    <definedName name="rrrrrrr" localSheetId="33" hidden="1">{"Tab1",#N/A,FALSE,"P";"Tab2",#N/A,FALSE,"P"}</definedName>
    <definedName name="rrrrrrr" localSheetId="34" hidden="1">{"Tab1",#N/A,FALSE,"P";"Tab2",#N/A,FALSE,"P"}</definedName>
    <definedName name="rrrrrrr" localSheetId="35" hidden="1">{"Tab1",#N/A,FALSE,"P";"Tab2",#N/A,FALSE,"P"}</definedName>
    <definedName name="rrrrrrr" localSheetId="36" hidden="1">{"Tab1",#N/A,FALSE,"P";"Tab2",#N/A,FALSE,"P"}</definedName>
    <definedName name="rrrrrrr" localSheetId="38" hidden="1">{"Tab1",#N/A,FALSE,"P";"Tab2",#N/A,FALSE,"P"}</definedName>
    <definedName name="rrrrrrr" localSheetId="42" hidden="1">{"Tab1",#N/A,FALSE,"P";"Tab2",#N/A,FALSE,"P"}</definedName>
    <definedName name="rrrrrrr" localSheetId="43" hidden="1">{"Tab1",#N/A,FALSE,"P";"Tab2",#N/A,FALSE,"P"}</definedName>
    <definedName name="rrrrrrr" localSheetId="17" hidden="1">{"Tab1",#N/A,FALSE,"P";"Tab2",#N/A,FALSE,"P"}</definedName>
    <definedName name="rrrrrrr" localSheetId="50" hidden="1">{"Tab1",#N/A,FALSE,"P";"Tab2",#N/A,FALSE,"P"}</definedName>
    <definedName name="rrrrrrr" localSheetId="51" hidden="1">{"Tab1",#N/A,FALSE,"P";"Tab2",#N/A,FALSE,"P"}</definedName>
    <definedName name="rrrrrrr" localSheetId="52" hidden="1">{"Tab1",#N/A,FALSE,"P";"Tab2",#N/A,FALSE,"P"}</definedName>
    <definedName name="rrrrrrr" localSheetId="53" hidden="1">{"Tab1",#N/A,FALSE,"P";"Tab2",#N/A,FALSE,"P"}</definedName>
    <definedName name="rrrrrrr" localSheetId="54" hidden="1">{"Tab1",#N/A,FALSE,"P";"Tab2",#N/A,FALSE,"P"}</definedName>
    <definedName name="rrrrrrr" localSheetId="55" hidden="1">{"Tab1",#N/A,FALSE,"P";"Tab2",#N/A,FALSE,"P"}</definedName>
    <definedName name="rrrrrrr" localSheetId="56" hidden="1">{"Tab1",#N/A,FALSE,"P";"Tab2",#N/A,FALSE,"P"}</definedName>
    <definedName name="rrrrrrr" localSheetId="18" hidden="1">{"Tab1",#N/A,FALSE,"P";"Tab2",#N/A,FALSE,"P"}</definedName>
    <definedName name="rrrrrrr" localSheetId="19" hidden="1">{"Tab1",#N/A,FALSE,"P";"Tab2",#N/A,FALSE,"P"}</definedName>
    <definedName name="rrrrrrr" localSheetId="24" hidden="1">{"Tab1",#N/A,FALSE,"P";"Tab2",#N/A,FALSE,"P"}</definedName>
    <definedName name="rrrrrrr" localSheetId="25" hidden="1">{"Tab1",#N/A,FALSE,"P";"Tab2",#N/A,FALSE,"P"}</definedName>
    <definedName name="rrrrrrr" localSheetId="26" hidden="1">{"Tab1",#N/A,FALSE,"P";"Tab2",#N/A,FALSE,"P"}</definedName>
    <definedName name="rrrrrrr" localSheetId="27" hidden="1">{"Tab1",#N/A,FALSE,"P";"Tab2",#N/A,FALSE,"P"}</definedName>
    <definedName name="rrrrrrr" localSheetId="29" hidden="1">{"Tab1",#N/A,FALSE,"P";"Tab2",#N/A,FALSE,"P"}</definedName>
    <definedName name="rrrrrrr" hidden="1">{"Tab1",#N/A,FALSE,"P";"Tab2",#N/A,FALSE,"P"}</definedName>
    <definedName name="rrrrrrrrrrrrr" localSheetId="20" hidden="1">{"Tab1",#N/A,FALSE,"P";"Tab2",#N/A,FALSE,"P"}</definedName>
    <definedName name="rrrrrrrrrrrrr" localSheetId="21" hidden="1">{"Tab1",#N/A,FALSE,"P";"Tab2",#N/A,FALSE,"P"}</definedName>
    <definedName name="rrrrrrrrrrrrr" localSheetId="22" hidden="1">{"Tab1",#N/A,FALSE,"P";"Tab2",#N/A,FALSE,"P"}</definedName>
    <definedName name="rrrrrrrrrrrrr" localSheetId="23" hidden="1">{"Tab1",#N/A,FALSE,"P";"Tab2",#N/A,FALSE,"P"}</definedName>
    <definedName name="rrrrrrrrrrrrr" localSheetId="28" hidden="1">{"Tab1",#N/A,FALSE,"P";"Tab2",#N/A,FALSE,"P"}</definedName>
    <definedName name="rrrrrrrrrrrrr" localSheetId="32" hidden="1">{"Tab1",#N/A,FALSE,"P";"Tab2",#N/A,FALSE,"P"}</definedName>
    <definedName name="rrrrrrrrrrrrr" localSheetId="37" hidden="1">{"Tab1",#N/A,FALSE,"P";"Tab2",#N/A,FALSE,"P"}</definedName>
    <definedName name="rrrrrrrrrrrrr" localSheetId="39" hidden="1">{"Tab1",#N/A,FALSE,"P";"Tab2",#N/A,FALSE,"P"}</definedName>
    <definedName name="rrrrrrrrrrrrr" localSheetId="41" hidden="1">{"Tab1",#N/A,FALSE,"P";"Tab2",#N/A,FALSE,"P"}</definedName>
    <definedName name="rrrrrrrrrrrrr" localSheetId="4" hidden="1">{"Tab1",#N/A,FALSE,"P";"Tab2",#N/A,FALSE,"P"}</definedName>
    <definedName name="rrrrrrrrrrrrr" localSheetId="3" hidden="1">{"Tab1",#N/A,FALSE,"P";"Tab2",#N/A,FALSE,"P"}</definedName>
    <definedName name="rrrrrrrrrrrrr" localSheetId="30" hidden="1">{"Tab1",#N/A,FALSE,"P";"Tab2",#N/A,FALSE,"P"}</definedName>
    <definedName name="rrrrrrrrrrrrr" localSheetId="31" hidden="1">{"Tab1",#N/A,FALSE,"P";"Tab2",#N/A,FALSE,"P"}</definedName>
    <definedName name="rrrrrrrrrrrrr" localSheetId="33" hidden="1">{"Tab1",#N/A,FALSE,"P";"Tab2",#N/A,FALSE,"P"}</definedName>
    <definedName name="rrrrrrrrrrrrr" localSheetId="34" hidden="1">{"Tab1",#N/A,FALSE,"P";"Tab2",#N/A,FALSE,"P"}</definedName>
    <definedName name="rrrrrrrrrrrrr" localSheetId="35" hidden="1">{"Tab1",#N/A,FALSE,"P";"Tab2",#N/A,FALSE,"P"}</definedName>
    <definedName name="rrrrrrrrrrrrr" localSheetId="36" hidden="1">{"Tab1",#N/A,FALSE,"P";"Tab2",#N/A,FALSE,"P"}</definedName>
    <definedName name="rrrrrrrrrrrrr" localSheetId="38" hidden="1">{"Tab1",#N/A,FALSE,"P";"Tab2",#N/A,FALSE,"P"}</definedName>
    <definedName name="rrrrrrrrrrrrr" localSheetId="42" hidden="1">{"Tab1",#N/A,FALSE,"P";"Tab2",#N/A,FALSE,"P"}</definedName>
    <definedName name="rrrrrrrrrrrrr" localSheetId="43" hidden="1">{"Tab1",#N/A,FALSE,"P";"Tab2",#N/A,FALSE,"P"}</definedName>
    <definedName name="rrrrrrrrrrrrr" localSheetId="17" hidden="1">{"Tab1",#N/A,FALSE,"P";"Tab2",#N/A,FALSE,"P"}</definedName>
    <definedName name="rrrrrrrrrrrrr" localSheetId="50" hidden="1">{"Tab1",#N/A,FALSE,"P";"Tab2",#N/A,FALSE,"P"}</definedName>
    <definedName name="rrrrrrrrrrrrr" localSheetId="51" hidden="1">{"Tab1",#N/A,FALSE,"P";"Tab2",#N/A,FALSE,"P"}</definedName>
    <definedName name="rrrrrrrrrrrrr" localSheetId="52" hidden="1">{"Tab1",#N/A,FALSE,"P";"Tab2",#N/A,FALSE,"P"}</definedName>
    <definedName name="rrrrrrrrrrrrr" localSheetId="53" hidden="1">{"Tab1",#N/A,FALSE,"P";"Tab2",#N/A,FALSE,"P"}</definedName>
    <definedName name="rrrrrrrrrrrrr" localSheetId="54" hidden="1">{"Tab1",#N/A,FALSE,"P";"Tab2",#N/A,FALSE,"P"}</definedName>
    <definedName name="rrrrrrrrrrrrr" localSheetId="55" hidden="1">{"Tab1",#N/A,FALSE,"P";"Tab2",#N/A,FALSE,"P"}</definedName>
    <definedName name="rrrrrrrrrrrrr" localSheetId="56" hidden="1">{"Tab1",#N/A,FALSE,"P";"Tab2",#N/A,FALSE,"P"}</definedName>
    <definedName name="rrrrrrrrrrrrr" localSheetId="18" hidden="1">{"Tab1",#N/A,FALSE,"P";"Tab2",#N/A,FALSE,"P"}</definedName>
    <definedName name="rrrrrrrrrrrrr" localSheetId="19" hidden="1">{"Tab1",#N/A,FALSE,"P";"Tab2",#N/A,FALSE,"P"}</definedName>
    <definedName name="rrrrrrrrrrrrr" localSheetId="24" hidden="1">{"Tab1",#N/A,FALSE,"P";"Tab2",#N/A,FALSE,"P"}</definedName>
    <definedName name="rrrrrrrrrrrrr" localSheetId="25" hidden="1">{"Tab1",#N/A,FALSE,"P";"Tab2",#N/A,FALSE,"P"}</definedName>
    <definedName name="rrrrrrrrrrrrr" localSheetId="26" hidden="1">{"Tab1",#N/A,FALSE,"P";"Tab2",#N/A,FALSE,"P"}</definedName>
    <definedName name="rrrrrrrrrrrrr" localSheetId="27" hidden="1">{"Tab1",#N/A,FALSE,"P";"Tab2",#N/A,FALSE,"P"}</definedName>
    <definedName name="rrrrrrrrrrrrr" localSheetId="29" hidden="1">{"Tab1",#N/A,FALSE,"P";"Tab2",#N/A,FALSE,"P"}</definedName>
    <definedName name="rrrrrrrrrrrrr" hidden="1">{"Tab1",#N/A,FALSE,"P";"Tab2",#N/A,FALSE,"P"}</definedName>
    <definedName name="RS" localSheetId="20">#REF!</definedName>
    <definedName name="RS" localSheetId="21">#REF!</definedName>
    <definedName name="RS" localSheetId="37">#REF!</definedName>
    <definedName name="RS" localSheetId="4">#REF!</definedName>
    <definedName name="RS" localSheetId="3">#REF!</definedName>
    <definedName name="RS" localSheetId="30">#REF!</definedName>
    <definedName name="RS" localSheetId="31">#REF!</definedName>
    <definedName name="RS" localSheetId="38">#REF!</definedName>
    <definedName name="RS" localSheetId="55">#REF!</definedName>
    <definedName name="RS" localSheetId="56">#REF!</definedName>
    <definedName name="RS" localSheetId="18">#REF!</definedName>
    <definedName name="RS" localSheetId="19">#REF!</definedName>
    <definedName name="RS" localSheetId="24">#REF!</definedName>
    <definedName name="RS" localSheetId="25">#REF!</definedName>
    <definedName name="RS" localSheetId="26">#REF!</definedName>
    <definedName name="RS" localSheetId="27">#REF!</definedName>
    <definedName name="RS" localSheetId="29">#REF!</definedName>
    <definedName name="RS">#REF!</definedName>
    <definedName name="RS1A" localSheetId="20">#REF!</definedName>
    <definedName name="RS1A" localSheetId="37">#REF!</definedName>
    <definedName name="RS1A" localSheetId="4">#REF!</definedName>
    <definedName name="RS1A" localSheetId="3">#REF!</definedName>
    <definedName name="RS1A" localSheetId="31">#REF!</definedName>
    <definedName name="RS1A" localSheetId="55">#REF!</definedName>
    <definedName name="RS1A" localSheetId="56">#REF!</definedName>
    <definedName name="RS1A" localSheetId="19">#REF!</definedName>
    <definedName name="RS1A" localSheetId="25">#REF!</definedName>
    <definedName name="RS1A" localSheetId="26">#REF!</definedName>
    <definedName name="RS1A">#REF!</definedName>
    <definedName name="RSB" localSheetId="20">#REF!</definedName>
    <definedName name="RSB" localSheetId="37">#REF!</definedName>
    <definedName name="RSB" localSheetId="4">#REF!</definedName>
    <definedName name="RSB" localSheetId="3">#REF!</definedName>
    <definedName name="RSB" localSheetId="31">#REF!</definedName>
    <definedName name="RSB" localSheetId="55">#REF!</definedName>
    <definedName name="RSB" localSheetId="56">#REF!</definedName>
    <definedName name="RSB">#REF!</definedName>
    <definedName name="RSB_AHAP_40R" localSheetId="20">#REF!</definedName>
    <definedName name="RSB_AHAP_40R" localSheetId="37">#REF!</definedName>
    <definedName name="RSB_AHAP_40R" localSheetId="4">#REF!</definedName>
    <definedName name="RSB_AHAP_40R" localSheetId="3">#REF!</definedName>
    <definedName name="RSB_AHAP_40R" localSheetId="31">#REF!</definedName>
    <definedName name="RSB_AHAP_40R" localSheetId="55">#REF!</definedName>
    <definedName name="RSB_AHAP_40R">#REF!</definedName>
    <definedName name="RSB_Bcos_Des_40R" localSheetId="20">#REF!</definedName>
    <definedName name="RSB_Bcos_Des_40R" localSheetId="37">#REF!</definedName>
    <definedName name="RSB_Bcos_Des_40R" localSheetId="4">#REF!</definedName>
    <definedName name="RSB_Bcos_Des_40R" localSheetId="3">#REF!</definedName>
    <definedName name="RSB_Bcos_Des_40R" localSheetId="31">#REF!</definedName>
    <definedName name="RSB_Bcos_Des_40R" localSheetId="55">#REF!</definedName>
    <definedName name="RSB_Bcos_Des_40R">#REF!</definedName>
    <definedName name="RSB_SOCFIN_40R" localSheetId="20">#REF!</definedName>
    <definedName name="RSB_SOCFIN_40R" localSheetId="37">#REF!</definedName>
    <definedName name="RSB_SOCFIN_40R" localSheetId="4">#REF!</definedName>
    <definedName name="RSB_SOCFIN_40R" localSheetId="3">#REF!</definedName>
    <definedName name="RSB_SOCFIN_40R" localSheetId="31">#REF!</definedName>
    <definedName name="RSB_SOCFIN_40R" localSheetId="55">#REF!</definedName>
    <definedName name="RSB_SOCFIN_40R">#REF!</definedName>
    <definedName name="rstd" localSheetId="55">#REF!</definedName>
    <definedName name="rstd">#REF!</definedName>
    <definedName name="rt" localSheetId="20" hidden="1">{"Minpmon",#N/A,FALSE,"Monthinput"}</definedName>
    <definedName name="rt" localSheetId="21" hidden="1">{"Minpmon",#N/A,FALSE,"Monthinput"}</definedName>
    <definedName name="rt" localSheetId="22" hidden="1">{"Minpmon",#N/A,FALSE,"Monthinput"}</definedName>
    <definedName name="rt" localSheetId="23" hidden="1">{"Minpmon",#N/A,FALSE,"Monthinput"}</definedName>
    <definedName name="rt" localSheetId="28" hidden="1">{"Minpmon",#N/A,FALSE,"Monthinput"}</definedName>
    <definedName name="rt" localSheetId="32" hidden="1">{"Minpmon",#N/A,FALSE,"Monthinput"}</definedName>
    <definedName name="rt" localSheetId="37" hidden="1">{"Minpmon",#N/A,FALSE,"Monthinput"}</definedName>
    <definedName name="rt" localSheetId="39" hidden="1">{"Minpmon",#N/A,FALSE,"Monthinput"}</definedName>
    <definedName name="rt" localSheetId="41" hidden="1">{"Minpmon",#N/A,FALSE,"Monthinput"}</definedName>
    <definedName name="rt" localSheetId="4" hidden="1">{"Minpmon",#N/A,FALSE,"Monthinput"}</definedName>
    <definedName name="rt" localSheetId="3" hidden="1">{"Minpmon",#N/A,FALSE,"Monthinput"}</definedName>
    <definedName name="rt" localSheetId="30" hidden="1">{"Minpmon",#N/A,FALSE,"Monthinput"}</definedName>
    <definedName name="rt" localSheetId="31" hidden="1">{"Minpmon",#N/A,FALSE,"Monthinput"}</definedName>
    <definedName name="rt" localSheetId="33" hidden="1">{"Minpmon",#N/A,FALSE,"Monthinput"}</definedName>
    <definedName name="rt" localSheetId="34" hidden="1">{"Minpmon",#N/A,FALSE,"Monthinput"}</definedName>
    <definedName name="rt" localSheetId="35" hidden="1">{"Minpmon",#N/A,FALSE,"Monthinput"}</definedName>
    <definedName name="rt" localSheetId="36" hidden="1">{"Minpmon",#N/A,FALSE,"Monthinput"}</definedName>
    <definedName name="rt" localSheetId="38" hidden="1">{"Minpmon",#N/A,FALSE,"Monthinput"}</definedName>
    <definedName name="rt" localSheetId="42" hidden="1">{"Minpmon",#N/A,FALSE,"Monthinput"}</definedName>
    <definedName name="rt" localSheetId="43" hidden="1">{"Minpmon",#N/A,FALSE,"Monthinput"}</definedName>
    <definedName name="rt" localSheetId="17" hidden="1">{"Minpmon",#N/A,FALSE,"Monthinput"}</definedName>
    <definedName name="rt" localSheetId="50" hidden="1">{"Minpmon",#N/A,FALSE,"Monthinput"}</definedName>
    <definedName name="rt" localSheetId="51" hidden="1">{"Minpmon",#N/A,FALSE,"Monthinput"}</definedName>
    <definedName name="rt" localSheetId="52" hidden="1">{"Minpmon",#N/A,FALSE,"Monthinput"}</definedName>
    <definedName name="rt" localSheetId="53" hidden="1">{"Minpmon",#N/A,FALSE,"Monthinput"}</definedName>
    <definedName name="rt" localSheetId="54" hidden="1">{"Minpmon",#N/A,FALSE,"Monthinput"}</definedName>
    <definedName name="rt" localSheetId="55" hidden="1">{"Minpmon",#N/A,FALSE,"Monthinput"}</definedName>
    <definedName name="rt" localSheetId="56" hidden="1">{"Minpmon",#N/A,FALSE,"Monthinput"}</definedName>
    <definedName name="rt" localSheetId="18" hidden="1">{"Minpmon",#N/A,FALSE,"Monthinput"}</definedName>
    <definedName name="rt" localSheetId="19" hidden="1">{"Minpmon",#N/A,FALSE,"Monthinput"}</definedName>
    <definedName name="rt" localSheetId="24" hidden="1">{"Minpmon",#N/A,FALSE,"Monthinput"}</definedName>
    <definedName name="rt" localSheetId="25" hidden="1">{"Minpmon",#N/A,FALSE,"Monthinput"}</definedName>
    <definedName name="rt" localSheetId="26" hidden="1">{"Minpmon",#N/A,FALSE,"Monthinput"}</definedName>
    <definedName name="rt" localSheetId="27" hidden="1">{"Minpmon",#N/A,FALSE,"Monthinput"}</definedName>
    <definedName name="rt" localSheetId="29" hidden="1">{"Minpmon",#N/A,FALSE,"Monthinput"}</definedName>
    <definedName name="rt" hidden="1">{"Minpmon",#N/A,FALSE,"Monthinput"}</definedName>
    <definedName name="rte" localSheetId="20" hidden="1">{"Riqfin97",#N/A,FALSE,"Tran";"Riqfinpro",#N/A,FALSE,"Tran"}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localSheetId="23" hidden="1">{"Riqfin97",#N/A,FALSE,"Tran";"Riqfinpro",#N/A,FALSE,"Tran"}</definedName>
    <definedName name="rte" localSheetId="28" hidden="1">{"Riqfin97",#N/A,FALSE,"Tran";"Riqfinpro",#N/A,FALSE,"Tran"}</definedName>
    <definedName name="rte" localSheetId="32" hidden="1">{"Riqfin97",#N/A,FALSE,"Tran";"Riqfinpro",#N/A,FALSE,"Tran"}</definedName>
    <definedName name="rte" localSheetId="37" hidden="1">{"Riqfin97",#N/A,FALSE,"Tran";"Riqfinpro",#N/A,FALSE,"Tran"}</definedName>
    <definedName name="rte" localSheetId="39" hidden="1">{"Riqfin97",#N/A,FALSE,"Tran";"Riqfinpro",#N/A,FALSE,"Tran"}</definedName>
    <definedName name="rte" localSheetId="41" hidden="1">{"Riqfin97",#N/A,FALSE,"Tran";"Riqfinpro",#N/A,FALSE,"Tran"}</definedName>
    <definedName name="rte" localSheetId="4" hidden="1">{"Riqfin97",#N/A,FALSE,"Tran";"Riqfinpro",#N/A,FALSE,"Tran"}</definedName>
    <definedName name="rte" localSheetId="3" hidden="1">{"Riqfin97",#N/A,FALSE,"Tran";"Riqfinpro",#N/A,FALSE,"Tran"}</definedName>
    <definedName name="rte" localSheetId="30" hidden="1">{"Riqfin97",#N/A,FALSE,"Tran";"Riqfinpro",#N/A,FALSE,"Tran"}</definedName>
    <definedName name="rte" localSheetId="31" hidden="1">{"Riqfin97",#N/A,FALSE,"Tran";"Riqfinpro",#N/A,FALSE,"Tran"}</definedName>
    <definedName name="rte" localSheetId="33" hidden="1">{"Riqfin97",#N/A,FALSE,"Tran";"Riqfinpro",#N/A,FALSE,"Tran"}</definedName>
    <definedName name="rte" localSheetId="34" hidden="1">{"Riqfin97",#N/A,FALSE,"Tran";"Riqfinpro",#N/A,FALSE,"Tran"}</definedName>
    <definedName name="rte" localSheetId="35" hidden="1">{"Riqfin97",#N/A,FALSE,"Tran";"Riqfinpro",#N/A,FALSE,"Tran"}</definedName>
    <definedName name="rte" localSheetId="36" hidden="1">{"Riqfin97",#N/A,FALSE,"Tran";"Riqfinpro",#N/A,FALSE,"Tran"}</definedName>
    <definedName name="rte" localSheetId="38" hidden="1">{"Riqfin97",#N/A,FALSE,"Tran";"Riqfinpro",#N/A,FALSE,"Tran"}</definedName>
    <definedName name="rte" localSheetId="42" hidden="1">{"Riqfin97",#N/A,FALSE,"Tran";"Riqfinpro",#N/A,FALSE,"Tran"}</definedName>
    <definedName name="rte" localSheetId="43" hidden="1">{"Riqfin97",#N/A,FALSE,"Tran";"Riqfinpro",#N/A,FALSE,"Tran"}</definedName>
    <definedName name="rte" localSheetId="17" hidden="1">{"Riqfin97",#N/A,FALSE,"Tran";"Riqfinpro",#N/A,FALSE,"Tran"}</definedName>
    <definedName name="rte" localSheetId="50" hidden="1">{"Riqfin97",#N/A,FALSE,"Tran";"Riqfinpro",#N/A,FALSE,"Tran"}</definedName>
    <definedName name="rte" localSheetId="51" hidden="1">{"Riqfin97",#N/A,FALSE,"Tran";"Riqfinpro",#N/A,FALSE,"Tran"}</definedName>
    <definedName name="rte" localSheetId="52" hidden="1">{"Riqfin97",#N/A,FALSE,"Tran";"Riqfinpro",#N/A,FALSE,"Tran"}</definedName>
    <definedName name="rte" localSheetId="53" hidden="1">{"Riqfin97",#N/A,FALSE,"Tran";"Riqfinpro",#N/A,FALSE,"Tran"}</definedName>
    <definedName name="rte" localSheetId="54" hidden="1">{"Riqfin97",#N/A,FALSE,"Tran";"Riqfinpro",#N/A,FALSE,"Tran"}</definedName>
    <definedName name="rte" localSheetId="55" hidden="1">{"Riqfin97",#N/A,FALSE,"Tran";"Riqfinpro",#N/A,FALSE,"Tran"}</definedName>
    <definedName name="rte" localSheetId="56" hidden="1">{"Riqfin97",#N/A,FALSE,"Tran";"Riqfinpro",#N/A,FALSE,"Tran"}</definedName>
    <definedName name="rte" localSheetId="18" hidden="1">{"Riqfin97",#N/A,FALSE,"Tran";"Riqfinpro",#N/A,FALSE,"Tran"}</definedName>
    <definedName name="rte" localSheetId="19" hidden="1">{"Riqfin97",#N/A,FALSE,"Tran";"Riqfinpro",#N/A,FALSE,"Tran"}</definedName>
    <definedName name="rte" localSheetId="24" hidden="1">{"Riqfin97",#N/A,FALSE,"Tran";"Riqfinpro",#N/A,FALSE,"Tran"}</definedName>
    <definedName name="rte" localSheetId="25" hidden="1">{"Riqfin97",#N/A,FALSE,"Tran";"Riqfinpro",#N/A,FALSE,"Tran"}</definedName>
    <definedName name="rte" localSheetId="26" hidden="1">{"Riqfin97",#N/A,FALSE,"Tran";"Riqfinpro",#N/A,FALSE,"Tran"}</definedName>
    <definedName name="rte" localSheetId="27" hidden="1">{"Riqfin97",#N/A,FALSE,"Tran";"Riqfinpro",#N/A,FALSE,"Tran"}</definedName>
    <definedName name="rte" localSheetId="29" hidden="1">{"Riqfin97",#N/A,FALSE,"Tran";"Riqfinpro",#N/A,FALSE,"Tran"}</definedName>
    <definedName name="rte" hidden="1">{"Riqfin97",#N/A,FALSE,"Tran";"Riqfinpro",#N/A,FALSE,"Tran"}</definedName>
    <definedName name="rtre" localSheetId="20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localSheetId="23" hidden="1">{"Main Economic Indicators",#N/A,FALSE,"C"}</definedName>
    <definedName name="rtre" localSheetId="28" hidden="1">{"Main Economic Indicators",#N/A,FALSE,"C"}</definedName>
    <definedName name="rtre" localSheetId="32" hidden="1">{"Main Economic Indicators",#N/A,FALSE,"C"}</definedName>
    <definedName name="rtre" localSheetId="37" hidden="1">{"Main Economic Indicators",#N/A,FALSE,"C"}</definedName>
    <definedName name="rtre" localSheetId="39" hidden="1">{"Main Economic Indicators",#N/A,FALSE,"C"}</definedName>
    <definedName name="rtre" localSheetId="41" hidden="1">{"Main Economic Indicators",#N/A,FALSE,"C"}</definedName>
    <definedName name="rtre" localSheetId="4" hidden="1">{"Main Economic Indicators",#N/A,FALSE,"C"}</definedName>
    <definedName name="rtre" localSheetId="3" hidden="1">{"Main Economic Indicators",#N/A,FALSE,"C"}</definedName>
    <definedName name="rtre" localSheetId="30" hidden="1">{"Main Economic Indicators",#N/A,FALSE,"C"}</definedName>
    <definedName name="rtre" localSheetId="31" hidden="1">{"Main Economic Indicators",#N/A,FALSE,"C"}</definedName>
    <definedName name="rtre" localSheetId="33" hidden="1">{"Main Economic Indicators",#N/A,FALSE,"C"}</definedName>
    <definedName name="rtre" localSheetId="34" hidden="1">{"Main Economic Indicators",#N/A,FALSE,"C"}</definedName>
    <definedName name="rtre" localSheetId="35" hidden="1">{"Main Economic Indicators",#N/A,FALSE,"C"}</definedName>
    <definedName name="rtre" localSheetId="36" hidden="1">{"Main Economic Indicators",#N/A,FALSE,"C"}</definedName>
    <definedName name="rtre" localSheetId="38" hidden="1">{"Main Economic Indicators",#N/A,FALSE,"C"}</definedName>
    <definedName name="rtre" localSheetId="42" hidden="1">{"Main Economic Indicators",#N/A,FALSE,"C"}</definedName>
    <definedName name="rtre" localSheetId="43" hidden="1">{"Main Economic Indicators",#N/A,FALSE,"C"}</definedName>
    <definedName name="rtre" localSheetId="17" hidden="1">{"Main Economic Indicators",#N/A,FALSE,"C"}</definedName>
    <definedName name="rtre" localSheetId="50" hidden="1">{"Main Economic Indicators",#N/A,FALSE,"C"}</definedName>
    <definedName name="rtre" localSheetId="51" hidden="1">{"Main Economic Indicators",#N/A,FALSE,"C"}</definedName>
    <definedName name="rtre" localSheetId="52" hidden="1">{"Main Economic Indicators",#N/A,FALSE,"C"}</definedName>
    <definedName name="rtre" localSheetId="53" hidden="1">{"Main Economic Indicators",#N/A,FALSE,"C"}</definedName>
    <definedName name="rtre" localSheetId="54" hidden="1">{"Main Economic Indicators",#N/A,FALSE,"C"}</definedName>
    <definedName name="rtre" localSheetId="55" hidden="1">{"Main Economic Indicators",#N/A,FALSE,"C"}</definedName>
    <definedName name="rtre" localSheetId="56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24" hidden="1">{"Main Economic Indicators",#N/A,FALSE,"C"}</definedName>
    <definedName name="rtre" localSheetId="25" hidden="1">{"Main Economic Indicators",#N/A,FALSE,"C"}</definedName>
    <definedName name="rtre" localSheetId="26" hidden="1">{"Main Economic Indicators",#N/A,FALSE,"C"}</definedName>
    <definedName name="rtre" localSheetId="27" hidden="1">{"Main Economic Indicators",#N/A,FALSE,"C"}</definedName>
    <definedName name="rtre" localSheetId="29" hidden="1">{"Main Economic Indicators",#N/A,FALSE,"C"}</definedName>
    <definedName name="rtre" hidden="1">{"Main Economic Indicators",#N/A,FALSE,"C"}</definedName>
    <definedName name="rtre1" localSheetId="20" hidden="1">{"Main Economic Indicators",#N/A,FALSE,"C"}</definedName>
    <definedName name="rtre1" localSheetId="21" hidden="1">{"Main Economic Indicators",#N/A,FALSE,"C"}</definedName>
    <definedName name="rtre1" localSheetId="22" hidden="1">{"Main Economic Indicators",#N/A,FALSE,"C"}</definedName>
    <definedName name="rtre1" localSheetId="23" hidden="1">{"Main Economic Indicators",#N/A,FALSE,"C"}</definedName>
    <definedName name="rtre1" localSheetId="28" hidden="1">{"Main Economic Indicators",#N/A,FALSE,"C"}</definedName>
    <definedName name="rtre1" localSheetId="32" hidden="1">{"Main Economic Indicators",#N/A,FALSE,"C"}</definedName>
    <definedName name="rtre1" localSheetId="37" hidden="1">{"Main Economic Indicators",#N/A,FALSE,"C"}</definedName>
    <definedName name="rtre1" localSheetId="39" hidden="1">{"Main Economic Indicators",#N/A,FALSE,"C"}</definedName>
    <definedName name="rtre1" localSheetId="41" hidden="1">{"Main Economic Indicators",#N/A,FALSE,"C"}</definedName>
    <definedName name="rtre1" localSheetId="4" hidden="1">{"Main Economic Indicators",#N/A,FALSE,"C"}</definedName>
    <definedName name="rtre1" localSheetId="3" hidden="1">{"Main Economic Indicators",#N/A,FALSE,"C"}</definedName>
    <definedName name="rtre1" localSheetId="30" hidden="1">{"Main Economic Indicators",#N/A,FALSE,"C"}</definedName>
    <definedName name="rtre1" localSheetId="31" hidden="1">{"Main Economic Indicators",#N/A,FALSE,"C"}</definedName>
    <definedName name="rtre1" localSheetId="33" hidden="1">{"Main Economic Indicators",#N/A,FALSE,"C"}</definedName>
    <definedName name="rtre1" localSheetId="34" hidden="1">{"Main Economic Indicators",#N/A,FALSE,"C"}</definedName>
    <definedName name="rtre1" localSheetId="35" hidden="1">{"Main Economic Indicators",#N/A,FALSE,"C"}</definedName>
    <definedName name="rtre1" localSheetId="36" hidden="1">{"Main Economic Indicators",#N/A,FALSE,"C"}</definedName>
    <definedName name="rtre1" localSheetId="38" hidden="1">{"Main Economic Indicators",#N/A,FALSE,"C"}</definedName>
    <definedName name="rtre1" localSheetId="42" hidden="1">{"Main Economic Indicators",#N/A,FALSE,"C"}</definedName>
    <definedName name="rtre1" localSheetId="43" hidden="1">{"Main Economic Indicators",#N/A,FALSE,"C"}</definedName>
    <definedName name="rtre1" localSheetId="17" hidden="1">{"Main Economic Indicators",#N/A,FALSE,"C"}</definedName>
    <definedName name="rtre1" localSheetId="50" hidden="1">{"Main Economic Indicators",#N/A,FALSE,"C"}</definedName>
    <definedName name="rtre1" localSheetId="51" hidden="1">{"Main Economic Indicators",#N/A,FALSE,"C"}</definedName>
    <definedName name="rtre1" localSheetId="52" hidden="1">{"Main Economic Indicators",#N/A,FALSE,"C"}</definedName>
    <definedName name="rtre1" localSheetId="53" hidden="1">{"Main Economic Indicators",#N/A,FALSE,"C"}</definedName>
    <definedName name="rtre1" localSheetId="54" hidden="1">{"Main Economic Indicators",#N/A,FALSE,"C"}</definedName>
    <definedName name="rtre1" localSheetId="55" hidden="1">{"Main Economic Indicators",#N/A,FALSE,"C"}</definedName>
    <definedName name="rtre1" localSheetId="56" hidden="1">{"Main Economic Indicators",#N/A,FALSE,"C"}</definedName>
    <definedName name="rtre1" localSheetId="18" hidden="1">{"Main Economic Indicators",#N/A,FALSE,"C"}</definedName>
    <definedName name="rtre1" localSheetId="19" hidden="1">{"Main Economic Indicators",#N/A,FALSE,"C"}</definedName>
    <definedName name="rtre1" localSheetId="24" hidden="1">{"Main Economic Indicators",#N/A,FALSE,"C"}</definedName>
    <definedName name="rtre1" localSheetId="25" hidden="1">{"Main Economic Indicators",#N/A,FALSE,"C"}</definedName>
    <definedName name="rtre1" localSheetId="26" hidden="1">{"Main Economic Indicators",#N/A,FALSE,"C"}</definedName>
    <definedName name="rtre1" localSheetId="27" hidden="1">{"Main Economic Indicators",#N/A,FALSE,"C"}</definedName>
    <definedName name="rtre1" localSheetId="29" hidden="1">{"Main Economic Indicators",#N/A,FALSE,"C"}</definedName>
    <definedName name="rtre1" hidden="1">{"Main Economic Indicators",#N/A,FALSE,"C"}</definedName>
    <definedName name="rty" localSheetId="20" hidden="1">{"Riqfin97",#N/A,FALSE,"Tran";"Riqfinpro",#N/A,FALSE,"Tran"}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localSheetId="23" hidden="1">{"Riqfin97",#N/A,FALSE,"Tran";"Riqfinpro",#N/A,FALSE,"Tran"}</definedName>
    <definedName name="rty" localSheetId="28" hidden="1">{"Riqfin97",#N/A,FALSE,"Tran";"Riqfinpro",#N/A,FALSE,"Tran"}</definedName>
    <definedName name="rty" localSheetId="32" hidden="1">{"Riqfin97",#N/A,FALSE,"Tran";"Riqfinpro",#N/A,FALSE,"Tran"}</definedName>
    <definedName name="rty" localSheetId="37" hidden="1">{"Riqfin97",#N/A,FALSE,"Tran";"Riqfinpro",#N/A,FALSE,"Tran"}</definedName>
    <definedName name="rty" localSheetId="39" hidden="1">{"Riqfin97",#N/A,FALSE,"Tran";"Riqfinpro",#N/A,FALSE,"Tran"}</definedName>
    <definedName name="rty" localSheetId="41" hidden="1">{"Riqfin97",#N/A,FALSE,"Tran";"Riqfinpro",#N/A,FALSE,"Tran"}</definedName>
    <definedName name="rty" localSheetId="4" hidden="1">{"Riqfin97",#N/A,FALSE,"Tran";"Riqfinpro",#N/A,FALSE,"Tran"}</definedName>
    <definedName name="rty" localSheetId="3" hidden="1">{"Riqfin97",#N/A,FALSE,"Tran";"Riqfinpro",#N/A,FALSE,"Tran"}</definedName>
    <definedName name="rty" localSheetId="30" hidden="1">{"Riqfin97",#N/A,FALSE,"Tran";"Riqfinpro",#N/A,FALSE,"Tran"}</definedName>
    <definedName name="rty" localSheetId="31" hidden="1">{"Riqfin97",#N/A,FALSE,"Tran";"Riqfinpro",#N/A,FALSE,"Tran"}</definedName>
    <definedName name="rty" localSheetId="33" hidden="1">{"Riqfin97",#N/A,FALSE,"Tran";"Riqfinpro",#N/A,FALSE,"Tran"}</definedName>
    <definedName name="rty" localSheetId="34" hidden="1">{"Riqfin97",#N/A,FALSE,"Tran";"Riqfinpro",#N/A,FALSE,"Tran"}</definedName>
    <definedName name="rty" localSheetId="35" hidden="1">{"Riqfin97",#N/A,FALSE,"Tran";"Riqfinpro",#N/A,FALSE,"Tran"}</definedName>
    <definedName name="rty" localSheetId="36" hidden="1">{"Riqfin97",#N/A,FALSE,"Tran";"Riqfinpro",#N/A,FALSE,"Tran"}</definedName>
    <definedName name="rty" localSheetId="38" hidden="1">{"Riqfin97",#N/A,FALSE,"Tran";"Riqfinpro",#N/A,FALSE,"Tran"}</definedName>
    <definedName name="rty" localSheetId="42" hidden="1">{"Riqfin97",#N/A,FALSE,"Tran";"Riqfinpro",#N/A,FALSE,"Tran"}</definedName>
    <definedName name="rty" localSheetId="43" hidden="1">{"Riqfin97",#N/A,FALSE,"Tran";"Riqfinpro",#N/A,FALSE,"Tran"}</definedName>
    <definedName name="rty" localSheetId="17" hidden="1">{"Riqfin97",#N/A,FALSE,"Tran";"Riqfinpro",#N/A,FALSE,"Tran"}</definedName>
    <definedName name="rty" localSheetId="50" hidden="1">{"Riqfin97",#N/A,FALSE,"Tran";"Riqfinpro",#N/A,FALSE,"Tran"}</definedName>
    <definedName name="rty" localSheetId="51" hidden="1">{"Riqfin97",#N/A,FALSE,"Tran";"Riqfinpro",#N/A,FALSE,"Tran"}</definedName>
    <definedName name="rty" localSheetId="52" hidden="1">{"Riqfin97",#N/A,FALSE,"Tran";"Riqfinpro",#N/A,FALSE,"Tran"}</definedName>
    <definedName name="rty" localSheetId="53" hidden="1">{"Riqfin97",#N/A,FALSE,"Tran";"Riqfinpro",#N/A,FALSE,"Tran"}</definedName>
    <definedName name="rty" localSheetId="54" hidden="1">{"Riqfin97",#N/A,FALSE,"Tran";"Riqfinpro",#N/A,FALSE,"Tran"}</definedName>
    <definedName name="rty" localSheetId="55" hidden="1">{"Riqfin97",#N/A,FALSE,"Tran";"Riqfinpro",#N/A,FALSE,"Tran"}</definedName>
    <definedName name="rty" localSheetId="56" hidden="1">{"Riqfin97",#N/A,FALSE,"Tran";"Riqfinpro",#N/A,FALSE,"Tran"}</definedName>
    <definedName name="rty" localSheetId="18" hidden="1">{"Riqfin97",#N/A,FALSE,"Tran";"Riqfinpro",#N/A,FALSE,"Tran"}</definedName>
    <definedName name="rty" localSheetId="19" hidden="1">{"Riqfin97",#N/A,FALSE,"Tran";"Riqfinpro",#N/A,FALSE,"Tran"}</definedName>
    <definedName name="rty" localSheetId="24" hidden="1">{"Riqfin97",#N/A,FALSE,"Tran";"Riqfinpro",#N/A,FALSE,"Tran"}</definedName>
    <definedName name="rty" localSheetId="25" hidden="1">{"Riqfin97",#N/A,FALSE,"Tran";"Riqfinpro",#N/A,FALSE,"Tran"}</definedName>
    <definedName name="rty" localSheetId="26" hidden="1">{"Riqfin97",#N/A,FALSE,"Tran";"Riqfinpro",#N/A,FALSE,"Tran"}</definedName>
    <definedName name="rty" localSheetId="27" hidden="1">{"Riqfin97",#N/A,FALSE,"Tran";"Riqfinpro",#N/A,FALSE,"Tran"}</definedName>
    <definedName name="rty" localSheetId="29" hidden="1">{"Riqfin97",#N/A,FALSE,"Tran";"Riqfinpro",#N/A,FALSE,"Tran"}</definedName>
    <definedName name="rty" hidden="1">{"Riqfin97",#N/A,FALSE,"Tran";"Riqfinpro",#N/A,FALSE,"Tran"}</definedName>
    <definedName name="RUIZ" localSheetId="20">#REF!</definedName>
    <definedName name="RUIZ" localSheetId="21">#REF!</definedName>
    <definedName name="RUIZ" localSheetId="37">#REF!</definedName>
    <definedName name="RUIZ" localSheetId="4">#REF!</definedName>
    <definedName name="RUIZ" localSheetId="3">#REF!</definedName>
    <definedName name="RUIZ" localSheetId="30">#REF!</definedName>
    <definedName name="RUIZ" localSheetId="31">#REF!</definedName>
    <definedName name="RUIZ" localSheetId="38">#REF!</definedName>
    <definedName name="RUIZ" localSheetId="55">#REF!</definedName>
    <definedName name="RUIZ" localSheetId="56">#REF!</definedName>
    <definedName name="RUIZ" localSheetId="18">#REF!</definedName>
    <definedName name="RUIZ" localSheetId="19">#REF!</definedName>
    <definedName name="RUIZ" localSheetId="24">#REF!</definedName>
    <definedName name="RUIZ" localSheetId="25">#REF!</definedName>
    <definedName name="RUIZ" localSheetId="26">#REF!</definedName>
    <definedName name="RUIZ" localSheetId="27">#REF!</definedName>
    <definedName name="RUIZ" localSheetId="29">#REF!</definedName>
    <definedName name="RUIZ">#REF!</definedName>
    <definedName name="Rwvu.PLA2." localSheetId="20" hidden="1">'[58]COP FED'!#REF!</definedName>
    <definedName name="Rwvu.PLA2." localSheetId="21" hidden="1">'[58]COP FED'!#REF!</definedName>
    <definedName name="Rwvu.PLA2." localSheetId="30" hidden="1">'[58]COP FED'!#REF!</definedName>
    <definedName name="Rwvu.PLA2." localSheetId="31" hidden="1">'[58]COP FED'!#REF!</definedName>
    <definedName name="Rwvu.PLA2." localSheetId="38" hidden="1">'[58]COP FED'!#REF!</definedName>
    <definedName name="Rwvu.PLA2." localSheetId="56" hidden="1">'[58]COP FED'!#REF!</definedName>
    <definedName name="Rwvu.PLA2." localSheetId="18" hidden="1">'[58]COP FED'!#REF!</definedName>
    <definedName name="Rwvu.PLA2." localSheetId="19" hidden="1">'[58]COP FED'!#REF!</definedName>
    <definedName name="Rwvu.PLA2." localSheetId="24" hidden="1">'[58]COP FED'!#REF!</definedName>
    <definedName name="Rwvu.PLA2." localSheetId="25" hidden="1">'[58]COP FED'!#REF!</definedName>
    <definedName name="Rwvu.PLA2." localSheetId="26" hidden="1">'[58]COP FED'!#REF!</definedName>
    <definedName name="Rwvu.PLA2." localSheetId="27" hidden="1">'[58]COP FED'!#REF!</definedName>
    <definedName name="Rwvu.PLA2." localSheetId="29" hidden="1">'[58]COP FED'!#REF!</definedName>
    <definedName name="Rwvu.PLA2." hidden="1">'[58]COP FED'!#REF!</definedName>
    <definedName name="rx" localSheetId="20" hidden="1">#REF!</definedName>
    <definedName name="rx" localSheetId="21" hidden="1">#REF!</definedName>
    <definedName name="rx" localSheetId="37" hidden="1">#REF!</definedName>
    <definedName name="rx" localSheetId="4" hidden="1">#REF!</definedName>
    <definedName name="rx" localSheetId="3" hidden="1">#REF!</definedName>
    <definedName name="rx" localSheetId="30" hidden="1">#REF!</definedName>
    <definedName name="rx" localSheetId="31" hidden="1">#REF!</definedName>
    <definedName name="rx" localSheetId="38" hidden="1">#REF!</definedName>
    <definedName name="rx" localSheetId="55" hidden="1">#REF!</definedName>
    <definedName name="rx" localSheetId="56" hidden="1">#REF!</definedName>
    <definedName name="rx" localSheetId="18" hidden="1">#REF!</definedName>
    <definedName name="rx" localSheetId="19" hidden="1">#REF!</definedName>
    <definedName name="rx" localSheetId="24" hidden="1">#REF!</definedName>
    <definedName name="rx" localSheetId="25" hidden="1">#REF!</definedName>
    <definedName name="rx" localSheetId="26" hidden="1">#REF!</definedName>
    <definedName name="rx" localSheetId="27" hidden="1">#REF!</definedName>
    <definedName name="rx" localSheetId="29" hidden="1">#REF!</definedName>
    <definedName name="rx" hidden="1">#REF!</definedName>
    <definedName name="rXDR">[59]CIRRs!$C$109</definedName>
    <definedName name="s" localSheetId="20" hidden="1">{"Tab1",#N/A,FALSE,"P";"Tab2",#N/A,FALSE,"P"}</definedName>
    <definedName name="s" localSheetId="21" hidden="1">{"Tab1",#N/A,FALSE,"P";"Tab2",#N/A,FALSE,"P"}</definedName>
    <definedName name="s" localSheetId="22" hidden="1">{"Tab1",#N/A,FALSE,"P";"Tab2",#N/A,FALSE,"P"}</definedName>
    <definedName name="s" localSheetId="23" hidden="1">{"Tab1",#N/A,FALSE,"P";"Tab2",#N/A,FALSE,"P"}</definedName>
    <definedName name="s" localSheetId="28" hidden="1">{"Tab1",#N/A,FALSE,"P";"Tab2",#N/A,FALSE,"P"}</definedName>
    <definedName name="s" localSheetId="32" hidden="1">{"Tab1",#N/A,FALSE,"P";"Tab2",#N/A,FALSE,"P"}</definedName>
    <definedName name="s" localSheetId="37" hidden="1">{"Tab1",#N/A,FALSE,"P";"Tab2",#N/A,FALSE,"P"}</definedName>
    <definedName name="s" localSheetId="39" hidden="1">{"Tab1",#N/A,FALSE,"P";"Tab2",#N/A,FALSE,"P"}</definedName>
    <definedName name="s" localSheetId="41" hidden="1">{"Tab1",#N/A,FALSE,"P";"Tab2",#N/A,FALSE,"P"}</definedName>
    <definedName name="s" localSheetId="4" hidden="1">{"Tab1",#N/A,FALSE,"P";"Tab2",#N/A,FALSE,"P"}</definedName>
    <definedName name="s" localSheetId="3" hidden="1">{"Tab1",#N/A,FALSE,"P";"Tab2",#N/A,FALSE,"P"}</definedName>
    <definedName name="s" localSheetId="30" hidden="1">{"Tab1",#N/A,FALSE,"P";"Tab2",#N/A,FALSE,"P"}</definedName>
    <definedName name="s" localSheetId="31" hidden="1">{"Tab1",#N/A,FALSE,"P";"Tab2",#N/A,FALSE,"P"}</definedName>
    <definedName name="s" localSheetId="33" hidden="1">{"Tab1",#N/A,FALSE,"P";"Tab2",#N/A,FALSE,"P"}</definedName>
    <definedName name="s" localSheetId="34" hidden="1">{"Tab1",#N/A,FALSE,"P";"Tab2",#N/A,FALSE,"P"}</definedName>
    <definedName name="s" localSheetId="35" hidden="1">{"Tab1",#N/A,FALSE,"P";"Tab2",#N/A,FALSE,"P"}</definedName>
    <definedName name="s" localSheetId="36" hidden="1">{"Tab1",#N/A,FALSE,"P";"Tab2",#N/A,FALSE,"P"}</definedName>
    <definedName name="s" localSheetId="38" hidden="1">{"Tab1",#N/A,FALSE,"P";"Tab2",#N/A,FALSE,"P"}</definedName>
    <definedName name="s" localSheetId="42" hidden="1">{"Tab1",#N/A,FALSE,"P";"Tab2",#N/A,FALSE,"P"}</definedName>
    <definedName name="s" localSheetId="43" hidden="1">{"Tab1",#N/A,FALSE,"P";"Tab2",#N/A,FALSE,"P"}</definedName>
    <definedName name="s" localSheetId="17" hidden="1">{"Tab1",#N/A,FALSE,"P";"Tab2",#N/A,FALSE,"P"}</definedName>
    <definedName name="s" localSheetId="50" hidden="1">{"Tab1",#N/A,FALSE,"P";"Tab2",#N/A,FALSE,"P"}</definedName>
    <definedName name="s" localSheetId="51" hidden="1">{"Tab1",#N/A,FALSE,"P";"Tab2",#N/A,FALSE,"P"}</definedName>
    <definedName name="s" localSheetId="52" hidden="1">{"Tab1",#N/A,FALSE,"P";"Tab2",#N/A,FALSE,"P"}</definedName>
    <definedName name="s" localSheetId="53" hidden="1">{"Tab1",#N/A,FALSE,"P";"Tab2",#N/A,FALSE,"P"}</definedName>
    <definedName name="s" localSheetId="54" hidden="1">{"Tab1",#N/A,FALSE,"P";"Tab2",#N/A,FALSE,"P"}</definedName>
    <definedName name="s" localSheetId="55" hidden="1">{"Tab1",#N/A,FALSE,"P";"Tab2",#N/A,FALSE,"P"}</definedName>
    <definedName name="s" localSheetId="56" hidden="1">{"Tab1",#N/A,FALSE,"P";"Tab2",#N/A,FALSE,"P"}</definedName>
    <definedName name="s" localSheetId="18" hidden="1">{"Tab1",#N/A,FALSE,"P";"Tab2",#N/A,FALSE,"P"}</definedName>
    <definedName name="s" localSheetId="19" hidden="1">{"Tab1",#N/A,FALSE,"P";"Tab2",#N/A,FALSE,"P"}</definedName>
    <definedName name="s" localSheetId="24" hidden="1">{"Tab1",#N/A,FALSE,"P";"Tab2",#N/A,FALSE,"P"}</definedName>
    <definedName name="s" localSheetId="25" hidden="1">{"Tab1",#N/A,FALSE,"P";"Tab2",#N/A,FALSE,"P"}</definedName>
    <definedName name="s" localSheetId="26" hidden="1">{"Tab1",#N/A,FALSE,"P";"Tab2",#N/A,FALSE,"P"}</definedName>
    <definedName name="s" localSheetId="27" hidden="1">{"Tab1",#N/A,FALSE,"P";"Tab2",#N/A,FALSE,"P"}</definedName>
    <definedName name="s" localSheetId="29" hidden="1">{"Tab1",#N/A,FALSE,"P";"Tab2",#N/A,FALSE,"P"}</definedName>
    <definedName name="s" hidden="1">{"Tab1",#N/A,FALSE,"P";"Tab2",#N/A,FALSE,"P"}</definedName>
    <definedName name="S_" localSheetId="20">#REF!</definedName>
    <definedName name="S_" localSheetId="21">#REF!</definedName>
    <definedName name="S_" localSheetId="37">#REF!</definedName>
    <definedName name="S_" localSheetId="4">#REF!</definedName>
    <definedName name="S_" localSheetId="3">#REF!</definedName>
    <definedName name="S_" localSheetId="30">#REF!</definedName>
    <definedName name="S_" localSheetId="31">#REF!</definedName>
    <definedName name="S_" localSheetId="38">#REF!</definedName>
    <definedName name="S_" localSheetId="55">#REF!</definedName>
    <definedName name="S_" localSheetId="56">#REF!</definedName>
    <definedName name="S_" localSheetId="18">#REF!</definedName>
    <definedName name="S_" localSheetId="19">#REF!</definedName>
    <definedName name="S_" localSheetId="24">#REF!</definedName>
    <definedName name="S_" localSheetId="25">#REF!</definedName>
    <definedName name="S_" localSheetId="26">#REF!</definedName>
    <definedName name="S_" localSheetId="27">#REF!</definedName>
    <definedName name="S_" localSheetId="29">#REF!</definedName>
    <definedName name="S_">#REF!</definedName>
    <definedName name="S_1A" localSheetId="20">#REF!</definedName>
    <definedName name="S_1A" localSheetId="37">#REF!</definedName>
    <definedName name="S_1A" localSheetId="4">#REF!</definedName>
    <definedName name="S_1A" localSheetId="3">#REF!</definedName>
    <definedName name="S_1A" localSheetId="31">#REF!</definedName>
    <definedName name="S_1A" localSheetId="55">#REF!</definedName>
    <definedName name="S_1A" localSheetId="56">#REF!</definedName>
    <definedName name="S_1A" localSheetId="19">#REF!</definedName>
    <definedName name="S_1A" localSheetId="25">#REF!</definedName>
    <definedName name="S_1A" localSheetId="26">#REF!</definedName>
    <definedName name="S_1A">#REF!</definedName>
    <definedName name="SA_Tab" localSheetId="20">#REF!</definedName>
    <definedName name="SA_Tab" localSheetId="37">#REF!</definedName>
    <definedName name="SA_Tab" localSheetId="4">#REF!</definedName>
    <definedName name="SA_Tab" localSheetId="3">#REF!</definedName>
    <definedName name="SA_Tab" localSheetId="31">#REF!</definedName>
    <definedName name="SA_Tab" localSheetId="55">#REF!</definedName>
    <definedName name="SA_Tab" localSheetId="56">#REF!</definedName>
    <definedName name="SA_Tab">#REF!</definedName>
    <definedName name="sad" localSheetId="20" hidden="1">{"Riqfin97",#N/A,FALSE,"Tran";"Riqfinpro",#N/A,FALSE,"Tran"}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localSheetId="23" hidden="1">{"Riqfin97",#N/A,FALSE,"Tran";"Riqfinpro",#N/A,FALSE,"Tran"}</definedName>
    <definedName name="sad" localSheetId="28" hidden="1">{"Riqfin97",#N/A,FALSE,"Tran";"Riqfinpro",#N/A,FALSE,"Tran"}</definedName>
    <definedName name="sad" localSheetId="32" hidden="1">{"Riqfin97",#N/A,FALSE,"Tran";"Riqfinpro",#N/A,FALSE,"Tran"}</definedName>
    <definedName name="sad" localSheetId="37" hidden="1">{"Riqfin97",#N/A,FALSE,"Tran";"Riqfinpro",#N/A,FALSE,"Tran"}</definedName>
    <definedName name="sad" localSheetId="39" hidden="1">{"Riqfin97",#N/A,FALSE,"Tran";"Riqfinpro",#N/A,FALSE,"Tran"}</definedName>
    <definedName name="sad" localSheetId="41" hidden="1">{"Riqfin97",#N/A,FALSE,"Tran";"Riqfinpro",#N/A,FALSE,"Tran"}</definedName>
    <definedName name="sad" localSheetId="4" hidden="1">{"Riqfin97",#N/A,FALSE,"Tran";"Riqfinpro",#N/A,FALSE,"Tran"}</definedName>
    <definedName name="sad" localSheetId="3" hidden="1">{"Riqfin97",#N/A,FALSE,"Tran";"Riqfinpro",#N/A,FALSE,"Tran"}</definedName>
    <definedName name="sad" localSheetId="30" hidden="1">{"Riqfin97",#N/A,FALSE,"Tran";"Riqfinpro",#N/A,FALSE,"Tran"}</definedName>
    <definedName name="sad" localSheetId="31" hidden="1">{"Riqfin97",#N/A,FALSE,"Tran";"Riqfinpro",#N/A,FALSE,"Tran"}</definedName>
    <definedName name="sad" localSheetId="33" hidden="1">{"Riqfin97",#N/A,FALSE,"Tran";"Riqfinpro",#N/A,FALSE,"Tran"}</definedName>
    <definedName name="sad" localSheetId="34" hidden="1">{"Riqfin97",#N/A,FALSE,"Tran";"Riqfinpro",#N/A,FALSE,"Tran"}</definedName>
    <definedName name="sad" localSheetId="35" hidden="1">{"Riqfin97",#N/A,FALSE,"Tran";"Riqfinpro",#N/A,FALSE,"Tran"}</definedName>
    <definedName name="sad" localSheetId="36" hidden="1">{"Riqfin97",#N/A,FALSE,"Tran";"Riqfinpro",#N/A,FALSE,"Tran"}</definedName>
    <definedName name="sad" localSheetId="38" hidden="1">{"Riqfin97",#N/A,FALSE,"Tran";"Riqfinpro",#N/A,FALSE,"Tran"}</definedName>
    <definedName name="sad" localSheetId="42" hidden="1">{"Riqfin97",#N/A,FALSE,"Tran";"Riqfinpro",#N/A,FALSE,"Tran"}</definedName>
    <definedName name="sad" localSheetId="43" hidden="1">{"Riqfin97",#N/A,FALSE,"Tran";"Riqfinpro",#N/A,FALSE,"Tran"}</definedName>
    <definedName name="sad" localSheetId="17" hidden="1">{"Riqfin97",#N/A,FALSE,"Tran";"Riqfinpro",#N/A,FALSE,"Tran"}</definedName>
    <definedName name="sad" localSheetId="50" hidden="1">{"Riqfin97",#N/A,FALSE,"Tran";"Riqfinpro",#N/A,FALSE,"Tran"}</definedName>
    <definedName name="sad" localSheetId="51" hidden="1">{"Riqfin97",#N/A,FALSE,"Tran";"Riqfinpro",#N/A,FALSE,"Tran"}</definedName>
    <definedName name="sad" localSheetId="52" hidden="1">{"Riqfin97",#N/A,FALSE,"Tran";"Riqfinpro",#N/A,FALSE,"Tran"}</definedName>
    <definedName name="sad" localSheetId="53" hidden="1">{"Riqfin97",#N/A,FALSE,"Tran";"Riqfinpro",#N/A,FALSE,"Tran"}</definedName>
    <definedName name="sad" localSheetId="54" hidden="1">{"Riqfin97",#N/A,FALSE,"Tran";"Riqfinpro",#N/A,FALSE,"Tran"}</definedName>
    <definedName name="sad" localSheetId="55" hidden="1">{"Riqfin97",#N/A,FALSE,"Tran";"Riqfinpro",#N/A,FALSE,"Tran"}</definedName>
    <definedName name="sad" localSheetId="56" hidden="1">{"Riqfin97",#N/A,FALSE,"Tran";"Riqfinpro",#N/A,FALSE,"Tran"}</definedName>
    <definedName name="sad" localSheetId="18" hidden="1">{"Riqfin97",#N/A,FALSE,"Tran";"Riqfinpro",#N/A,FALSE,"Tran"}</definedName>
    <definedName name="sad" localSheetId="19" hidden="1">{"Riqfin97",#N/A,FALSE,"Tran";"Riqfinpro",#N/A,FALSE,"Tran"}</definedName>
    <definedName name="sad" localSheetId="24" hidden="1">{"Riqfin97",#N/A,FALSE,"Tran";"Riqfinpro",#N/A,FALSE,"Tran"}</definedName>
    <definedName name="sad" localSheetId="25" hidden="1">{"Riqfin97",#N/A,FALSE,"Tran";"Riqfinpro",#N/A,FALSE,"Tran"}</definedName>
    <definedName name="sad" localSheetId="26" hidden="1">{"Riqfin97",#N/A,FALSE,"Tran";"Riqfinpro",#N/A,FALSE,"Tran"}</definedName>
    <definedName name="sad" localSheetId="27" hidden="1">{"Riqfin97",#N/A,FALSE,"Tran";"Riqfinpro",#N/A,FALSE,"Tran"}</definedName>
    <definedName name="sad" localSheetId="29" hidden="1">{"Riqfin97",#N/A,FALSE,"Tran";"Riqfinpro",#N/A,FALSE,"Tran"}</definedName>
    <definedName name="sad" hidden="1">{"Riqfin97",#N/A,FALSE,"Tran";"Riqfinpro",#N/A,FALSE,"Tran"}</definedName>
    <definedName name="Salida_Recimp98" localSheetId="55">#REF!</definedName>
    <definedName name="Salida_Recimp98">#REF!</definedName>
    <definedName name="Salida_Recimp99" localSheetId="20">#REF!</definedName>
    <definedName name="Salida_Recimp99" localSheetId="21">#REF!</definedName>
    <definedName name="Salida_Recimp99" localSheetId="22">#REF!</definedName>
    <definedName name="Salida_Recimp99" localSheetId="23">#REF!</definedName>
    <definedName name="Salida_Recimp99" localSheetId="17">#REF!</definedName>
    <definedName name="Salida_Recimp99" localSheetId="55">#REF!</definedName>
    <definedName name="Salida_Recimp99" localSheetId="19">#REF!</definedName>
    <definedName name="Salida_Recimp99">#REF!</definedName>
    <definedName name="SALO" localSheetId="20">#REF!</definedName>
    <definedName name="SALO" localSheetId="21">#REF!</definedName>
    <definedName name="SALO" localSheetId="22">#REF!</definedName>
    <definedName name="SALO" localSheetId="23">#REF!</definedName>
    <definedName name="SALO" localSheetId="17">#REF!</definedName>
    <definedName name="SALO" localSheetId="55">#REF!</definedName>
    <definedName name="SALO" localSheetId="19">#REF!</definedName>
    <definedName name="SALO">#REF!</definedName>
    <definedName name="SAR" localSheetId="20">#REF!</definedName>
    <definedName name="SAR" localSheetId="21">#REF!</definedName>
    <definedName name="SAR" localSheetId="37">#REF!</definedName>
    <definedName name="SAR" localSheetId="4">#REF!</definedName>
    <definedName name="SAR" localSheetId="3">#REF!</definedName>
    <definedName name="SAR" localSheetId="30">#REF!</definedName>
    <definedName name="SAR" localSheetId="31">#REF!</definedName>
    <definedName name="SAR" localSheetId="38">#REF!</definedName>
    <definedName name="SAR" localSheetId="55">#REF!</definedName>
    <definedName name="SAR" localSheetId="56">#REF!</definedName>
    <definedName name="SAR" localSheetId="18">#REF!</definedName>
    <definedName name="SAR" localSheetId="19">#REF!</definedName>
    <definedName name="SAR" localSheetId="24">#REF!</definedName>
    <definedName name="SAR" localSheetId="27">#REF!</definedName>
    <definedName name="SAR" localSheetId="29">#REF!</definedName>
    <definedName name="SAR">#REF!</definedName>
    <definedName name="sbn" localSheetId="55">#REF!</definedName>
    <definedName name="sbn">#REF!</definedName>
    <definedName name="Scale" localSheetId="20">#REF!</definedName>
    <definedName name="Scale" localSheetId="37">#REF!</definedName>
    <definedName name="Scale" localSheetId="4">#REF!</definedName>
    <definedName name="Scale" localSheetId="3">#REF!</definedName>
    <definedName name="Scale" localSheetId="31">#REF!</definedName>
    <definedName name="Scale" localSheetId="55">#REF!</definedName>
    <definedName name="Scale" localSheetId="56">#REF!</definedName>
    <definedName name="Scale">#REF!</definedName>
    <definedName name="ScaleLabel" localSheetId="20">#REF!</definedName>
    <definedName name="ScaleLabel" localSheetId="37">#REF!</definedName>
    <definedName name="ScaleLabel" localSheetId="4">#REF!</definedName>
    <definedName name="ScaleLabel" localSheetId="3">#REF!</definedName>
    <definedName name="ScaleLabel" localSheetId="31">#REF!</definedName>
    <definedName name="ScaleLabel" localSheetId="55">#REF!</definedName>
    <definedName name="ScaleLabel" localSheetId="56">#REF!</definedName>
    <definedName name="ScaleLabel">#REF!</definedName>
    <definedName name="ScaleMultiplier" localSheetId="20">#REF!</definedName>
    <definedName name="ScaleMultiplier" localSheetId="37">#REF!</definedName>
    <definedName name="ScaleMultiplier" localSheetId="4">#REF!</definedName>
    <definedName name="ScaleMultiplier" localSheetId="3">#REF!</definedName>
    <definedName name="ScaleMultiplier" localSheetId="31">#REF!</definedName>
    <definedName name="ScaleMultiplier" localSheetId="55">#REF!</definedName>
    <definedName name="ScaleMultiplier">#REF!</definedName>
    <definedName name="ScaleType" localSheetId="20">#REF!</definedName>
    <definedName name="ScaleType" localSheetId="37">#REF!</definedName>
    <definedName name="ScaleType" localSheetId="4">#REF!</definedName>
    <definedName name="ScaleType" localSheetId="3">#REF!</definedName>
    <definedName name="ScaleType" localSheetId="31">#REF!</definedName>
    <definedName name="ScaleType" localSheetId="55">#REF!</definedName>
    <definedName name="ScaleType">#REF!</definedName>
    <definedName name="SCEN2" localSheetId="38">'[165]BOP Summary'!$AU$1</definedName>
    <definedName name="SCEN2" localSheetId="55">'[166]BOP Summary'!$AU$1</definedName>
    <definedName name="SCEN2" localSheetId="24">'[166]BOP Summary'!$AU$1</definedName>
    <definedName name="SCEN2">'[165]BOP Summary'!$AU$1</definedName>
    <definedName name="SCHILL" localSheetId="20">#REF!</definedName>
    <definedName name="SCHILL" localSheetId="21">#REF!</definedName>
    <definedName name="SCHILL" localSheetId="23">#REF!</definedName>
    <definedName name="SCHILL" localSheetId="37">#REF!</definedName>
    <definedName name="SCHILL" localSheetId="4">#REF!</definedName>
    <definedName name="SCHILL" localSheetId="3">#REF!</definedName>
    <definedName name="SCHILL" localSheetId="31">#REF!</definedName>
    <definedName name="SCHILL" localSheetId="55">#REF!</definedName>
    <definedName name="SCHILL" localSheetId="19">#REF!</definedName>
    <definedName name="SCHILL" localSheetId="25">#REF!</definedName>
    <definedName name="SCHILL" localSheetId="26">#REF!</definedName>
    <definedName name="SCHILL">#REF!</definedName>
    <definedName name="SCHILL1" localSheetId="20">#REF!</definedName>
    <definedName name="SCHILL1" localSheetId="37">#REF!</definedName>
    <definedName name="SCHILL1" localSheetId="4">#REF!</definedName>
    <definedName name="SCHILL1" localSheetId="3">#REF!</definedName>
    <definedName name="SCHILL1" localSheetId="31">#REF!</definedName>
    <definedName name="SCHILL1" localSheetId="55">#REF!</definedName>
    <definedName name="SCHILL1" localSheetId="19">#REF!</definedName>
    <definedName name="SCHILL1" localSheetId="25">#REF!</definedName>
    <definedName name="SCHILL1" localSheetId="26">#REF!</definedName>
    <definedName name="SCHILL1">#REF!</definedName>
    <definedName name="SCOTT1" localSheetId="20">#REF!</definedName>
    <definedName name="SCOTT1" localSheetId="37">#REF!</definedName>
    <definedName name="SCOTT1" localSheetId="4">#REF!</definedName>
    <definedName name="SCOTT1" localSheetId="3">#REF!</definedName>
    <definedName name="SCOTT1" localSheetId="31">#REF!</definedName>
    <definedName name="SCOTT1" localSheetId="55">#REF!</definedName>
    <definedName name="SCOTT1" localSheetId="19">#REF!</definedName>
    <definedName name="SCOTT1" localSheetId="25">#REF!</definedName>
    <definedName name="SCOTT1" localSheetId="26">#REF!</definedName>
    <definedName name="SCOTT1">#REF!</definedName>
    <definedName name="sd" localSheetId="20">#REF!</definedName>
    <definedName name="sd" localSheetId="37">#REF!</definedName>
    <definedName name="sd" localSheetId="4">#REF!</definedName>
    <definedName name="sd" localSheetId="3">#REF!</definedName>
    <definedName name="sd" localSheetId="31">#REF!</definedName>
    <definedName name="sd" localSheetId="55">#REF!</definedName>
    <definedName name="sd">#REF!</definedName>
    <definedName name="sdfsdfsdfsd" localSheetId="20" hidden="1">{"Riqfin97",#N/A,FALSE,"Tran";"Riqfinpro",#N/A,FALSE,"Tran"}</definedName>
    <definedName name="sdfsdfsdfsd" localSheetId="21" hidden="1">{"Riqfin97",#N/A,FALSE,"Tran";"Riqfinpro",#N/A,FALSE,"Tran"}</definedName>
    <definedName name="sdfsdfsdfsd" localSheetId="22" hidden="1">{"Riqfin97",#N/A,FALSE,"Tran";"Riqfinpro",#N/A,FALSE,"Tran"}</definedName>
    <definedName name="sdfsdfsdfsd" localSheetId="23" hidden="1">{"Riqfin97",#N/A,FALSE,"Tran";"Riqfinpro",#N/A,FALSE,"Tran"}</definedName>
    <definedName name="sdfsdfsdfsd" localSheetId="28" hidden="1">{"Riqfin97",#N/A,FALSE,"Tran";"Riqfinpro",#N/A,FALSE,"Tran"}</definedName>
    <definedName name="sdfsdfsdfsd" localSheetId="32" hidden="1">{"Riqfin97",#N/A,FALSE,"Tran";"Riqfinpro",#N/A,FALSE,"Tran"}</definedName>
    <definedName name="sdfsdfsdfsd" localSheetId="37" hidden="1">{"Riqfin97",#N/A,FALSE,"Tran";"Riqfinpro",#N/A,FALSE,"Tran"}</definedName>
    <definedName name="sdfsdfsdfsd" localSheetId="39" hidden="1">{"Riqfin97",#N/A,FALSE,"Tran";"Riqfinpro",#N/A,FALSE,"Tran"}</definedName>
    <definedName name="sdfsdfsdfsd" localSheetId="41" hidden="1">{"Riqfin97",#N/A,FALSE,"Tran";"Riqfinpro",#N/A,FALSE,"Tran"}</definedName>
    <definedName name="sdfsdfsdfsd" localSheetId="4" hidden="1">{"Riqfin97",#N/A,FALSE,"Tran";"Riqfinpro",#N/A,FALSE,"Tran"}</definedName>
    <definedName name="sdfsdfsdfsd" localSheetId="3" hidden="1">{"Riqfin97",#N/A,FALSE,"Tran";"Riqfinpro",#N/A,FALSE,"Tran"}</definedName>
    <definedName name="sdfsdfsdfsd" localSheetId="30" hidden="1">{"Riqfin97",#N/A,FALSE,"Tran";"Riqfinpro",#N/A,FALSE,"Tran"}</definedName>
    <definedName name="sdfsdfsdfsd" localSheetId="31" hidden="1">{"Riqfin97",#N/A,FALSE,"Tran";"Riqfinpro",#N/A,FALSE,"Tran"}</definedName>
    <definedName name="sdfsdfsdfsd" localSheetId="33" hidden="1">{"Riqfin97",#N/A,FALSE,"Tran";"Riqfinpro",#N/A,FALSE,"Tran"}</definedName>
    <definedName name="sdfsdfsdfsd" localSheetId="34" hidden="1">{"Riqfin97",#N/A,FALSE,"Tran";"Riqfinpro",#N/A,FALSE,"Tran"}</definedName>
    <definedName name="sdfsdfsdfsd" localSheetId="35" hidden="1">{"Riqfin97",#N/A,FALSE,"Tran";"Riqfinpro",#N/A,FALSE,"Tran"}</definedName>
    <definedName name="sdfsdfsdfsd" localSheetId="36" hidden="1">{"Riqfin97",#N/A,FALSE,"Tran";"Riqfinpro",#N/A,FALSE,"Tran"}</definedName>
    <definedName name="sdfsdfsdfsd" localSheetId="38" hidden="1">{"Riqfin97",#N/A,FALSE,"Tran";"Riqfinpro",#N/A,FALSE,"Tran"}</definedName>
    <definedName name="sdfsdfsdfsd" localSheetId="42" hidden="1">{"Riqfin97",#N/A,FALSE,"Tran";"Riqfinpro",#N/A,FALSE,"Tran"}</definedName>
    <definedName name="sdfsdfsdfsd" localSheetId="43" hidden="1">{"Riqfin97",#N/A,FALSE,"Tran";"Riqfinpro",#N/A,FALSE,"Tran"}</definedName>
    <definedName name="sdfsdfsdfsd" localSheetId="17" hidden="1">{"Riqfin97",#N/A,FALSE,"Tran";"Riqfinpro",#N/A,FALSE,"Tran"}</definedName>
    <definedName name="sdfsdfsdfsd" localSheetId="50" hidden="1">{"Riqfin97",#N/A,FALSE,"Tran";"Riqfinpro",#N/A,FALSE,"Tran"}</definedName>
    <definedName name="sdfsdfsdfsd" localSheetId="51" hidden="1">{"Riqfin97",#N/A,FALSE,"Tran";"Riqfinpro",#N/A,FALSE,"Tran"}</definedName>
    <definedName name="sdfsdfsdfsd" localSheetId="52" hidden="1">{"Riqfin97",#N/A,FALSE,"Tran";"Riqfinpro",#N/A,FALSE,"Tran"}</definedName>
    <definedName name="sdfsdfsdfsd" localSheetId="53" hidden="1">{"Riqfin97",#N/A,FALSE,"Tran";"Riqfinpro",#N/A,FALSE,"Tran"}</definedName>
    <definedName name="sdfsdfsdfsd" localSheetId="54" hidden="1">{"Riqfin97",#N/A,FALSE,"Tran";"Riqfinpro",#N/A,FALSE,"Tran"}</definedName>
    <definedName name="sdfsdfsdfsd" localSheetId="55" hidden="1">{"Riqfin97",#N/A,FALSE,"Tran";"Riqfinpro",#N/A,FALSE,"Tran"}</definedName>
    <definedName name="sdfsdfsdfsd" localSheetId="56" hidden="1">{"Riqfin97",#N/A,FALSE,"Tran";"Riqfinpro",#N/A,FALSE,"Tran"}</definedName>
    <definedName name="sdfsdfsdfsd" localSheetId="18" hidden="1">{"Riqfin97",#N/A,FALSE,"Tran";"Riqfinpro",#N/A,FALSE,"Tran"}</definedName>
    <definedName name="sdfsdfsdfsd" localSheetId="19" hidden="1">{"Riqfin97",#N/A,FALSE,"Tran";"Riqfinpro",#N/A,FALSE,"Tran"}</definedName>
    <definedName name="sdfsdfsdfsd" localSheetId="24" hidden="1">{"Riqfin97",#N/A,FALSE,"Tran";"Riqfinpro",#N/A,FALSE,"Tran"}</definedName>
    <definedName name="sdfsdfsdfsd" localSheetId="25" hidden="1">{"Riqfin97",#N/A,FALSE,"Tran";"Riqfinpro",#N/A,FALSE,"Tran"}</definedName>
    <definedName name="sdfsdfsdfsd" localSheetId="26" hidden="1">{"Riqfin97",#N/A,FALSE,"Tran";"Riqfinpro",#N/A,FALSE,"Tran"}</definedName>
    <definedName name="sdfsdfsdfsd" localSheetId="27" hidden="1">{"Riqfin97",#N/A,FALSE,"Tran";"Riqfinpro",#N/A,FALSE,"Tran"}</definedName>
    <definedName name="sdfsdfsdfsd" localSheetId="29" hidden="1">{"Riqfin97",#N/A,FALSE,"Tran";"Riqfinpro",#N/A,FALSE,"Tran"}</definedName>
    <definedName name="sdfsdfsdfsd" hidden="1">{"Riqfin97",#N/A,FALSE,"Tran";"Riqfinpro",#N/A,FALSE,"Tran"}</definedName>
    <definedName name="sdr" localSheetId="20" hidden="1">{"Riqfin97",#N/A,FALSE,"Tran";"Riqfinpro",#N/A,FALSE,"Tran"}</definedName>
    <definedName name="sdr" localSheetId="21" hidden="1">{"Riqfin97",#N/A,FALSE,"Tran";"Riqfinpro",#N/A,FALSE,"Tran"}</definedName>
    <definedName name="sdr" localSheetId="22" hidden="1">{"Riqfin97",#N/A,FALSE,"Tran";"Riqfinpro",#N/A,FALSE,"Tran"}</definedName>
    <definedName name="sdr" localSheetId="23" hidden="1">{"Riqfin97",#N/A,FALSE,"Tran";"Riqfinpro",#N/A,FALSE,"Tran"}</definedName>
    <definedName name="sdr" localSheetId="28" hidden="1">{"Riqfin97",#N/A,FALSE,"Tran";"Riqfinpro",#N/A,FALSE,"Tran"}</definedName>
    <definedName name="sdr" localSheetId="32" hidden="1">{"Riqfin97",#N/A,FALSE,"Tran";"Riqfinpro",#N/A,FALSE,"Tran"}</definedName>
    <definedName name="sdr" localSheetId="37" hidden="1">{"Riqfin97",#N/A,FALSE,"Tran";"Riqfinpro",#N/A,FALSE,"Tran"}</definedName>
    <definedName name="sdr" localSheetId="39" hidden="1">{"Riqfin97",#N/A,FALSE,"Tran";"Riqfinpro",#N/A,FALSE,"Tran"}</definedName>
    <definedName name="sdr" localSheetId="41" hidden="1">{"Riqfin97",#N/A,FALSE,"Tran";"Riqfinpro",#N/A,FALSE,"Tran"}</definedName>
    <definedName name="sdr" localSheetId="30" hidden="1">{"Riqfin97",#N/A,FALSE,"Tran";"Riqfinpro",#N/A,FALSE,"Tran"}</definedName>
    <definedName name="sdr" localSheetId="31" hidden="1">{"Riqfin97",#N/A,FALSE,"Tran";"Riqfinpro",#N/A,FALSE,"Tran"}</definedName>
    <definedName name="sdr" localSheetId="33" hidden="1">{"Riqfin97",#N/A,FALSE,"Tran";"Riqfinpro",#N/A,FALSE,"Tran"}</definedName>
    <definedName name="sdr" localSheetId="34" hidden="1">{"Riqfin97",#N/A,FALSE,"Tran";"Riqfinpro",#N/A,FALSE,"Tran"}</definedName>
    <definedName name="sdr" localSheetId="35" hidden="1">{"Riqfin97",#N/A,FALSE,"Tran";"Riqfinpro",#N/A,FALSE,"Tran"}</definedName>
    <definedName name="sdr" localSheetId="36" hidden="1">{"Riqfin97",#N/A,FALSE,"Tran";"Riqfinpro",#N/A,FALSE,"Tran"}</definedName>
    <definedName name="sdr" localSheetId="38" hidden="1">{"Riqfin97",#N/A,FALSE,"Tran";"Riqfinpro",#N/A,FALSE,"Tran"}</definedName>
    <definedName name="sdr" localSheetId="42" hidden="1">{"Riqfin97",#N/A,FALSE,"Tran";"Riqfinpro",#N/A,FALSE,"Tran"}</definedName>
    <definedName name="sdr" localSheetId="43" hidden="1">{"Riqfin97",#N/A,FALSE,"Tran";"Riqfinpro",#N/A,FALSE,"Tran"}</definedName>
    <definedName name="sdr" localSheetId="17" hidden="1">{"Riqfin97",#N/A,FALSE,"Tran";"Riqfinpro",#N/A,FALSE,"Tran"}</definedName>
    <definedName name="sdr" localSheetId="50" hidden="1">{"Riqfin97",#N/A,FALSE,"Tran";"Riqfinpro",#N/A,FALSE,"Tran"}</definedName>
    <definedName name="sdr" localSheetId="51" hidden="1">{"Riqfin97",#N/A,FALSE,"Tran";"Riqfinpro",#N/A,FALSE,"Tran"}</definedName>
    <definedName name="sdr" localSheetId="52" hidden="1">{"Riqfin97",#N/A,FALSE,"Tran";"Riqfinpro",#N/A,FALSE,"Tran"}</definedName>
    <definedName name="sdr" localSheetId="53" hidden="1">{"Riqfin97",#N/A,FALSE,"Tran";"Riqfinpro",#N/A,FALSE,"Tran"}</definedName>
    <definedName name="sdr" localSheetId="54" hidden="1">{"Riqfin97",#N/A,FALSE,"Tran";"Riqfinpro",#N/A,FALSE,"Tran"}</definedName>
    <definedName name="sdr" localSheetId="55" hidden="1">{"Riqfin97",#N/A,FALSE,"Tran";"Riqfinpro",#N/A,FALSE,"Tran"}</definedName>
    <definedName name="sdr" localSheetId="56" hidden="1">{"Riqfin97",#N/A,FALSE,"Tran";"Riqfinpro",#N/A,FALSE,"Tran"}</definedName>
    <definedName name="sdr" localSheetId="19" hidden="1">{"Riqfin97",#N/A,FALSE,"Tran";"Riqfinpro",#N/A,FALSE,"Tran"}</definedName>
    <definedName name="sdr" localSheetId="24" hidden="1">{"Riqfin97",#N/A,FALSE,"Tran";"Riqfinpro",#N/A,FALSE,"Tran"}</definedName>
    <definedName name="sdr" localSheetId="25" hidden="1">{"Riqfin97",#N/A,FALSE,"Tran";"Riqfinpro",#N/A,FALSE,"Tran"}</definedName>
    <definedName name="sdr" localSheetId="26" hidden="1">{"Riqfin97",#N/A,FALSE,"Tran";"Riqfinpro",#N/A,FALSE,"Tran"}</definedName>
    <definedName name="sdr" localSheetId="27" hidden="1">{"Riqfin97",#N/A,FALSE,"Tran";"Riqfinpro",#N/A,FALSE,"Tran"}</definedName>
    <definedName name="sdr" hidden="1">{"Riqfin97",#N/A,FALSE,"Tran";"Riqfinpro",#N/A,FALSE,"Tran"}</definedName>
    <definedName name="sds_gdp_exp_lari" localSheetId="20">#REF!</definedName>
    <definedName name="sds_gdp_exp_lari" localSheetId="21">#REF!</definedName>
    <definedName name="sds_gdp_exp_lari" localSheetId="37">#REF!</definedName>
    <definedName name="sds_gdp_exp_lari" localSheetId="4">#REF!</definedName>
    <definedName name="sds_gdp_exp_lari" localSheetId="3">#REF!</definedName>
    <definedName name="sds_gdp_exp_lari" localSheetId="30">#REF!</definedName>
    <definedName name="sds_gdp_exp_lari" localSheetId="31">#REF!</definedName>
    <definedName name="sds_gdp_exp_lari" localSheetId="38">#REF!</definedName>
    <definedName name="sds_gdp_exp_lari" localSheetId="55">#REF!</definedName>
    <definedName name="sds_gdp_exp_lari" localSheetId="56">#REF!</definedName>
    <definedName name="sds_gdp_exp_lari" localSheetId="18">#REF!</definedName>
    <definedName name="sds_gdp_exp_lari" localSheetId="19">#REF!</definedName>
    <definedName name="sds_gdp_exp_lari" localSheetId="24">#REF!</definedName>
    <definedName name="sds_gdp_exp_lari" localSheetId="25">#REF!</definedName>
    <definedName name="sds_gdp_exp_lari" localSheetId="26">#REF!</definedName>
    <definedName name="sds_gdp_exp_lari" localSheetId="27">#REF!</definedName>
    <definedName name="sds_gdp_exp_lari" localSheetId="29">#REF!</definedName>
    <definedName name="sds_gdp_exp_lari">#REF!</definedName>
    <definedName name="sds_gdp_origin" localSheetId="20">#REF!</definedName>
    <definedName name="sds_gdp_origin" localSheetId="37">#REF!</definedName>
    <definedName name="sds_gdp_origin" localSheetId="4">#REF!</definedName>
    <definedName name="sds_gdp_origin" localSheetId="3">#REF!</definedName>
    <definedName name="sds_gdp_origin" localSheetId="31">#REF!</definedName>
    <definedName name="sds_gdp_origin" localSheetId="55">#REF!</definedName>
    <definedName name="sds_gdp_origin" localSheetId="56">#REF!</definedName>
    <definedName name="sds_gdp_origin" localSheetId="19">#REF!</definedName>
    <definedName name="sds_gdp_origin" localSheetId="25">#REF!</definedName>
    <definedName name="sds_gdp_origin" localSheetId="26">#REF!</definedName>
    <definedName name="sds_gdp_origin">#REF!</definedName>
    <definedName name="sds_gpd_exp_gdp" localSheetId="20">#REF!</definedName>
    <definedName name="sds_gpd_exp_gdp" localSheetId="37">#REF!</definedName>
    <definedName name="sds_gpd_exp_gdp" localSheetId="4">#REF!</definedName>
    <definedName name="sds_gpd_exp_gdp" localSheetId="3">#REF!</definedName>
    <definedName name="sds_gpd_exp_gdp" localSheetId="31">#REF!</definedName>
    <definedName name="sds_gpd_exp_gdp" localSheetId="55">#REF!</definedName>
    <definedName name="sds_gpd_exp_gdp" localSheetId="56">#REF!</definedName>
    <definedName name="sds_gpd_exp_gdp">#REF!</definedName>
    <definedName name="sdsd" localSheetId="31" hidden="1">'[106]Fax a enviar'!#REF!</definedName>
    <definedName name="sdsd" localSheetId="56" hidden="1">'[106]Fax a enviar'!#REF!</definedName>
    <definedName name="sdsd" hidden="1">'[106]Fax a enviar'!#REF!</definedName>
    <definedName name="sdsds" localSheetId="20" hidden="1">#REF!</definedName>
    <definedName name="sdsds" localSheetId="21" hidden="1">#REF!</definedName>
    <definedName name="sdsds" localSheetId="37" hidden="1">#REF!</definedName>
    <definedName name="sdsds" localSheetId="4" hidden="1">#REF!</definedName>
    <definedName name="sdsds" localSheetId="3" hidden="1">#REF!</definedName>
    <definedName name="sdsds" localSheetId="30" hidden="1">#REF!</definedName>
    <definedName name="sdsds" localSheetId="31" hidden="1">#REF!</definedName>
    <definedName name="sdsds" localSheetId="38" hidden="1">#REF!</definedName>
    <definedName name="sdsds" localSheetId="55" hidden="1">#REF!</definedName>
    <definedName name="sdsds" localSheetId="56" hidden="1">#REF!</definedName>
    <definedName name="sdsds" localSheetId="18" hidden="1">#REF!</definedName>
    <definedName name="sdsds" localSheetId="19" hidden="1">#REF!</definedName>
    <definedName name="sdsds" localSheetId="24" hidden="1">#REF!</definedName>
    <definedName name="sdsds" localSheetId="25" hidden="1">#REF!</definedName>
    <definedName name="sdsds" localSheetId="26" hidden="1">#REF!</definedName>
    <definedName name="sdsds" localSheetId="27" hidden="1">#REF!</definedName>
    <definedName name="sdsds" localSheetId="29" hidden="1">#REF!</definedName>
    <definedName name="sdsds" hidden="1">#REF!</definedName>
    <definedName name="SECIND" localSheetId="55">#REF!</definedName>
    <definedName name="SECIND" localSheetId="19">#REF!</definedName>
    <definedName name="SECIND" localSheetId="25">#REF!</definedName>
    <definedName name="SECIND" localSheetId="26">#REF!</definedName>
    <definedName name="SECIND">#REF!</definedName>
    <definedName name="SECTORES" localSheetId="38">[149]SPNF!#REF!</definedName>
    <definedName name="SECTORES" localSheetId="55">[150]SPNF!#REF!</definedName>
    <definedName name="SECTORES" localSheetId="19">[149]SPNF!#REF!</definedName>
    <definedName name="SECTORES" localSheetId="24">[150]SPNF!#REF!</definedName>
    <definedName name="SECTORES" localSheetId="25">[150]SPNF!#REF!</definedName>
    <definedName name="SECTORES" localSheetId="26">[150]SPNF!#REF!</definedName>
    <definedName name="SECTORES">[149]SPNF!#REF!</definedName>
    <definedName name="seguimiento" localSheetId="20">#REF!</definedName>
    <definedName name="seguimiento" localSheetId="21">#REF!</definedName>
    <definedName name="seguimiento" localSheetId="23">#REF!</definedName>
    <definedName name="seguimiento" localSheetId="31">#REF!</definedName>
    <definedName name="seguimiento" localSheetId="38">#REF!</definedName>
    <definedName name="seguimiento" localSheetId="55">#REF!</definedName>
    <definedName name="seguimiento" localSheetId="19">#REF!</definedName>
    <definedName name="seguimiento" localSheetId="24">#REF!</definedName>
    <definedName name="seguimiento" localSheetId="25">#REF!</definedName>
    <definedName name="seguimiento" localSheetId="26">#REF!</definedName>
    <definedName name="seguimiento">#REF!</definedName>
    <definedName name="SEGURIDAD_SOCIAL___BS._PERS._NO_INCORP._AL_PROCESO_ECONOMICO__LEY_N__23966__ART._30">[4]C!$B$22:$N$22</definedName>
    <definedName name="SEGURIDAD_SOCIAL___IVA__LEY_N__23966_ART._5_PTO._2">[4]C!$B$21:$N$21</definedName>
    <definedName name="sei" localSheetId="20">#REF!</definedName>
    <definedName name="sei" localSheetId="21">#REF!</definedName>
    <definedName name="sei" localSheetId="22">#REF!</definedName>
    <definedName name="sei" localSheetId="23">#REF!</definedName>
    <definedName name="sei" localSheetId="17">#REF!</definedName>
    <definedName name="sei" localSheetId="55">#REF!</definedName>
    <definedName name="sei" localSheetId="19">#REF!</definedName>
    <definedName name="sei">#REF!</definedName>
    <definedName name="SEK" localSheetId="20">#REF!</definedName>
    <definedName name="SEK" localSheetId="37">#REF!</definedName>
    <definedName name="SEK" localSheetId="4">#REF!</definedName>
    <definedName name="SEK" localSheetId="3">#REF!</definedName>
    <definedName name="SEK" localSheetId="31">#REF!</definedName>
    <definedName name="SEK" localSheetId="55">#REF!</definedName>
    <definedName name="SEK" localSheetId="56">#REF!</definedName>
    <definedName name="SEK" localSheetId="19">#REF!</definedName>
    <definedName name="SEK" localSheetId="25">#REF!</definedName>
    <definedName name="SEK" localSheetId="26">#REF!</definedName>
    <definedName name="SEK">#REF!</definedName>
    <definedName name="Selected_Economic_and_Financial_Indicators" localSheetId="55">#REF!</definedName>
    <definedName name="Selected_Economic_and_Financial_Indicators" localSheetId="19">#REF!</definedName>
    <definedName name="Selected_Economic_and_Financial_Indicators" localSheetId="25">#REF!</definedName>
    <definedName name="Selected_Economic_and_Financial_Indicators" localSheetId="26">#REF!</definedName>
    <definedName name="Selected_Economic_and_Financial_Indicators">#REF!</definedName>
    <definedName name="SelNE" localSheetId="55">#REF!</definedName>
    <definedName name="SelNE">#REF!</definedName>
    <definedName name="SelNEperc" localSheetId="55">#REF!</definedName>
    <definedName name="SelNEperc">#REF!</definedName>
    <definedName name="SEMANAL" localSheetId="55">#REF!</definedName>
    <definedName name="SEMANAL">#REF!</definedName>
    <definedName name="sencount" hidden="1">2</definedName>
    <definedName name="SEP._89" localSheetId="20">#REF!</definedName>
    <definedName name="SEP._89" localSheetId="21">#REF!</definedName>
    <definedName name="SEP._89" localSheetId="22">#REF!</definedName>
    <definedName name="SEP._89" localSheetId="23">#REF!</definedName>
    <definedName name="SEP._89" localSheetId="17">#REF!</definedName>
    <definedName name="SEP._89" localSheetId="55">#REF!</definedName>
    <definedName name="SEP._89" localSheetId="19">#REF!</definedName>
    <definedName name="SEP._89">#REF!</definedName>
    <definedName name="ser" localSheetId="20" hidden="1">{"Riqfin97",#N/A,FALSE,"Tran";"Riqfinpro",#N/A,FALSE,"Tran"}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localSheetId="23" hidden="1">{"Riqfin97",#N/A,FALSE,"Tran";"Riqfinpro",#N/A,FALSE,"Tran"}</definedName>
    <definedName name="ser" localSheetId="28" hidden="1">{"Riqfin97",#N/A,FALSE,"Tran";"Riqfinpro",#N/A,FALSE,"Tran"}</definedName>
    <definedName name="ser" localSheetId="32" hidden="1">{"Riqfin97",#N/A,FALSE,"Tran";"Riqfinpro",#N/A,FALSE,"Tran"}</definedName>
    <definedName name="ser" localSheetId="37" hidden="1">{"Riqfin97",#N/A,FALSE,"Tran";"Riqfinpro",#N/A,FALSE,"Tran"}</definedName>
    <definedName name="ser" localSheetId="39" hidden="1">{"Riqfin97",#N/A,FALSE,"Tran";"Riqfinpro",#N/A,FALSE,"Tran"}</definedName>
    <definedName name="ser" localSheetId="41" hidden="1">{"Riqfin97",#N/A,FALSE,"Tran";"Riqfinpro",#N/A,FALSE,"Tran"}</definedName>
    <definedName name="ser" localSheetId="4" hidden="1">{"Riqfin97",#N/A,FALSE,"Tran";"Riqfinpro",#N/A,FALSE,"Tran"}</definedName>
    <definedName name="ser" localSheetId="3" hidden="1">{"Riqfin97",#N/A,FALSE,"Tran";"Riqfinpro",#N/A,FALSE,"Tran"}</definedName>
    <definedName name="ser" localSheetId="30" hidden="1">{"Riqfin97",#N/A,FALSE,"Tran";"Riqfinpro",#N/A,FALSE,"Tran"}</definedName>
    <definedName name="ser" localSheetId="31" hidden="1">{"Riqfin97",#N/A,FALSE,"Tran";"Riqfinpro",#N/A,FALSE,"Tran"}</definedName>
    <definedName name="ser" localSheetId="33" hidden="1">{"Riqfin97",#N/A,FALSE,"Tran";"Riqfinpro",#N/A,FALSE,"Tran"}</definedName>
    <definedName name="ser" localSheetId="34" hidden="1">{"Riqfin97",#N/A,FALSE,"Tran";"Riqfinpro",#N/A,FALSE,"Tran"}</definedName>
    <definedName name="ser" localSheetId="35" hidden="1">{"Riqfin97",#N/A,FALSE,"Tran";"Riqfinpro",#N/A,FALSE,"Tran"}</definedName>
    <definedName name="ser" localSheetId="36" hidden="1">{"Riqfin97",#N/A,FALSE,"Tran";"Riqfinpro",#N/A,FALSE,"Tran"}</definedName>
    <definedName name="ser" localSheetId="38" hidden="1">{"Riqfin97",#N/A,FALSE,"Tran";"Riqfinpro",#N/A,FALSE,"Tran"}</definedName>
    <definedName name="ser" localSheetId="42" hidden="1">{"Riqfin97",#N/A,FALSE,"Tran";"Riqfinpro",#N/A,FALSE,"Tran"}</definedName>
    <definedName name="ser" localSheetId="43" hidden="1">{"Riqfin97",#N/A,FALSE,"Tran";"Riqfinpro",#N/A,FALSE,"Tran"}</definedName>
    <definedName name="ser" localSheetId="17" hidden="1">{"Riqfin97",#N/A,FALSE,"Tran";"Riqfinpro",#N/A,FALSE,"Tran"}</definedName>
    <definedName name="ser" localSheetId="50" hidden="1">{"Riqfin97",#N/A,FALSE,"Tran";"Riqfinpro",#N/A,FALSE,"Tran"}</definedName>
    <definedName name="ser" localSheetId="51" hidden="1">{"Riqfin97",#N/A,FALSE,"Tran";"Riqfinpro",#N/A,FALSE,"Tran"}</definedName>
    <definedName name="ser" localSheetId="52" hidden="1">{"Riqfin97",#N/A,FALSE,"Tran";"Riqfinpro",#N/A,FALSE,"Tran"}</definedName>
    <definedName name="ser" localSheetId="53" hidden="1">{"Riqfin97",#N/A,FALSE,"Tran";"Riqfinpro",#N/A,FALSE,"Tran"}</definedName>
    <definedName name="ser" localSheetId="54" hidden="1">{"Riqfin97",#N/A,FALSE,"Tran";"Riqfinpro",#N/A,FALSE,"Tran"}</definedName>
    <definedName name="ser" localSheetId="55" hidden="1">{"Riqfin97",#N/A,FALSE,"Tran";"Riqfinpro",#N/A,FALSE,"Tran"}</definedName>
    <definedName name="ser" localSheetId="56" hidden="1">{"Riqfin97",#N/A,FALSE,"Tran";"Riqfinpro",#N/A,FALSE,"Tran"}</definedName>
    <definedName name="ser" localSheetId="18" hidden="1">{"Riqfin97",#N/A,FALSE,"Tran";"Riqfinpro",#N/A,FALSE,"Tran"}</definedName>
    <definedName name="ser" localSheetId="19" hidden="1">{"Riqfin97",#N/A,FALSE,"Tran";"Riqfinpro",#N/A,FALSE,"Tran"}</definedName>
    <definedName name="ser" localSheetId="24" hidden="1">{"Riqfin97",#N/A,FALSE,"Tran";"Riqfinpro",#N/A,FALSE,"Tran"}</definedName>
    <definedName name="ser" localSheetId="25" hidden="1">{"Riqfin97",#N/A,FALSE,"Tran";"Riqfinpro",#N/A,FALSE,"Tran"}</definedName>
    <definedName name="ser" localSheetId="26" hidden="1">{"Riqfin97",#N/A,FALSE,"Tran";"Riqfinpro",#N/A,FALSE,"Tran"}</definedName>
    <definedName name="ser" localSheetId="27" hidden="1">{"Riqfin97",#N/A,FALSE,"Tran";"Riqfinpro",#N/A,FALSE,"Tran"}</definedName>
    <definedName name="ser" localSheetId="29" hidden="1">{"Riqfin97",#N/A,FALSE,"Tran";"Riqfinpro",#N/A,FALSE,"Tran"}</definedName>
    <definedName name="ser" hidden="1">{"Riqfin97",#N/A,FALSE,"Tran";"Riqfinpro",#N/A,FALSE,"Tran"}</definedName>
    <definedName name="SHEET_A._Contents_and_file_description" localSheetId="55">#REF!</definedName>
    <definedName name="SHEET_A._Contents_and_file_description">#REF!</definedName>
    <definedName name="SHEET_B._DATA_FROM_TO_OTHER_FILES" localSheetId="20">#REF!</definedName>
    <definedName name="SHEET_B._DATA_FROM_TO_OTHER_FILES" localSheetId="21">#REF!</definedName>
    <definedName name="SHEET_B._DATA_FROM_TO_OTHER_FILES" localSheetId="22">#REF!</definedName>
    <definedName name="SHEET_B._DATA_FROM_TO_OTHER_FILES" localSheetId="23">#REF!</definedName>
    <definedName name="SHEET_B._DATA_FROM_TO_OTHER_FILES" localSheetId="17">#REF!</definedName>
    <definedName name="SHEET_B._DATA_FROM_TO_OTHER_FILES" localSheetId="55">#REF!</definedName>
    <definedName name="SHEET_B._DATA_FROM_TO_OTHER_FILES" localSheetId="19">#REF!</definedName>
    <definedName name="SHEET_B._DATA_FROM_TO_OTHER_FILES">#REF!</definedName>
    <definedName name="SHEET_C._RAW_DATA1" localSheetId="20">#REF!</definedName>
    <definedName name="SHEET_C._RAW_DATA1" localSheetId="21">#REF!</definedName>
    <definedName name="SHEET_C._RAW_DATA1" localSheetId="22">#REF!</definedName>
    <definedName name="SHEET_C._RAW_DATA1" localSheetId="23">#REF!</definedName>
    <definedName name="SHEET_C._RAW_DATA1" localSheetId="17">#REF!</definedName>
    <definedName name="SHEET_C._RAW_DATA1" localSheetId="55">#REF!</definedName>
    <definedName name="SHEET_C._RAW_DATA1" localSheetId="19">#REF!</definedName>
    <definedName name="SHEET_C._RAW_DATA1">#REF!</definedName>
    <definedName name="SHEET_C._RAW_DATA2" localSheetId="55">#REF!</definedName>
    <definedName name="SHEET_C._RAW_DATA2">#REF!</definedName>
    <definedName name="SHEET_D._DATA_TRANSFORMATIONS" localSheetId="55">#REF!</definedName>
    <definedName name="SHEET_D._DATA_TRANSFORMATIONS">#REF!</definedName>
    <definedName name="SHEET_E._FINAL_TABLES" localSheetId="55">#REF!</definedName>
    <definedName name="SHEET_E._FINAL_TABLES">#REF!</definedName>
    <definedName name="Sheet1_Chart_2_ChartType" hidden="1">64</definedName>
    <definedName name="SID" localSheetId="20">#REF!</definedName>
    <definedName name="SID" localSheetId="21">#REF!</definedName>
    <definedName name="SID" localSheetId="37">#REF!</definedName>
    <definedName name="SID" localSheetId="4">#REF!</definedName>
    <definedName name="SID" localSheetId="3">#REF!</definedName>
    <definedName name="SID" localSheetId="30">#REF!</definedName>
    <definedName name="SID" localSheetId="31">#REF!</definedName>
    <definedName name="SID" localSheetId="38">#REF!</definedName>
    <definedName name="SID" localSheetId="55">#REF!</definedName>
    <definedName name="SID" localSheetId="56">#REF!</definedName>
    <definedName name="SID" localSheetId="18">#REF!</definedName>
    <definedName name="SID" localSheetId="19">#REF!</definedName>
    <definedName name="SID" localSheetId="24">#REF!</definedName>
    <definedName name="SID" localSheetId="25">#REF!</definedName>
    <definedName name="SID" localSheetId="26">#REF!</definedName>
    <definedName name="SID" localSheetId="27">#REF!</definedName>
    <definedName name="SID" localSheetId="29">#REF!</definedName>
    <definedName name="SID">#REF!</definedName>
    <definedName name="SIDXGOB">'[97]SFISCAL-MOD'!$A$146:$IV$146</definedName>
    <definedName name="SING" localSheetId="20">#REF!</definedName>
    <definedName name="SING" localSheetId="21">#REF!</definedName>
    <definedName name="SING" localSheetId="23">#REF!</definedName>
    <definedName name="SING" localSheetId="37">#REF!</definedName>
    <definedName name="SING" localSheetId="4">#REF!</definedName>
    <definedName name="SING" localSheetId="3">#REF!</definedName>
    <definedName name="SING" localSheetId="31">#REF!</definedName>
    <definedName name="SING" localSheetId="55">#REF!</definedName>
    <definedName name="SING" localSheetId="56">#REF!</definedName>
    <definedName name="SING" localSheetId="19">#REF!</definedName>
    <definedName name="SING" localSheetId="25">#REF!</definedName>
    <definedName name="SING" localSheetId="26">#REF!</definedName>
    <definedName name="SING">#REF!</definedName>
    <definedName name="SING1" localSheetId="20">#REF!</definedName>
    <definedName name="SING1" localSheetId="37">#REF!</definedName>
    <definedName name="SING1" localSheetId="4">#REF!</definedName>
    <definedName name="SING1" localSheetId="3">#REF!</definedName>
    <definedName name="SING1" localSheetId="31">#REF!</definedName>
    <definedName name="SING1" localSheetId="55">#REF!</definedName>
    <definedName name="SING1" localSheetId="56">#REF!</definedName>
    <definedName name="SING1" localSheetId="19">#REF!</definedName>
    <definedName name="SING1" localSheetId="25">#REF!</definedName>
    <definedName name="SING1" localSheetId="26">#REF!</definedName>
    <definedName name="SING1">#REF!</definedName>
    <definedName name="SISBANCARIO" localSheetId="55">#REF!</definedName>
    <definedName name="SISBANCARIO" localSheetId="19">#REF!</definedName>
    <definedName name="SISBANCARIO" localSheetId="25">#REF!</definedName>
    <definedName name="SISBANCARIO" localSheetId="26">#REF!</definedName>
    <definedName name="SISBANCARIO">#REF!</definedName>
    <definedName name="sisfin1" localSheetId="55">#REF!</definedName>
    <definedName name="sisfin1">#REF!</definedName>
    <definedName name="sisfin2" localSheetId="55">#REF!</definedName>
    <definedName name="sisfin2">#REF!</definedName>
    <definedName name="SISTEMA_BANCARIO_NACIONAL" localSheetId="55">#REF!</definedName>
    <definedName name="SISTEMA_BANCARIO_NACIONAL">#REF!</definedName>
    <definedName name="sksksksk" localSheetId="55">#REF!</definedName>
    <definedName name="sksksksk">#REF!</definedName>
    <definedName name="snp" localSheetId="31">'[143]Credit ratings on 1st issues'!#REF!</definedName>
    <definedName name="snp" localSheetId="56">'[143]Credit ratings on 1st issues'!#REF!</definedName>
    <definedName name="snp">'[143]Credit ratings on 1st issues'!#REF!</definedName>
    <definedName name="SOL">[73]SOLVENCIA!$D$5</definedName>
    <definedName name="Solvencia">'[57]Ranking Bancario'!$B$4:$F$54</definedName>
    <definedName name="SortRange" localSheetId="20">#REF!</definedName>
    <definedName name="SortRange" localSheetId="21">#REF!</definedName>
    <definedName name="SortRange" localSheetId="37">#REF!</definedName>
    <definedName name="SortRange" localSheetId="4">#REF!</definedName>
    <definedName name="SortRange" localSheetId="3">#REF!</definedName>
    <definedName name="SortRange" localSheetId="30">#REF!</definedName>
    <definedName name="SortRange" localSheetId="31">#REF!</definedName>
    <definedName name="SortRange" localSheetId="38">#REF!</definedName>
    <definedName name="SortRange" localSheetId="55">#REF!</definedName>
    <definedName name="SortRange" localSheetId="56">#REF!</definedName>
    <definedName name="SortRange" localSheetId="18">#REF!</definedName>
    <definedName name="SortRange" localSheetId="19">#REF!</definedName>
    <definedName name="SortRange" localSheetId="24">#REF!</definedName>
    <definedName name="SortRange" localSheetId="25">#REF!</definedName>
    <definedName name="SortRange" localSheetId="26">#REF!</definedName>
    <definedName name="SortRange" localSheetId="27">#REF!</definedName>
    <definedName name="SortRange" localSheetId="29">#REF!</definedName>
    <definedName name="SortRange">#REF!</definedName>
    <definedName name="SP" localSheetId="55">#REF!</definedName>
    <definedName name="SP" localSheetId="19">#REF!</definedName>
    <definedName name="SP" localSheetId="25">#REF!</definedName>
    <definedName name="SP" localSheetId="26">#REF!</definedName>
    <definedName name="SP">#REF!</definedName>
    <definedName name="Spain_wt">'[77]OECD wgt'!$B$31</definedName>
    <definedName name="SPG" localSheetId="20">#REF!</definedName>
    <definedName name="SPG" localSheetId="21">#REF!</definedName>
    <definedName name="SPG" localSheetId="22">#REF!</definedName>
    <definedName name="SPG" localSheetId="23">#REF!</definedName>
    <definedName name="SPG" localSheetId="17">#REF!</definedName>
    <definedName name="SPG" localSheetId="55">#REF!</definedName>
    <definedName name="SPG" localSheetId="19">#REF!</definedName>
    <definedName name="SPG" localSheetId="25">#REF!</definedName>
    <definedName name="SPG" localSheetId="26">#REF!</definedName>
    <definedName name="SPG">#REF!</definedName>
    <definedName name="SPN">#N/A</definedName>
    <definedName name="spnf" localSheetId="22">'[148]SPNF Acuerdo Incl. Int.'!spnf</definedName>
    <definedName name="spnf" localSheetId="41">'[148]SPNF Acuerdo Incl. Int.'!spnf</definedName>
    <definedName name="spnf" localSheetId="3">'[148]SPNF Acuerdo Incl. Int.'!spnf</definedName>
    <definedName name="spnf" localSheetId="38">'[148]SPNF Acuerdo Incl. Int.'!spnf</definedName>
    <definedName name="spnf" localSheetId="42">'[148]SPNF Acuerdo Incl. Int.'!spnf</definedName>
    <definedName name="spnf" localSheetId="53">'[148]SPNF Acuerdo Incl. Int.'!spnf</definedName>
    <definedName name="spnf" localSheetId="54">'[148]SPNF Acuerdo Incl. Int.'!spnf</definedName>
    <definedName name="spnf" localSheetId="57">'[148]SPNF Acuerdo Incl. Int.'!spnf</definedName>
    <definedName name="spnf" localSheetId="58">'[148]SPNF Acuerdo Incl. Int.'!spnf</definedName>
    <definedName name="spnf" localSheetId="25">'[148]SPNF Acuerdo Incl. Int.'!spnf</definedName>
    <definedName name="spnf">'[148]SPNF Acuerdo Incl. Int.'!spnf</definedName>
    <definedName name="Spread_Between_Highest_and_Lowest_Rates">'[78]Inter-Bank'!$N$5</definedName>
    <definedName name="SPSS" localSheetId="20">#REF!</definedName>
    <definedName name="SPSS" localSheetId="21">#REF!</definedName>
    <definedName name="SPSS" localSheetId="22">#REF!</definedName>
    <definedName name="SPSS" localSheetId="23">#REF!</definedName>
    <definedName name="SPSS" localSheetId="17">#REF!</definedName>
    <definedName name="SPSS" localSheetId="55">#REF!</definedName>
    <definedName name="SPSS" localSheetId="19">#REF!</definedName>
    <definedName name="SPSS" localSheetId="25">#REF!</definedName>
    <definedName name="SPSS" localSheetId="26">#REF!</definedName>
    <definedName name="SPSS">#REF!</definedName>
    <definedName name="SRTable" localSheetId="20">#REF!</definedName>
    <definedName name="SRTable" localSheetId="21">#REF!</definedName>
    <definedName name="SRTable" localSheetId="23">#REF!</definedName>
    <definedName name="SRTable" localSheetId="55">#REF!</definedName>
    <definedName name="SRTable" localSheetId="19">#REF!</definedName>
    <definedName name="SRTable" localSheetId="25">#REF!</definedName>
    <definedName name="SRTable" localSheetId="26">#REF!</definedName>
    <definedName name="SRTable">#REF!</definedName>
    <definedName name="srtable1" localSheetId="20">#REF!</definedName>
    <definedName name="srtable1" localSheetId="21">#REF!</definedName>
    <definedName name="srtable1" localSheetId="23">#REF!</definedName>
    <definedName name="srtable1" localSheetId="55">#REF!</definedName>
    <definedName name="srtable1" localSheetId="19">#REF!</definedName>
    <definedName name="srtable1" localSheetId="25">#REF!</definedName>
    <definedName name="srtable1" localSheetId="26">#REF!</definedName>
    <definedName name="srtable1">#REF!</definedName>
    <definedName name="srtbl" localSheetId="55">#REF!</definedName>
    <definedName name="srtbl">#REF!</definedName>
    <definedName name="SS">[167]IMATA!$B$45:$B$108</definedName>
    <definedName name="SSperc" localSheetId="20">#REF!</definedName>
    <definedName name="SSperc" localSheetId="21">#REF!</definedName>
    <definedName name="SSperc" localSheetId="22">#REF!</definedName>
    <definedName name="SSperc" localSheetId="23">#REF!</definedName>
    <definedName name="SSperc" localSheetId="17">#REF!</definedName>
    <definedName name="SSperc" localSheetId="55">#REF!</definedName>
    <definedName name="SSperc" localSheetId="19">#REF!</definedName>
    <definedName name="SSperc" localSheetId="25">#REF!</definedName>
    <definedName name="SSperc" localSheetId="26">#REF!</definedName>
    <definedName name="SSperc">#REF!</definedName>
    <definedName name="sss" localSheetId="20" hidden="1">{"Minpmon",#N/A,FALSE,"Monthinput"}</definedName>
    <definedName name="sss" localSheetId="21" hidden="1">{"Minpmon",#N/A,FALSE,"Monthinput"}</definedName>
    <definedName name="sss" localSheetId="22" hidden="1">{"Minpmon",#N/A,FALSE,"Monthinput"}</definedName>
    <definedName name="sss" localSheetId="23" hidden="1">{"Minpmon",#N/A,FALSE,"Monthinput"}</definedName>
    <definedName name="sss" localSheetId="28" hidden="1">{"Minpmon",#N/A,FALSE,"Monthinput"}</definedName>
    <definedName name="sss" localSheetId="32" hidden="1">{"Minpmon",#N/A,FALSE,"Monthinput"}</definedName>
    <definedName name="sss" localSheetId="37" hidden="1">{"Minpmon",#N/A,FALSE,"Monthinput"}</definedName>
    <definedName name="sss" localSheetId="39" hidden="1">{"Minpmon",#N/A,FALSE,"Monthinput"}</definedName>
    <definedName name="sss" localSheetId="41" hidden="1">{"Minpmon",#N/A,FALSE,"Monthinput"}</definedName>
    <definedName name="sss" localSheetId="4" hidden="1">{"Minpmon",#N/A,FALSE,"Monthinput"}</definedName>
    <definedName name="sss" localSheetId="3" hidden="1">{"Minpmon",#N/A,FALSE,"Monthinput"}</definedName>
    <definedName name="sss" localSheetId="30" hidden="1">{"Minpmon",#N/A,FALSE,"Monthinput"}</definedName>
    <definedName name="sss" localSheetId="31" hidden="1">{"Minpmon",#N/A,FALSE,"Monthinput"}</definedName>
    <definedName name="sss" localSheetId="33" hidden="1">{"Minpmon",#N/A,FALSE,"Monthinput"}</definedName>
    <definedName name="sss" localSheetId="34" hidden="1">{"Minpmon",#N/A,FALSE,"Monthinput"}</definedName>
    <definedName name="sss" localSheetId="35" hidden="1">{"Minpmon",#N/A,FALSE,"Monthinput"}</definedName>
    <definedName name="sss" localSheetId="36" hidden="1">{"Minpmon",#N/A,FALSE,"Monthinput"}</definedName>
    <definedName name="sss" localSheetId="38" hidden="1">{"Minpmon",#N/A,FALSE,"Monthinput"}</definedName>
    <definedName name="sss" localSheetId="42" hidden="1">{"Minpmon",#N/A,FALSE,"Monthinput"}</definedName>
    <definedName name="sss" localSheetId="43" hidden="1">{"Minpmon",#N/A,FALSE,"Monthinput"}</definedName>
    <definedName name="sss" localSheetId="17" hidden="1">{"Minpmon",#N/A,FALSE,"Monthinput"}</definedName>
    <definedName name="sss" localSheetId="50" hidden="1">{"Minpmon",#N/A,FALSE,"Monthinput"}</definedName>
    <definedName name="sss" localSheetId="51" hidden="1">{"Minpmon",#N/A,FALSE,"Monthinput"}</definedName>
    <definedName name="sss" localSheetId="52" hidden="1">{"Minpmon",#N/A,FALSE,"Monthinput"}</definedName>
    <definedName name="sss" localSheetId="53" hidden="1">{"Minpmon",#N/A,FALSE,"Monthinput"}</definedName>
    <definedName name="sss" localSheetId="54" hidden="1">{"Minpmon",#N/A,FALSE,"Monthinput"}</definedName>
    <definedName name="sss" localSheetId="55" hidden="1">{"Minpmon",#N/A,FALSE,"Monthinput"}</definedName>
    <definedName name="sss" localSheetId="56" hidden="1">{"Minpmon",#N/A,FALSE,"Monthinput"}</definedName>
    <definedName name="sss" localSheetId="18" hidden="1">{"Minpmon",#N/A,FALSE,"Monthinput"}</definedName>
    <definedName name="sss" localSheetId="19" hidden="1">{"Minpmon",#N/A,FALSE,"Monthinput"}</definedName>
    <definedName name="sss" localSheetId="24" hidden="1">{"Minpmon",#N/A,FALSE,"Monthinput"}</definedName>
    <definedName name="sss" localSheetId="25" hidden="1">{"Minpmon",#N/A,FALSE,"Monthinput"}</definedName>
    <definedName name="sss" localSheetId="26" hidden="1">{"Minpmon",#N/A,FALSE,"Monthinput"}</definedName>
    <definedName name="sss" localSheetId="27" hidden="1">{"Minpmon",#N/A,FALSE,"Monthinput"}</definedName>
    <definedName name="sss" localSheetId="29" hidden="1">{"Minpmon",#N/A,FALSE,"Monthinput"}</definedName>
    <definedName name="sss" hidden="1">{"Minpmon",#N/A,FALSE,"Monthinput"}</definedName>
    <definedName name="ssss" localSheetId="20" hidden="1">{"Riqfin97",#N/A,FALSE,"Tran";"Riqfinpro",#N/A,FALSE,"Tran"}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localSheetId="23" hidden="1">{"Riqfin97",#N/A,FALSE,"Tran";"Riqfinpro",#N/A,FALSE,"Tran"}</definedName>
    <definedName name="ssss" localSheetId="28" hidden="1">{"Riqfin97",#N/A,FALSE,"Tran";"Riqfinpro",#N/A,FALSE,"Tran"}</definedName>
    <definedName name="ssss" localSheetId="32" hidden="1">{"Riqfin97",#N/A,FALSE,"Tran";"Riqfinpro",#N/A,FALSE,"Tran"}</definedName>
    <definedName name="ssss" localSheetId="37" hidden="1">{"Riqfin97",#N/A,FALSE,"Tran";"Riqfinpro",#N/A,FALSE,"Tran"}</definedName>
    <definedName name="ssss" localSheetId="39" hidden="1">{"Riqfin97",#N/A,FALSE,"Tran";"Riqfinpro",#N/A,FALSE,"Tran"}</definedName>
    <definedName name="ssss" localSheetId="41" hidden="1">{"Riqfin97",#N/A,FALSE,"Tran";"Riqfinpro",#N/A,FALSE,"Tran"}</definedName>
    <definedName name="ssss" localSheetId="4" hidden="1">{"Riqfin97",#N/A,FALSE,"Tran";"Riqfinpro",#N/A,FALSE,"Tran"}</definedName>
    <definedName name="ssss" localSheetId="3" hidden="1">{"Riqfin97",#N/A,FALSE,"Tran";"Riqfinpro",#N/A,FALSE,"Tran"}</definedName>
    <definedName name="ssss" localSheetId="30" hidden="1">{"Riqfin97",#N/A,FALSE,"Tran";"Riqfinpro",#N/A,FALSE,"Tran"}</definedName>
    <definedName name="ssss" localSheetId="31" hidden="1">{"Riqfin97",#N/A,FALSE,"Tran";"Riqfinpro",#N/A,FALSE,"Tran"}</definedName>
    <definedName name="ssss" localSheetId="33" hidden="1">{"Riqfin97",#N/A,FALSE,"Tran";"Riqfinpro",#N/A,FALSE,"Tran"}</definedName>
    <definedName name="ssss" localSheetId="34" hidden="1">{"Riqfin97",#N/A,FALSE,"Tran";"Riqfinpro",#N/A,FALSE,"Tran"}</definedName>
    <definedName name="ssss" localSheetId="35" hidden="1">{"Riqfin97",#N/A,FALSE,"Tran";"Riqfinpro",#N/A,FALSE,"Tran"}</definedName>
    <definedName name="ssss" localSheetId="36" hidden="1">{"Riqfin97",#N/A,FALSE,"Tran";"Riqfinpro",#N/A,FALSE,"Tran"}</definedName>
    <definedName name="ssss" localSheetId="38" hidden="1">{"Riqfin97",#N/A,FALSE,"Tran";"Riqfinpro",#N/A,FALSE,"Tran"}</definedName>
    <definedName name="ssss" localSheetId="42" hidden="1">{"Riqfin97",#N/A,FALSE,"Tran";"Riqfinpro",#N/A,FALSE,"Tran"}</definedName>
    <definedName name="ssss" localSheetId="43" hidden="1">{"Riqfin97",#N/A,FALSE,"Tran";"Riqfinpro",#N/A,FALSE,"Tran"}</definedName>
    <definedName name="ssss" localSheetId="17" hidden="1">{"Riqfin97",#N/A,FALSE,"Tran";"Riqfinpro",#N/A,FALSE,"Tran"}</definedName>
    <definedName name="ssss" localSheetId="50" hidden="1">{"Riqfin97",#N/A,FALSE,"Tran";"Riqfinpro",#N/A,FALSE,"Tran"}</definedName>
    <definedName name="ssss" localSheetId="51" hidden="1">{"Riqfin97",#N/A,FALSE,"Tran";"Riqfinpro",#N/A,FALSE,"Tran"}</definedName>
    <definedName name="ssss" localSheetId="52" hidden="1">{"Riqfin97",#N/A,FALSE,"Tran";"Riqfinpro",#N/A,FALSE,"Tran"}</definedName>
    <definedName name="ssss" localSheetId="53" hidden="1">{"Riqfin97",#N/A,FALSE,"Tran";"Riqfinpro",#N/A,FALSE,"Tran"}</definedName>
    <definedName name="ssss" localSheetId="54" hidden="1">{"Riqfin97",#N/A,FALSE,"Tran";"Riqfinpro",#N/A,FALSE,"Tran"}</definedName>
    <definedName name="ssss" localSheetId="55" hidden="1">{"Riqfin97",#N/A,FALSE,"Tran";"Riqfinpro",#N/A,FALSE,"Tran"}</definedName>
    <definedName name="ssss" localSheetId="56" hidden="1">{"Riqfin97",#N/A,FALSE,"Tran";"Riqfinpro",#N/A,FALSE,"Tran"}</definedName>
    <definedName name="ssss" localSheetId="18" hidden="1">{"Riqfin97",#N/A,FALSE,"Tran";"Riqfinpro",#N/A,FALSE,"Tran"}</definedName>
    <definedName name="ssss" localSheetId="19" hidden="1">{"Riqfin97",#N/A,FALSE,"Tran";"Riqfinpro",#N/A,FALSE,"Tran"}</definedName>
    <definedName name="ssss" localSheetId="24" hidden="1">{"Riqfin97",#N/A,FALSE,"Tran";"Riqfinpro",#N/A,FALSE,"Tran"}</definedName>
    <definedName name="ssss" localSheetId="25" hidden="1">{"Riqfin97",#N/A,FALSE,"Tran";"Riqfinpro",#N/A,FALSE,"Tran"}</definedName>
    <definedName name="ssss" localSheetId="26" hidden="1">{"Riqfin97",#N/A,FALSE,"Tran";"Riqfinpro",#N/A,FALSE,"Tran"}</definedName>
    <definedName name="ssss" localSheetId="27" hidden="1">{"Riqfin97",#N/A,FALSE,"Tran";"Riqfinpro",#N/A,FALSE,"Tran"}</definedName>
    <definedName name="ssss" localSheetId="29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 localSheetId="55">#REF!</definedName>
    <definedName name="Staff">#REF!</definedName>
    <definedName name="staffrp" localSheetId="20">#REF!</definedName>
    <definedName name="staffrp" localSheetId="21">#REF!</definedName>
    <definedName name="staffrp" localSheetId="22">#REF!</definedName>
    <definedName name="staffrp" localSheetId="23">#REF!</definedName>
    <definedName name="staffrp" localSheetId="17">#REF!</definedName>
    <definedName name="staffrp" localSheetId="55">#REF!</definedName>
    <definedName name="staffrp" localSheetId="19">#REF!</definedName>
    <definedName name="staffrp">#REF!</definedName>
    <definedName name="START" localSheetId="20">#REF!</definedName>
    <definedName name="START" localSheetId="21">#REF!</definedName>
    <definedName name="START" localSheetId="37">#REF!</definedName>
    <definedName name="START" localSheetId="4">#REF!</definedName>
    <definedName name="START" localSheetId="3">#REF!</definedName>
    <definedName name="START" localSheetId="30">#REF!</definedName>
    <definedName name="START" localSheetId="31">#REF!</definedName>
    <definedName name="START" localSheetId="38">#REF!</definedName>
    <definedName name="START" localSheetId="55">#REF!</definedName>
    <definedName name="START" localSheetId="56">#REF!</definedName>
    <definedName name="START" localSheetId="18">#REF!</definedName>
    <definedName name="START" localSheetId="19">#REF!</definedName>
    <definedName name="START" localSheetId="24">#REF!</definedName>
    <definedName name="START" localSheetId="27">#REF!</definedName>
    <definedName name="START" localSheetId="29">#REF!</definedName>
    <definedName name="START">#REF!</definedName>
    <definedName name="StartPosition" localSheetId="20">#REF!</definedName>
    <definedName name="StartPosition" localSheetId="37">#REF!</definedName>
    <definedName name="StartPosition" localSheetId="4">#REF!</definedName>
    <definedName name="StartPosition" localSheetId="3">#REF!</definedName>
    <definedName name="StartPosition" localSheetId="31">#REF!</definedName>
    <definedName name="StartPosition" localSheetId="55">#REF!</definedName>
    <definedName name="StartPosition" localSheetId="56">#REF!</definedName>
    <definedName name="StartPosition">#REF!</definedName>
    <definedName name="STFQTAB" localSheetId="20">#REF!</definedName>
    <definedName name="STFQTAB" localSheetId="37">#REF!</definedName>
    <definedName name="STFQTAB" localSheetId="4">#REF!</definedName>
    <definedName name="STFQTAB" localSheetId="3">#REF!</definedName>
    <definedName name="STFQTAB" localSheetId="31">#REF!</definedName>
    <definedName name="STFQTAB" localSheetId="55">#REF!</definedName>
    <definedName name="STFQTAB" localSheetId="56">#REF!</definedName>
    <definedName name="STFQTAB">#REF!</definedName>
    <definedName name="STOCK">[155]STOCK!$D$4:$K$69</definedName>
    <definedName name="stocksumm" localSheetId="20">#REF!</definedName>
    <definedName name="stocksumm" localSheetId="21">#REF!</definedName>
    <definedName name="stocksumm" localSheetId="22">#REF!</definedName>
    <definedName name="stocksumm" localSheetId="23">#REF!</definedName>
    <definedName name="stocksumm" localSheetId="17">#REF!</definedName>
    <definedName name="stocksumm" localSheetId="55">#REF!</definedName>
    <definedName name="stocksumm" localSheetId="19">#REF!</definedName>
    <definedName name="stocksumm" localSheetId="25">#REF!</definedName>
    <definedName name="stocksumm" localSheetId="26">#REF!</definedName>
    <definedName name="stocksumm">#REF!</definedName>
    <definedName name="STOP" localSheetId="20">#REF!</definedName>
    <definedName name="STOP" localSheetId="37">#REF!</definedName>
    <definedName name="STOP" localSheetId="4">#REF!</definedName>
    <definedName name="STOP" localSheetId="3">#REF!</definedName>
    <definedName name="STOP" localSheetId="31">#REF!</definedName>
    <definedName name="STOP" localSheetId="55">#REF!</definedName>
    <definedName name="STOP" localSheetId="19">#REF!</definedName>
    <definedName name="STOP" localSheetId="25">#REF!</definedName>
    <definedName name="STOP" localSheetId="26">#REF!</definedName>
    <definedName name="STOP">#REF!</definedName>
    <definedName name="STTAB4" localSheetId="55">#REF!</definedName>
    <definedName name="STTAB4" localSheetId="19">#REF!</definedName>
    <definedName name="STTAB4" localSheetId="25">#REF!</definedName>
    <definedName name="STTAB4" localSheetId="26">#REF!</definedName>
    <definedName name="STTAB4">#REF!</definedName>
    <definedName name="SUM">[14]BoP!$E$313:$BE$365</definedName>
    <definedName name="SUMA_FIJA_FINANCIADA_CON__LA_COPARTICIPACION_FEDERAL_DE_NACION__LEY_N__23621_ART._1">[4]C!$B$19:$N$19</definedName>
    <definedName name="SUMGDP" localSheetId="20">[131]NA!#REF!</definedName>
    <definedName name="SUMGDP" localSheetId="21">[131]NA!#REF!</definedName>
    <definedName name="SUMGDP" localSheetId="22">[131]NA!#REF!</definedName>
    <definedName name="SUMGDP" localSheetId="23">[131]NA!#REF!</definedName>
    <definedName name="SUMGDP" localSheetId="38">[131]NA!#REF!</definedName>
    <definedName name="SUMGDP" localSheetId="17">[131]NA!#REF!</definedName>
    <definedName name="SUMGDP" localSheetId="55">[132]NA!#REF!</definedName>
    <definedName name="SUMGDP" localSheetId="19">[131]NA!#REF!</definedName>
    <definedName name="SUMGDP" localSheetId="24">[132]NA!#REF!</definedName>
    <definedName name="SUMGDP">[131]NA!#REF!</definedName>
    <definedName name="SUMTAB">[168]CPI:NA!$A$272:$R$990</definedName>
    <definedName name="SUPLI" localSheetId="20">#REF!</definedName>
    <definedName name="SUPLI" localSheetId="21">#REF!</definedName>
    <definedName name="SUPLI" localSheetId="37">#REF!</definedName>
    <definedName name="SUPLI" localSheetId="4">#REF!</definedName>
    <definedName name="SUPLI" localSheetId="3">#REF!</definedName>
    <definedName name="SUPLI" localSheetId="30">#REF!</definedName>
    <definedName name="SUPLI" localSheetId="31">#REF!</definedName>
    <definedName name="SUPLI" localSheetId="38">#REF!</definedName>
    <definedName name="SUPLI" localSheetId="55">#REF!</definedName>
    <definedName name="SUPLI" localSheetId="56">#REF!</definedName>
    <definedName name="SUPLI" localSheetId="18">#REF!</definedName>
    <definedName name="SUPLI" localSheetId="19">#REF!</definedName>
    <definedName name="SUPLI" localSheetId="24">#REF!</definedName>
    <definedName name="SUPLI" localSheetId="25">#REF!</definedName>
    <definedName name="SUPLI" localSheetId="26">#REF!</definedName>
    <definedName name="SUPLI" localSheetId="27">#REF!</definedName>
    <definedName name="SUPLI" localSheetId="29">#REF!</definedName>
    <definedName name="SUPLI">#REF!</definedName>
    <definedName name="SUPLIDORES" localSheetId="20">#REF!</definedName>
    <definedName name="SUPLIDORES" localSheetId="37">#REF!</definedName>
    <definedName name="SUPLIDORES" localSheetId="4">#REF!</definedName>
    <definedName name="SUPLIDORES" localSheetId="3">#REF!</definedName>
    <definedName name="SUPLIDORES" localSheetId="31">#REF!</definedName>
    <definedName name="SUPLIDORES" localSheetId="55">#REF!</definedName>
    <definedName name="SUPLIDORES" localSheetId="56">#REF!</definedName>
    <definedName name="SUPLIDORES" localSheetId="19">#REF!</definedName>
    <definedName name="SUPLIDORES" localSheetId="25">#REF!</definedName>
    <definedName name="SUPLIDORES" localSheetId="26">#REF!</definedName>
    <definedName name="SUPLIDORES">#REF!</definedName>
    <definedName name="SUPPLY">[89]MONTHLY!$A$87:$Q$193</definedName>
    <definedName name="SUPPLY2">[89]MONTHLY!$A$422:$Z$477</definedName>
    <definedName name="SUPUES" localSheetId="20">#REF!</definedName>
    <definedName name="SUPUES" localSheetId="21">#REF!</definedName>
    <definedName name="SUPUES" localSheetId="22">#REF!</definedName>
    <definedName name="SUPUES" localSheetId="23">#REF!</definedName>
    <definedName name="SUPUES" localSheetId="17">#REF!</definedName>
    <definedName name="SUPUES" localSheetId="55">#REF!</definedName>
    <definedName name="SUPUES" localSheetId="19">#REF!</definedName>
    <definedName name="SUPUES" localSheetId="25">#REF!</definedName>
    <definedName name="SUPUES" localSheetId="26">#REF!</definedName>
    <definedName name="SUPUES">#REF!</definedName>
    <definedName name="supuestos" localSheetId="20">#REF!</definedName>
    <definedName name="supuestos" localSheetId="21">#REF!</definedName>
    <definedName name="supuestos" localSheetId="23">#REF!</definedName>
    <definedName name="supuestos" localSheetId="55">#REF!</definedName>
    <definedName name="supuestos" localSheetId="19">#REF!</definedName>
    <definedName name="supuestos" localSheetId="25">#REF!</definedName>
    <definedName name="supuestos" localSheetId="26">#REF!</definedName>
    <definedName name="supuestos">#REF!</definedName>
    <definedName name="swe" localSheetId="20" hidden="1">{"Tab1",#N/A,FALSE,"P";"Tab2",#N/A,FALSE,"P"}</definedName>
    <definedName name="swe" localSheetId="21" hidden="1">{"Tab1",#N/A,FALSE,"P";"Tab2",#N/A,FALSE,"P"}</definedName>
    <definedName name="swe" localSheetId="22" hidden="1">{"Tab1",#N/A,FALSE,"P";"Tab2",#N/A,FALSE,"P"}</definedName>
    <definedName name="swe" localSheetId="23" hidden="1">{"Tab1",#N/A,FALSE,"P";"Tab2",#N/A,FALSE,"P"}</definedName>
    <definedName name="swe" localSheetId="28" hidden="1">{"Tab1",#N/A,FALSE,"P";"Tab2",#N/A,FALSE,"P"}</definedName>
    <definedName name="swe" localSheetId="32" hidden="1">{"Tab1",#N/A,FALSE,"P";"Tab2",#N/A,FALSE,"P"}</definedName>
    <definedName name="swe" localSheetId="37" hidden="1">{"Tab1",#N/A,FALSE,"P";"Tab2",#N/A,FALSE,"P"}</definedName>
    <definedName name="swe" localSheetId="39" hidden="1">{"Tab1",#N/A,FALSE,"P";"Tab2",#N/A,FALSE,"P"}</definedName>
    <definedName name="swe" localSheetId="41" hidden="1">{"Tab1",#N/A,FALSE,"P";"Tab2",#N/A,FALSE,"P"}</definedName>
    <definedName name="swe" localSheetId="4" hidden="1">{"Tab1",#N/A,FALSE,"P";"Tab2",#N/A,FALSE,"P"}</definedName>
    <definedName name="swe" localSheetId="3" hidden="1">{"Tab1",#N/A,FALSE,"P";"Tab2",#N/A,FALSE,"P"}</definedName>
    <definedName name="swe" localSheetId="30" hidden="1">{"Tab1",#N/A,FALSE,"P";"Tab2",#N/A,FALSE,"P"}</definedName>
    <definedName name="swe" localSheetId="31" hidden="1">{"Tab1",#N/A,FALSE,"P";"Tab2",#N/A,FALSE,"P"}</definedName>
    <definedName name="swe" localSheetId="33" hidden="1">{"Tab1",#N/A,FALSE,"P";"Tab2",#N/A,FALSE,"P"}</definedName>
    <definedName name="swe" localSheetId="34" hidden="1">{"Tab1",#N/A,FALSE,"P";"Tab2",#N/A,FALSE,"P"}</definedName>
    <definedName name="swe" localSheetId="35" hidden="1">{"Tab1",#N/A,FALSE,"P";"Tab2",#N/A,FALSE,"P"}</definedName>
    <definedName name="swe" localSheetId="36" hidden="1">{"Tab1",#N/A,FALSE,"P";"Tab2",#N/A,FALSE,"P"}</definedName>
    <definedName name="swe" localSheetId="38" hidden="1">{"Tab1",#N/A,FALSE,"P";"Tab2",#N/A,FALSE,"P"}</definedName>
    <definedName name="swe" localSheetId="42" hidden="1">{"Tab1",#N/A,FALSE,"P";"Tab2",#N/A,FALSE,"P"}</definedName>
    <definedName name="swe" localSheetId="43" hidden="1">{"Tab1",#N/A,FALSE,"P";"Tab2",#N/A,FALSE,"P"}</definedName>
    <definedName name="swe" localSheetId="17" hidden="1">{"Tab1",#N/A,FALSE,"P";"Tab2",#N/A,FALSE,"P"}</definedName>
    <definedName name="swe" localSheetId="50" hidden="1">{"Tab1",#N/A,FALSE,"P";"Tab2",#N/A,FALSE,"P"}</definedName>
    <definedName name="swe" localSheetId="51" hidden="1">{"Tab1",#N/A,FALSE,"P";"Tab2",#N/A,FALSE,"P"}</definedName>
    <definedName name="swe" localSheetId="52" hidden="1">{"Tab1",#N/A,FALSE,"P";"Tab2",#N/A,FALSE,"P"}</definedName>
    <definedName name="swe" localSheetId="53" hidden="1">{"Tab1",#N/A,FALSE,"P";"Tab2",#N/A,FALSE,"P"}</definedName>
    <definedName name="swe" localSheetId="54" hidden="1">{"Tab1",#N/A,FALSE,"P";"Tab2",#N/A,FALSE,"P"}</definedName>
    <definedName name="swe" localSheetId="55" hidden="1">{"Tab1",#N/A,FALSE,"P";"Tab2",#N/A,FALSE,"P"}</definedName>
    <definedName name="swe" localSheetId="56" hidden="1">{"Tab1",#N/A,FALSE,"P";"Tab2",#N/A,FALSE,"P"}</definedName>
    <definedName name="swe" localSheetId="18" hidden="1">{"Tab1",#N/A,FALSE,"P";"Tab2",#N/A,FALSE,"P"}</definedName>
    <definedName name="swe" localSheetId="19" hidden="1">{"Tab1",#N/A,FALSE,"P";"Tab2",#N/A,FALSE,"P"}</definedName>
    <definedName name="swe" localSheetId="24" hidden="1">{"Tab1",#N/A,FALSE,"P";"Tab2",#N/A,FALSE,"P"}</definedName>
    <definedName name="swe" localSheetId="25" hidden="1">{"Tab1",#N/A,FALSE,"P";"Tab2",#N/A,FALSE,"P"}</definedName>
    <definedName name="swe" localSheetId="26" hidden="1">{"Tab1",#N/A,FALSE,"P";"Tab2",#N/A,FALSE,"P"}</definedName>
    <definedName name="swe" localSheetId="27" hidden="1">{"Tab1",#N/A,FALSE,"P";"Tab2",#N/A,FALSE,"P"}</definedName>
    <definedName name="swe" localSheetId="29" hidden="1">{"Tab1",#N/A,FALSE,"P";"Tab2",#N/A,FALSE,"P"}</definedName>
    <definedName name="swe" hidden="1">{"Tab1",#N/A,FALSE,"P";"Tab2",#N/A,FALSE,"P"}</definedName>
    <definedName name="Sweden_wt">'[77]OECD wgt'!$B$32</definedName>
    <definedName name="SwitchColor" localSheetId="20">#REF!</definedName>
    <definedName name="SwitchColor" localSheetId="21">#REF!</definedName>
    <definedName name="SwitchColor" localSheetId="22">#REF!</definedName>
    <definedName name="SwitchColor" localSheetId="23">#REF!</definedName>
    <definedName name="SwitchColor" localSheetId="17">#REF!</definedName>
    <definedName name="SwitchColor" localSheetId="55">#REF!</definedName>
    <definedName name="SwitchColor" localSheetId="19">#REF!</definedName>
    <definedName name="SwitchColor" localSheetId="25">#REF!</definedName>
    <definedName name="SwitchColor" localSheetId="26">#REF!</definedName>
    <definedName name="SwitchColor">#REF!</definedName>
    <definedName name="Switzerland_wt">'[77]OECD wgt'!$B$33</definedName>
    <definedName name="Swvu.PLA1." localSheetId="20" hidden="1">'[58]COP FED'!#REF!</definedName>
    <definedName name="Swvu.PLA1." localSheetId="21" hidden="1">'[58]COP FED'!#REF!</definedName>
    <definedName name="Swvu.PLA1." localSheetId="22" hidden="1">'[58]COP FED'!#REF!</definedName>
    <definedName name="Swvu.PLA1." localSheetId="23" hidden="1">'[58]COP FED'!#REF!</definedName>
    <definedName name="Swvu.PLA1." localSheetId="17" hidden="1">'[58]COP FED'!#REF!</definedName>
    <definedName name="Swvu.PLA1." localSheetId="19" hidden="1">'[58]COP FED'!#REF!</definedName>
    <definedName name="Swvu.PLA1." localSheetId="25" hidden="1">'[58]COP FED'!#REF!</definedName>
    <definedName name="Swvu.PLA1." localSheetId="26" hidden="1">'[58]COP FED'!#REF!</definedName>
    <definedName name="Swvu.PLA1." hidden="1">'[58]COP FED'!#REF!</definedName>
    <definedName name="Swvu.PLA2." hidden="1">'[58]COP FED'!$A$1:$N$49</definedName>
    <definedName name="sxc" localSheetId="20" hidden="1">{"Riqfin97",#N/A,FALSE,"Tran";"Riqfinpro",#N/A,FALSE,"Tran"}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localSheetId="23" hidden="1">{"Riqfin97",#N/A,FALSE,"Tran";"Riqfinpro",#N/A,FALSE,"Tran"}</definedName>
    <definedName name="sxc" localSheetId="28" hidden="1">{"Riqfin97",#N/A,FALSE,"Tran";"Riqfinpro",#N/A,FALSE,"Tran"}</definedName>
    <definedName name="sxc" localSheetId="32" hidden="1">{"Riqfin97",#N/A,FALSE,"Tran";"Riqfinpro",#N/A,FALSE,"Tran"}</definedName>
    <definedName name="sxc" localSheetId="37" hidden="1">{"Riqfin97",#N/A,FALSE,"Tran";"Riqfinpro",#N/A,FALSE,"Tran"}</definedName>
    <definedName name="sxc" localSheetId="39" hidden="1">{"Riqfin97",#N/A,FALSE,"Tran";"Riqfinpro",#N/A,FALSE,"Tran"}</definedName>
    <definedName name="sxc" localSheetId="41" hidden="1">{"Riqfin97",#N/A,FALSE,"Tran";"Riqfinpro",#N/A,FALSE,"Tran"}</definedName>
    <definedName name="sxc" localSheetId="4" hidden="1">{"Riqfin97",#N/A,FALSE,"Tran";"Riqfinpro",#N/A,FALSE,"Tran"}</definedName>
    <definedName name="sxc" localSheetId="3" hidden="1">{"Riqfin97",#N/A,FALSE,"Tran";"Riqfinpro",#N/A,FALSE,"Tran"}</definedName>
    <definedName name="sxc" localSheetId="30" hidden="1">{"Riqfin97",#N/A,FALSE,"Tran";"Riqfinpro",#N/A,FALSE,"Tran"}</definedName>
    <definedName name="sxc" localSheetId="31" hidden="1">{"Riqfin97",#N/A,FALSE,"Tran";"Riqfinpro",#N/A,FALSE,"Tran"}</definedName>
    <definedName name="sxc" localSheetId="33" hidden="1">{"Riqfin97",#N/A,FALSE,"Tran";"Riqfinpro",#N/A,FALSE,"Tran"}</definedName>
    <definedName name="sxc" localSheetId="34" hidden="1">{"Riqfin97",#N/A,FALSE,"Tran";"Riqfinpro",#N/A,FALSE,"Tran"}</definedName>
    <definedName name="sxc" localSheetId="35" hidden="1">{"Riqfin97",#N/A,FALSE,"Tran";"Riqfinpro",#N/A,FALSE,"Tran"}</definedName>
    <definedName name="sxc" localSheetId="36" hidden="1">{"Riqfin97",#N/A,FALSE,"Tran";"Riqfinpro",#N/A,FALSE,"Tran"}</definedName>
    <definedName name="sxc" localSheetId="38" hidden="1">{"Riqfin97",#N/A,FALSE,"Tran";"Riqfinpro",#N/A,FALSE,"Tran"}</definedName>
    <definedName name="sxc" localSheetId="42" hidden="1">{"Riqfin97",#N/A,FALSE,"Tran";"Riqfinpro",#N/A,FALSE,"Tran"}</definedName>
    <definedName name="sxc" localSheetId="43" hidden="1">{"Riqfin97",#N/A,FALSE,"Tran";"Riqfinpro",#N/A,FALSE,"Tran"}</definedName>
    <definedName name="sxc" localSheetId="17" hidden="1">{"Riqfin97",#N/A,FALSE,"Tran";"Riqfinpro",#N/A,FALSE,"Tran"}</definedName>
    <definedName name="sxc" localSheetId="50" hidden="1">{"Riqfin97",#N/A,FALSE,"Tran";"Riqfinpro",#N/A,FALSE,"Tran"}</definedName>
    <definedName name="sxc" localSheetId="51" hidden="1">{"Riqfin97",#N/A,FALSE,"Tran";"Riqfinpro",#N/A,FALSE,"Tran"}</definedName>
    <definedName name="sxc" localSheetId="52" hidden="1">{"Riqfin97",#N/A,FALSE,"Tran";"Riqfinpro",#N/A,FALSE,"Tran"}</definedName>
    <definedName name="sxc" localSheetId="53" hidden="1">{"Riqfin97",#N/A,FALSE,"Tran";"Riqfinpro",#N/A,FALSE,"Tran"}</definedName>
    <definedName name="sxc" localSheetId="54" hidden="1">{"Riqfin97",#N/A,FALSE,"Tran";"Riqfinpro",#N/A,FALSE,"Tran"}</definedName>
    <definedName name="sxc" localSheetId="55" hidden="1">{"Riqfin97",#N/A,FALSE,"Tran";"Riqfinpro",#N/A,FALSE,"Tran"}</definedName>
    <definedName name="sxc" localSheetId="56" hidden="1">{"Riqfin97",#N/A,FALSE,"Tran";"Riqfinpro",#N/A,FALSE,"Tran"}</definedName>
    <definedName name="sxc" localSheetId="18" hidden="1">{"Riqfin97",#N/A,FALSE,"Tran";"Riqfinpro",#N/A,FALSE,"Tran"}</definedName>
    <definedName name="sxc" localSheetId="19" hidden="1">{"Riqfin97",#N/A,FALSE,"Tran";"Riqfinpro",#N/A,FALSE,"Tran"}</definedName>
    <definedName name="sxc" localSheetId="24" hidden="1">{"Riqfin97",#N/A,FALSE,"Tran";"Riqfinpro",#N/A,FALSE,"Tran"}</definedName>
    <definedName name="sxc" localSheetId="25" hidden="1">{"Riqfin97",#N/A,FALSE,"Tran";"Riqfinpro",#N/A,FALSE,"Tran"}</definedName>
    <definedName name="sxc" localSheetId="26" hidden="1">{"Riqfin97",#N/A,FALSE,"Tran";"Riqfinpro",#N/A,FALSE,"Tran"}</definedName>
    <definedName name="sxc" localSheetId="27" hidden="1">{"Riqfin97",#N/A,FALSE,"Tran";"Riqfinpro",#N/A,FALSE,"Tran"}</definedName>
    <definedName name="sxc" localSheetId="29" hidden="1">{"Riqfin97",#N/A,FALSE,"Tran";"Riqfinpro",#N/A,FALSE,"Tran"}</definedName>
    <definedName name="sxc" hidden="1">{"Riqfin97",#N/A,FALSE,"Tran";"Riqfinpro",#N/A,FALSE,"Tran"}</definedName>
    <definedName name="sxe" localSheetId="20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localSheetId="23" hidden="1">{"Riqfin97",#N/A,FALSE,"Tran";"Riqfinpro",#N/A,FALSE,"Tran"}</definedName>
    <definedName name="sxe" localSheetId="28" hidden="1">{"Riqfin97",#N/A,FALSE,"Tran";"Riqfinpro",#N/A,FALSE,"Tran"}</definedName>
    <definedName name="sxe" localSheetId="32" hidden="1">{"Riqfin97",#N/A,FALSE,"Tran";"Riqfinpro",#N/A,FALSE,"Tran"}</definedName>
    <definedName name="sxe" localSheetId="37" hidden="1">{"Riqfin97",#N/A,FALSE,"Tran";"Riqfinpro",#N/A,FALSE,"Tran"}</definedName>
    <definedName name="sxe" localSheetId="39" hidden="1">{"Riqfin97",#N/A,FALSE,"Tran";"Riqfinpro",#N/A,FALSE,"Tran"}</definedName>
    <definedName name="sxe" localSheetId="41" hidden="1">{"Riqfin97",#N/A,FALSE,"Tran";"Riqfinpro",#N/A,FALSE,"Tran"}</definedName>
    <definedName name="sxe" localSheetId="4" hidden="1">{"Riqfin97",#N/A,FALSE,"Tran";"Riqfinpro",#N/A,FALSE,"Tran"}</definedName>
    <definedName name="sxe" localSheetId="3" hidden="1">{"Riqfin97",#N/A,FALSE,"Tran";"Riqfinpro",#N/A,FALSE,"Tran"}</definedName>
    <definedName name="sxe" localSheetId="30" hidden="1">{"Riqfin97",#N/A,FALSE,"Tran";"Riqfinpro",#N/A,FALSE,"Tran"}</definedName>
    <definedName name="sxe" localSheetId="31" hidden="1">{"Riqfin97",#N/A,FALSE,"Tran";"Riqfinpro",#N/A,FALSE,"Tran"}</definedName>
    <definedName name="sxe" localSheetId="33" hidden="1">{"Riqfin97",#N/A,FALSE,"Tran";"Riqfinpro",#N/A,FALSE,"Tran"}</definedName>
    <definedName name="sxe" localSheetId="34" hidden="1">{"Riqfin97",#N/A,FALSE,"Tran";"Riqfinpro",#N/A,FALSE,"Tran"}</definedName>
    <definedName name="sxe" localSheetId="35" hidden="1">{"Riqfin97",#N/A,FALSE,"Tran";"Riqfinpro",#N/A,FALSE,"Tran"}</definedName>
    <definedName name="sxe" localSheetId="36" hidden="1">{"Riqfin97",#N/A,FALSE,"Tran";"Riqfinpro",#N/A,FALSE,"Tran"}</definedName>
    <definedName name="sxe" localSheetId="38" hidden="1">{"Riqfin97",#N/A,FALSE,"Tran";"Riqfinpro",#N/A,FALSE,"Tran"}</definedName>
    <definedName name="sxe" localSheetId="42" hidden="1">{"Riqfin97",#N/A,FALSE,"Tran";"Riqfinpro",#N/A,FALSE,"Tran"}</definedName>
    <definedName name="sxe" localSheetId="43" hidden="1">{"Riqfin97",#N/A,FALSE,"Tran";"Riqfinpro",#N/A,FALSE,"Tran"}</definedName>
    <definedName name="sxe" localSheetId="17" hidden="1">{"Riqfin97",#N/A,FALSE,"Tran";"Riqfinpro",#N/A,FALSE,"Tran"}</definedName>
    <definedName name="sxe" localSheetId="50" hidden="1">{"Riqfin97",#N/A,FALSE,"Tran";"Riqfinpro",#N/A,FALSE,"Tran"}</definedName>
    <definedName name="sxe" localSheetId="51" hidden="1">{"Riqfin97",#N/A,FALSE,"Tran";"Riqfinpro",#N/A,FALSE,"Tran"}</definedName>
    <definedName name="sxe" localSheetId="52" hidden="1">{"Riqfin97",#N/A,FALSE,"Tran";"Riqfinpro",#N/A,FALSE,"Tran"}</definedName>
    <definedName name="sxe" localSheetId="53" hidden="1">{"Riqfin97",#N/A,FALSE,"Tran";"Riqfinpro",#N/A,FALSE,"Tran"}</definedName>
    <definedName name="sxe" localSheetId="54" hidden="1">{"Riqfin97",#N/A,FALSE,"Tran";"Riqfinpro",#N/A,FALSE,"Tran"}</definedName>
    <definedName name="sxe" localSheetId="55" hidden="1">{"Riqfin97",#N/A,FALSE,"Tran";"Riqfinpro",#N/A,FALSE,"Tran"}</definedName>
    <definedName name="sxe" localSheetId="56" hidden="1">{"Riqfin97",#N/A,FALSE,"Tran";"Riqfinpro",#N/A,FALSE,"Tran"}</definedName>
    <definedName name="sxe" localSheetId="18" hidden="1">{"Riqfin97",#N/A,FALSE,"Tran";"Riqfinpro",#N/A,FALSE,"Tran"}</definedName>
    <definedName name="sxe" localSheetId="19" hidden="1">{"Riqfin97",#N/A,FALSE,"Tran";"Riqfinpro",#N/A,FALSE,"Tran"}</definedName>
    <definedName name="sxe" localSheetId="24" hidden="1">{"Riqfin97",#N/A,FALSE,"Tran";"Riqfinpro",#N/A,FALSE,"Tran"}</definedName>
    <definedName name="sxe" localSheetId="25" hidden="1">{"Riqfin97",#N/A,FALSE,"Tran";"Riqfinpro",#N/A,FALSE,"Tran"}</definedName>
    <definedName name="sxe" localSheetId="26" hidden="1">{"Riqfin97",#N/A,FALSE,"Tran";"Riqfinpro",#N/A,FALSE,"Tran"}</definedName>
    <definedName name="sxe" localSheetId="27" hidden="1">{"Riqfin97",#N/A,FALSE,"Tran";"Riqfinpro",#N/A,FALSE,"Tran"}</definedName>
    <definedName name="sxe" localSheetId="29" hidden="1">{"Riqfin97",#N/A,FALSE,"Tran";"Riqfinpro",#N/A,FALSE,"Tran"}</definedName>
    <definedName name="sxe" hidden="1">{"Riqfin97",#N/A,FALSE,"Tran";"Riqfinpro",#N/A,FALSE,"Tran"}</definedName>
    <definedName name="t" localSheetId="20" hidden="1">{"Minpmon",#N/A,FALSE,"Monthinput"}</definedName>
    <definedName name="t" localSheetId="21" hidden="1">{"Minpmon",#N/A,FALSE,"Monthinput"}</definedName>
    <definedName name="t" localSheetId="22" hidden="1">{"Minpmon",#N/A,FALSE,"Monthinput"}</definedName>
    <definedName name="t" localSheetId="23" hidden="1">{"Minpmon",#N/A,FALSE,"Monthinput"}</definedName>
    <definedName name="t" localSheetId="28" hidden="1">{"Minpmon",#N/A,FALSE,"Monthinput"}</definedName>
    <definedName name="t" localSheetId="32" hidden="1">{"Minpmon",#N/A,FALSE,"Monthinput"}</definedName>
    <definedName name="t" localSheetId="37" hidden="1">{"Minpmon",#N/A,FALSE,"Monthinput"}</definedName>
    <definedName name="t" localSheetId="39" hidden="1">{"Minpmon",#N/A,FALSE,"Monthinput"}</definedName>
    <definedName name="t" localSheetId="41" hidden="1">{"Minpmon",#N/A,FALSE,"Monthinput"}</definedName>
    <definedName name="t" localSheetId="4" hidden="1">{"Minpmon",#N/A,FALSE,"Monthinput"}</definedName>
    <definedName name="t" localSheetId="3" hidden="1">{"Minpmon",#N/A,FALSE,"Monthinput"}</definedName>
    <definedName name="t" localSheetId="30" hidden="1">{"Minpmon",#N/A,FALSE,"Monthinput"}</definedName>
    <definedName name="t" localSheetId="31" hidden="1">{"Minpmon",#N/A,FALSE,"Monthinput"}</definedName>
    <definedName name="t" localSheetId="33" hidden="1">{"Minpmon",#N/A,FALSE,"Monthinput"}</definedName>
    <definedName name="t" localSheetId="34" hidden="1">{"Minpmon",#N/A,FALSE,"Monthinput"}</definedName>
    <definedName name="t" localSheetId="35" hidden="1">{"Minpmon",#N/A,FALSE,"Monthinput"}</definedName>
    <definedName name="t" localSheetId="36" hidden="1">{"Minpmon",#N/A,FALSE,"Monthinput"}</definedName>
    <definedName name="t" localSheetId="38" hidden="1">{"Minpmon",#N/A,FALSE,"Monthinput"}</definedName>
    <definedName name="t" localSheetId="42" hidden="1">{"Minpmon",#N/A,FALSE,"Monthinput"}</definedName>
    <definedName name="t" localSheetId="43" hidden="1">{"Minpmon",#N/A,FALSE,"Monthinput"}</definedName>
    <definedName name="t" localSheetId="17" hidden="1">{"Minpmon",#N/A,FALSE,"Monthinput"}</definedName>
    <definedName name="t" localSheetId="50" hidden="1">{"Minpmon",#N/A,FALSE,"Monthinput"}</definedName>
    <definedName name="t" localSheetId="51" hidden="1">{"Minpmon",#N/A,FALSE,"Monthinput"}</definedName>
    <definedName name="t" localSheetId="52" hidden="1">{"Minpmon",#N/A,FALSE,"Monthinput"}</definedName>
    <definedName name="t" localSheetId="53" hidden="1">{"Minpmon",#N/A,FALSE,"Monthinput"}</definedName>
    <definedName name="t" localSheetId="54" hidden="1">{"Minpmon",#N/A,FALSE,"Monthinput"}</definedName>
    <definedName name="t" localSheetId="55" hidden="1">{"Minpmon",#N/A,FALSE,"Monthinput"}</definedName>
    <definedName name="t" localSheetId="56" hidden="1">{"Minpmon",#N/A,FALSE,"Monthinput"}</definedName>
    <definedName name="t" localSheetId="18" hidden="1">{"Minpmon",#N/A,FALSE,"Monthinput"}</definedName>
    <definedName name="t" localSheetId="19" hidden="1">{"Minpmon",#N/A,FALSE,"Monthinput"}</definedName>
    <definedName name="t" localSheetId="24" hidden="1">{"Minpmon",#N/A,FALSE,"Monthinput"}</definedName>
    <definedName name="t" localSheetId="25" hidden="1">{"Minpmon",#N/A,FALSE,"Monthinput"}</definedName>
    <definedName name="t" localSheetId="26" hidden="1">{"Minpmon",#N/A,FALSE,"Monthinput"}</definedName>
    <definedName name="t" localSheetId="27" hidden="1">{"Minpmon",#N/A,FALSE,"Monthinput"}</definedName>
    <definedName name="t" localSheetId="29" hidden="1">{"Minpmon",#N/A,FALSE,"Monthinput"}</definedName>
    <definedName name="t" hidden="1">{"Minpmon",#N/A,FALSE,"Monthinput"}</definedName>
    <definedName name="Tab_2" localSheetId="55">#REF!</definedName>
    <definedName name="Tab_2">#REF!</definedName>
    <definedName name="Tab_Assumptions" localSheetId="20">#REF!</definedName>
    <definedName name="Tab_Assumptions" localSheetId="21">#REF!</definedName>
    <definedName name="Tab_Assumptions" localSheetId="22">#REF!</definedName>
    <definedName name="Tab_Assumptions" localSheetId="23">#REF!</definedName>
    <definedName name="Tab_Assumptions" localSheetId="17">#REF!</definedName>
    <definedName name="Tab_Assumptions" localSheetId="55">#REF!</definedName>
    <definedName name="Tab_Assumptions" localSheetId="19">#REF!</definedName>
    <definedName name="Tab_Assumptions">#REF!</definedName>
    <definedName name="Tab_results" localSheetId="20">#REF!</definedName>
    <definedName name="Tab_results" localSheetId="21">#REF!</definedName>
    <definedName name="Tab_results" localSheetId="22">#REF!</definedName>
    <definedName name="Tab_results" localSheetId="23">#REF!</definedName>
    <definedName name="Tab_results" localSheetId="17">#REF!</definedName>
    <definedName name="Tab_results" localSheetId="55">#REF!</definedName>
    <definedName name="Tab_results" localSheetId="19">#REF!</definedName>
    <definedName name="Tab_results">#REF!</definedName>
    <definedName name="Tab1_A" localSheetId="55">#REF!</definedName>
    <definedName name="Tab1_A">#REF!</definedName>
    <definedName name="Tab1_B" localSheetId="55">#REF!</definedName>
    <definedName name="Tab1_B">#REF!</definedName>
    <definedName name="tab1a" localSheetId="55">#REF!</definedName>
    <definedName name="tab1a">#REF!</definedName>
    <definedName name="tab1b" localSheetId="55">#REF!</definedName>
    <definedName name="tab1b">#REF!</definedName>
    <definedName name="TAB1CK" localSheetId="55">#REF!</definedName>
    <definedName name="TAB1CK">#REF!</definedName>
    <definedName name="Tab2_DSA">[169]Output_1!#REF!</definedName>
    <definedName name="Tab25a" localSheetId="20">#REF!</definedName>
    <definedName name="Tab25a" localSheetId="21">#REF!</definedName>
    <definedName name="Tab25a" localSheetId="37">#REF!</definedName>
    <definedName name="Tab25a" localSheetId="4">#REF!</definedName>
    <definedName name="Tab25a" localSheetId="3">#REF!</definedName>
    <definedName name="Tab25a" localSheetId="30">#REF!</definedName>
    <definedName name="Tab25a" localSheetId="31">#REF!</definedName>
    <definedName name="Tab25a" localSheetId="38">#REF!</definedName>
    <definedName name="Tab25a" localSheetId="55">#REF!</definedName>
    <definedName name="Tab25a" localSheetId="56">#REF!</definedName>
    <definedName name="Tab25a" localSheetId="18">#REF!</definedName>
    <definedName name="Tab25a" localSheetId="19">#REF!</definedName>
    <definedName name="Tab25a" localSheetId="24">#REF!</definedName>
    <definedName name="Tab25a" localSheetId="25">#REF!</definedName>
    <definedName name="Tab25a" localSheetId="26">#REF!</definedName>
    <definedName name="Tab25a" localSheetId="27">#REF!</definedName>
    <definedName name="Tab25a" localSheetId="29">#REF!</definedName>
    <definedName name="Tab25a">#REF!</definedName>
    <definedName name="Tab25b" localSheetId="20">#REF!</definedName>
    <definedName name="Tab25b" localSheetId="37">#REF!</definedName>
    <definedName name="Tab25b" localSheetId="4">#REF!</definedName>
    <definedName name="Tab25b" localSheetId="3">#REF!</definedName>
    <definedName name="Tab25b" localSheetId="31">#REF!</definedName>
    <definedName name="Tab25b" localSheetId="55">#REF!</definedName>
    <definedName name="Tab25b" localSheetId="56">#REF!</definedName>
    <definedName name="Tab25b" localSheetId="19">#REF!</definedName>
    <definedName name="Tab25b" localSheetId="25">#REF!</definedName>
    <definedName name="Tab25b" localSheetId="26">#REF!</definedName>
    <definedName name="Tab25b">#REF!</definedName>
    <definedName name="TAB2A" localSheetId="55">#REF!</definedName>
    <definedName name="TAB2A">#REF!</definedName>
    <definedName name="tab2GC" localSheetId="55">#REF!</definedName>
    <definedName name="tab2GC">#REF!</definedName>
    <definedName name="tab3BPS" localSheetId="55">#REF!</definedName>
    <definedName name="tab3BPS">#REF!</definedName>
    <definedName name="tab4Int" localSheetId="55">#REF!</definedName>
    <definedName name="tab4Int">#REF!</definedName>
    <definedName name="TAB5A" localSheetId="55">#REF!</definedName>
    <definedName name="TAB5A">#REF!</definedName>
    <definedName name="tab5Emp" localSheetId="55">#REF!</definedName>
    <definedName name="tab5Emp">#REF!</definedName>
    <definedName name="TAB6A">'[45]Annual Tables'!#REF!</definedName>
    <definedName name="TAB6B">'[45]Annual Tables'!#REF!</definedName>
    <definedName name="tab6BCU" localSheetId="20">#REF!</definedName>
    <definedName name="tab6BCU" localSheetId="21">#REF!</definedName>
    <definedName name="tab6BCU" localSheetId="22">#REF!</definedName>
    <definedName name="tab6BCU" localSheetId="23">#REF!</definedName>
    <definedName name="tab6BCU" localSheetId="17">#REF!</definedName>
    <definedName name="tab6BCU" localSheetId="55">#REF!</definedName>
    <definedName name="tab6BCU" localSheetId="19">#REF!</definedName>
    <definedName name="tab6BCU" localSheetId="25">#REF!</definedName>
    <definedName name="tab6BCU" localSheetId="26">#REF!</definedName>
    <definedName name="tab6BCU">#REF!</definedName>
    <definedName name="TAB6C" localSheetId="20">#REF!</definedName>
    <definedName name="TAB6C" localSheetId="21">#REF!</definedName>
    <definedName name="TAB6C" localSheetId="23">#REF!</definedName>
    <definedName name="TAB6C" localSheetId="55">#REF!</definedName>
    <definedName name="TAB6C" localSheetId="19">#REF!</definedName>
    <definedName name="TAB6C" localSheetId="25">#REF!</definedName>
    <definedName name="TAB6C" localSheetId="26">#REF!</definedName>
    <definedName name="TAB6C">#REF!</definedName>
    <definedName name="TAB7A" localSheetId="20">#REF!</definedName>
    <definedName name="TAB7A" localSheetId="21">#REF!</definedName>
    <definedName name="TAB7A" localSheetId="23">#REF!</definedName>
    <definedName name="TAB7A" localSheetId="55">#REF!</definedName>
    <definedName name="TAB7A" localSheetId="19">#REF!</definedName>
    <definedName name="TAB7A" localSheetId="25">#REF!</definedName>
    <definedName name="TAB7A" localSheetId="26">#REF!</definedName>
    <definedName name="TAB7A">#REF!</definedName>
    <definedName name="tab7DGI" localSheetId="55">#REF!</definedName>
    <definedName name="tab7DGI">#REF!</definedName>
    <definedName name="Tabasic" localSheetId="55">#REF!</definedName>
    <definedName name="Tabasic">#REF!</definedName>
    <definedName name="Tabe" localSheetId="20">#REF!</definedName>
    <definedName name="Tabe" localSheetId="37">#REF!</definedName>
    <definedName name="Tabe" localSheetId="4">#REF!</definedName>
    <definedName name="Tabe" localSheetId="3">#REF!</definedName>
    <definedName name="Tabe" localSheetId="31">#REF!</definedName>
    <definedName name="Tabe" localSheetId="55">#REF!</definedName>
    <definedName name="Tabe" localSheetId="56">#REF!</definedName>
    <definedName name="Tabe">#REF!</definedName>
    <definedName name="Tabl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 localSheetId="55">#REF!</definedName>
    <definedName name="Table">#REF!</definedName>
    <definedName name="Table__47">[170]RED47!$A$1:$I$53</definedName>
    <definedName name="TABLE_1">'[171]150dp'!$A$3:$K$94</definedName>
    <definedName name="Table_16.__Guatemala__National_Accounts_at_Current_Prices" localSheetId="20">#REF!</definedName>
    <definedName name="Table_16.__Guatemala__National_Accounts_at_Current_Prices" localSheetId="21">#REF!</definedName>
    <definedName name="Table_16.__Guatemala__National_Accounts_at_Current_Prices" localSheetId="22">#REF!</definedName>
    <definedName name="Table_16.__Guatemala__National_Accounts_at_Current_Prices" localSheetId="23">#REF!</definedName>
    <definedName name="Table_16.__Guatemala__National_Accounts_at_Current_Prices" localSheetId="17">#REF!</definedName>
    <definedName name="Table_16.__Guatemala__National_Accounts_at_Current_Prices" localSheetId="55">#REF!</definedName>
    <definedName name="Table_16.__Guatemala__National_Accounts_at_Current_Prices" localSheetId="19">#REF!</definedName>
    <definedName name="Table_16.__Guatemala__National_Accounts_at_Current_Prices" localSheetId="25">#REF!</definedName>
    <definedName name="Table_16.__Guatemala__National_Accounts_at_Current_Prices" localSheetId="26">#REF!</definedName>
    <definedName name="Table_16.__Guatemala__National_Accounts_at_Current_Prices">#REF!</definedName>
    <definedName name="Table_2._Country_X___Public_Sector_Financing_1" localSheetId="20">#REF!</definedName>
    <definedName name="Table_2._Country_X___Public_Sector_Financing_1" localSheetId="21">#REF!</definedName>
    <definedName name="Table_2._Country_X___Public_Sector_Financing_1" localSheetId="37">#REF!</definedName>
    <definedName name="Table_2._Country_X___Public_Sector_Financing_1" localSheetId="4">#REF!</definedName>
    <definedName name="Table_2._Country_X___Public_Sector_Financing_1" localSheetId="3">#REF!</definedName>
    <definedName name="Table_2._Country_X___Public_Sector_Financing_1" localSheetId="30">#REF!</definedName>
    <definedName name="Table_2._Country_X___Public_Sector_Financing_1" localSheetId="31">#REF!</definedName>
    <definedName name="Table_2._Country_X___Public_Sector_Financing_1" localSheetId="38">#REF!</definedName>
    <definedName name="Table_2._Country_X___Public_Sector_Financing_1" localSheetId="55">#REF!</definedName>
    <definedName name="Table_2._Country_X___Public_Sector_Financing_1" localSheetId="56">#REF!</definedName>
    <definedName name="Table_2._Country_X___Public_Sector_Financing_1" localSheetId="18">#REF!</definedName>
    <definedName name="Table_2._Country_X___Public_Sector_Financing_1" localSheetId="19">#REF!</definedName>
    <definedName name="Table_2._Country_X___Public_Sector_Financing_1" localSheetId="24">#REF!</definedName>
    <definedName name="Table_2._Country_X___Public_Sector_Financing_1" localSheetId="25">#REF!</definedName>
    <definedName name="Table_2._Country_X___Public_Sector_Financing_1" localSheetId="26">#REF!</definedName>
    <definedName name="Table_2._Country_X___Public_Sector_Financing_1" localSheetId="27">#REF!</definedName>
    <definedName name="Table_2._Country_X___Public_Sector_Financing_1" localSheetId="29">#REF!</definedName>
    <definedName name="Table_2._Country_X___Public_Sector_Financing_1">#REF!</definedName>
    <definedName name="Table_20.cont__Guatemala___Selected_Agricultural_Sector_Statistics__concluded" localSheetId="55">#REF!</definedName>
    <definedName name="Table_20.cont__Guatemala___Selected_Agricultural_Sector_Statistics__concluded">#REF!</definedName>
    <definedName name="Table_28._Guatemala___Selected_Wage_Indicators_1" localSheetId="55">#REF!</definedName>
    <definedName name="Table_28._Guatemala___Selected_Wage_Indicators_1">#REF!</definedName>
    <definedName name="Table_28a._Guatemala___Selected_Wage_Indicators_1" localSheetId="55">#REF!</definedName>
    <definedName name="Table_28a._Guatemala___Selected_Wage_Indicators_1">#REF!</definedName>
    <definedName name="Table_3.5b" localSheetId="20">#REF!</definedName>
    <definedName name="Table_3.5b" localSheetId="37">#REF!</definedName>
    <definedName name="Table_3.5b" localSheetId="4">#REF!</definedName>
    <definedName name="Table_3.5b" localSheetId="3">#REF!</definedName>
    <definedName name="Table_3.5b" localSheetId="31">#REF!</definedName>
    <definedName name="Table_3.5b" localSheetId="55">#REF!</definedName>
    <definedName name="Table_3.5b" localSheetId="56">#REF!</definedName>
    <definedName name="Table_3.5b">#REF!</definedName>
    <definedName name="Table_30a._Guatemala___Selected_Employment_and_Labor_Productivity_Indicators" localSheetId="55">#REF!</definedName>
    <definedName name="Table_30a._Guatemala___Selected_Employment_and_Labor_Productivity_Indicators">#REF!</definedName>
    <definedName name="Table_31._Guatemala___Selected_Wage_and_Employment_Indicators_1" localSheetId="55">#REF!</definedName>
    <definedName name="Table_31._Guatemala___Selected_Wage_and_Employment_Indicators_1">#REF!</definedName>
    <definedName name="Table_32.__Guatemala__Trends_in_Unit_Labor_Costs__ULC___Real_Wages__Productivity_and_Employment" localSheetId="55">#REF!</definedName>
    <definedName name="Table_32.__Guatemala__Trends_in_Unit_Labor_Costs__ULC___Real_Wages__Productivity_and_Employment">#REF!</definedName>
    <definedName name="Table_33.__Guatemala__Indicators_of_Competitiveness" localSheetId="55">#REF!</definedName>
    <definedName name="Table_33.__Guatemala__Indicators_of_Competitiveness">#REF!</definedName>
    <definedName name="Table_4._Guatemala___Consumer_Price_Indices__1" localSheetId="55">#REF!</definedName>
    <definedName name="Table_4._Guatemala___Consumer_Price_Indices__1">#REF!</definedName>
    <definedName name="Table_4SR" localSheetId="55">#REF!</definedName>
    <definedName name="Table_4SR">#REF!</definedName>
    <definedName name="Table_5a" localSheetId="55">#REF!</definedName>
    <definedName name="Table_5a">#REF!</definedName>
    <definedName name="Table_7SR" localSheetId="55">#REF!</definedName>
    <definedName name="Table_7SR">#REF!</definedName>
    <definedName name="Table_A.__Guatemala__Trends_in_Private_Sector_Unit_Labor_Costs__ULC___Real_Wages__Productivity_and_Employment" localSheetId="55">#REF!</definedName>
    <definedName name="Table_A.__Guatemala__Trends_in_Private_Sector_Unit_Labor_Costs__ULC___Real_Wages__Productivity_and_Employment">#REF!</definedName>
    <definedName name="Table_debt" localSheetId="55">#REF!</definedName>
    <definedName name="Table_debt">#REF!</definedName>
    <definedName name="Table_Template" localSheetId="20">#REF!</definedName>
    <definedName name="Table_Template" localSheetId="37">#REF!</definedName>
    <definedName name="Table_Template" localSheetId="4">#REF!</definedName>
    <definedName name="Table_Template" localSheetId="3">#REF!</definedName>
    <definedName name="Table_Template" localSheetId="31">#REF!</definedName>
    <definedName name="Table_Template" localSheetId="55">#REF!</definedName>
    <definedName name="Table_Template" localSheetId="56">#REF!</definedName>
    <definedName name="Table_Template">#REF!</definedName>
    <definedName name="table1" localSheetId="20">#REF!</definedName>
    <definedName name="table1" localSheetId="37">#REF!</definedName>
    <definedName name="table1" localSheetId="4">#REF!</definedName>
    <definedName name="table1" localSheetId="3">#REF!</definedName>
    <definedName name="table1" localSheetId="31">#REF!</definedName>
    <definedName name="table1" localSheetId="55">#REF!</definedName>
    <definedName name="table1">#REF!</definedName>
    <definedName name="table10">'[171]150dp'!$A$1:$F$58</definedName>
    <definedName name="table11" localSheetId="20">#REF!</definedName>
    <definedName name="table11" localSheetId="21">#REF!</definedName>
    <definedName name="table11" localSheetId="22">#REF!</definedName>
    <definedName name="table11" localSheetId="23">#REF!</definedName>
    <definedName name="table11" localSheetId="17">#REF!</definedName>
    <definedName name="table11" localSheetId="55">#REF!</definedName>
    <definedName name="table11" localSheetId="19">#REF!</definedName>
    <definedName name="table11" localSheetId="25">#REF!</definedName>
    <definedName name="table11" localSheetId="26">#REF!</definedName>
    <definedName name="table11">#REF!</definedName>
    <definedName name="table11?" localSheetId="20">#REF!</definedName>
    <definedName name="table11?" localSheetId="21">#REF!</definedName>
    <definedName name="table11?" localSheetId="23">#REF!</definedName>
    <definedName name="table11?" localSheetId="55">#REF!</definedName>
    <definedName name="table11?" localSheetId="19">#REF!</definedName>
    <definedName name="table11?" localSheetId="25">#REF!</definedName>
    <definedName name="table11?" localSheetId="26">#REF!</definedName>
    <definedName name="table11?">#REF!</definedName>
    <definedName name="table12" localSheetId="20">#REF!</definedName>
    <definedName name="table12" localSheetId="21">#REF!</definedName>
    <definedName name="table12" localSheetId="23">#REF!</definedName>
    <definedName name="table12" localSheetId="55">#REF!</definedName>
    <definedName name="table12" localSheetId="19">#REF!</definedName>
    <definedName name="table12" localSheetId="25">#REF!</definedName>
    <definedName name="table12" localSheetId="26">#REF!</definedName>
    <definedName name="table12">#REF!</definedName>
    <definedName name="table13" localSheetId="55">#REF!</definedName>
    <definedName name="table13">#REF!</definedName>
    <definedName name="table15" localSheetId="55">#REF!</definedName>
    <definedName name="table15">#REF!</definedName>
    <definedName name="table16" localSheetId="55">#REF!</definedName>
    <definedName name="table16">#REF!</definedName>
    <definedName name="table17" localSheetId="55">#REF!</definedName>
    <definedName name="table17">#REF!</definedName>
    <definedName name="table18" localSheetId="55">#REF!</definedName>
    <definedName name="table18">#REF!</definedName>
    <definedName name="table19" localSheetId="55">#REF!</definedName>
    <definedName name="table19">#REF!</definedName>
    <definedName name="Table2" localSheetId="20">#REF!</definedName>
    <definedName name="Table2" localSheetId="37">#REF!</definedName>
    <definedName name="Table2" localSheetId="4">#REF!</definedName>
    <definedName name="Table2" localSheetId="3">#REF!</definedName>
    <definedName name="Table2" localSheetId="31">#REF!</definedName>
    <definedName name="Table2" localSheetId="55">#REF!</definedName>
    <definedName name="Table2">#REF!</definedName>
    <definedName name="table20" localSheetId="55">#REF!</definedName>
    <definedName name="table20">#REF!</definedName>
    <definedName name="table21" localSheetId="55">#REF!</definedName>
    <definedName name="table21">#REF!</definedName>
    <definedName name="table22a" localSheetId="55">#REF!</definedName>
    <definedName name="table22a">#REF!</definedName>
    <definedName name="table22b" localSheetId="55">#REF!</definedName>
    <definedName name="table22b">#REF!</definedName>
    <definedName name="table25" localSheetId="55">#REF!</definedName>
    <definedName name="table25">#REF!</definedName>
    <definedName name="table26" localSheetId="55">#REF!</definedName>
    <definedName name="table26">#REF!</definedName>
    <definedName name="table3">'[172]Table 8'!$A$3:$K$61</definedName>
    <definedName name="table4" localSheetId="20">#REF!</definedName>
    <definedName name="table4" localSheetId="21">#REF!</definedName>
    <definedName name="table4" localSheetId="22">#REF!</definedName>
    <definedName name="table4" localSheetId="23">#REF!</definedName>
    <definedName name="table4" localSheetId="17">#REF!</definedName>
    <definedName name="table4" localSheetId="55">#REF!</definedName>
    <definedName name="table4" localSheetId="19">#REF!</definedName>
    <definedName name="table4" localSheetId="25">#REF!</definedName>
    <definedName name="table4" localSheetId="26">#REF!</definedName>
    <definedName name="table4">#REF!</definedName>
    <definedName name="table41" localSheetId="20">#REF!</definedName>
    <definedName name="table41" localSheetId="21">#REF!</definedName>
    <definedName name="table41" localSheetId="23">#REF!</definedName>
    <definedName name="table41" localSheetId="55">#REF!</definedName>
    <definedName name="table41" localSheetId="19">#REF!</definedName>
    <definedName name="table41" localSheetId="25">#REF!</definedName>
    <definedName name="table41" localSheetId="26">#REF!</definedName>
    <definedName name="table41">#REF!</definedName>
    <definedName name="Table5" localSheetId="20">[173]Stfrprtables!#REF!</definedName>
    <definedName name="Table5" localSheetId="21">[173]Stfrprtables!#REF!</definedName>
    <definedName name="Table5" localSheetId="23">[173]Stfrprtables!#REF!</definedName>
    <definedName name="Table5" localSheetId="19">[173]Stfrprtables!#REF!</definedName>
    <definedName name="Table5" localSheetId="25">[173]Stfrprtables!#REF!</definedName>
    <definedName name="Table5" localSheetId="26">[173]Stfrprtables!#REF!</definedName>
    <definedName name="Table5">[173]Stfrprtables!#REF!</definedName>
    <definedName name="table6" localSheetId="20">#REF!</definedName>
    <definedName name="table6" localSheetId="21">#REF!</definedName>
    <definedName name="table6" localSheetId="22">#REF!</definedName>
    <definedName name="table6" localSheetId="23">#REF!</definedName>
    <definedName name="table6" localSheetId="17">#REF!</definedName>
    <definedName name="table6" localSheetId="55">#REF!</definedName>
    <definedName name="table6" localSheetId="19">#REF!</definedName>
    <definedName name="table6" localSheetId="25">#REF!</definedName>
    <definedName name="table6" localSheetId="26">#REF!</definedName>
    <definedName name="table6">#REF!</definedName>
    <definedName name="table7" localSheetId="20">#REF!</definedName>
    <definedName name="table7" localSheetId="21">#REF!</definedName>
    <definedName name="table7" localSheetId="23">#REF!</definedName>
    <definedName name="table7" localSheetId="55">#REF!</definedName>
    <definedName name="table7" localSheetId="19">#REF!</definedName>
    <definedName name="table7" localSheetId="25">#REF!</definedName>
    <definedName name="table7" localSheetId="26">#REF!</definedName>
    <definedName name="table7">#REF!</definedName>
    <definedName name="Table8">'[53]shared data'!$A$1:$E$32</definedName>
    <definedName name="table9" localSheetId="20">#REF!</definedName>
    <definedName name="table9" localSheetId="21">#REF!</definedName>
    <definedName name="table9" localSheetId="22">#REF!</definedName>
    <definedName name="table9" localSheetId="23">#REF!</definedName>
    <definedName name="table9" localSheetId="17">#REF!</definedName>
    <definedName name="table9" localSheetId="55">#REF!</definedName>
    <definedName name="table9" localSheetId="19">#REF!</definedName>
    <definedName name="table9" localSheetId="25">#REF!</definedName>
    <definedName name="table9" localSheetId="26">#REF!</definedName>
    <definedName name="table9">#REF!</definedName>
    <definedName name="TableA" localSheetId="20">#REF!</definedName>
    <definedName name="TableA" localSheetId="21">#REF!</definedName>
    <definedName name="TableA" localSheetId="37">#REF!</definedName>
    <definedName name="TableA" localSheetId="4">#REF!</definedName>
    <definedName name="TableA" localSheetId="3">#REF!</definedName>
    <definedName name="TableA" localSheetId="30">#REF!</definedName>
    <definedName name="TableA" localSheetId="31">#REF!</definedName>
    <definedName name="TableA" localSheetId="38">#REF!</definedName>
    <definedName name="TableA" localSheetId="55">#REF!</definedName>
    <definedName name="TableA" localSheetId="56">#REF!</definedName>
    <definedName name="TableA" localSheetId="18">#REF!</definedName>
    <definedName name="TableA" localSheetId="19">#REF!</definedName>
    <definedName name="TableA" localSheetId="24">#REF!</definedName>
    <definedName name="TableA" localSheetId="25">#REF!</definedName>
    <definedName name="TableA" localSheetId="26">#REF!</definedName>
    <definedName name="TableA" localSheetId="27">#REF!</definedName>
    <definedName name="TableA" localSheetId="29">#REF!</definedName>
    <definedName name="TableA">#REF!</definedName>
    <definedName name="TableB1" localSheetId="20">#REF!</definedName>
    <definedName name="TableB1" localSheetId="37">#REF!</definedName>
    <definedName name="TableB1" localSheetId="4">#REF!</definedName>
    <definedName name="TableB1" localSheetId="3">#REF!</definedName>
    <definedName name="TableB1" localSheetId="31">#REF!</definedName>
    <definedName name="TableB1" localSheetId="55">#REF!</definedName>
    <definedName name="TableB1" localSheetId="56">#REF!</definedName>
    <definedName name="TableB1">#REF!</definedName>
    <definedName name="TableB2" localSheetId="20">#REF!</definedName>
    <definedName name="TableB2" localSheetId="37">#REF!</definedName>
    <definedName name="TableB2" localSheetId="4">#REF!</definedName>
    <definedName name="TableB2" localSheetId="3">#REF!</definedName>
    <definedName name="TableB2" localSheetId="31">#REF!</definedName>
    <definedName name="TableB2" localSheetId="55">#REF!</definedName>
    <definedName name="TableB2" localSheetId="56">#REF!</definedName>
    <definedName name="TableB2">#REF!</definedName>
    <definedName name="TableB3" localSheetId="20">#REF!</definedName>
    <definedName name="TableB3" localSheetId="37">#REF!</definedName>
    <definedName name="TableB3" localSheetId="4">#REF!</definedName>
    <definedName name="TableB3" localSheetId="3">#REF!</definedName>
    <definedName name="TableB3" localSheetId="31">#REF!</definedName>
    <definedName name="TableB3" localSheetId="55">#REF!</definedName>
    <definedName name="TableB3">#REF!</definedName>
    <definedName name="TableC1" localSheetId="20">#REF!</definedName>
    <definedName name="TableC1" localSheetId="37">#REF!</definedName>
    <definedName name="TableC1" localSheetId="4">#REF!</definedName>
    <definedName name="TableC1" localSheetId="3">#REF!</definedName>
    <definedName name="TableC1" localSheetId="31">#REF!</definedName>
    <definedName name="TableC1" localSheetId="55">#REF!</definedName>
    <definedName name="TableC1">#REF!</definedName>
    <definedName name="TableC2" localSheetId="20">#REF!</definedName>
    <definedName name="TableC2" localSheetId="37">#REF!</definedName>
    <definedName name="TableC2" localSheetId="4">#REF!</definedName>
    <definedName name="TableC2" localSheetId="3">#REF!</definedName>
    <definedName name="TableC2" localSheetId="31">#REF!</definedName>
    <definedName name="TableC2" localSheetId="55">#REF!</definedName>
    <definedName name="TableC2">#REF!</definedName>
    <definedName name="TableC3" localSheetId="20">#REF!</definedName>
    <definedName name="TableC3" localSheetId="37">#REF!</definedName>
    <definedName name="TableC3" localSheetId="4">#REF!</definedName>
    <definedName name="TableC3" localSheetId="3">#REF!</definedName>
    <definedName name="TableC3" localSheetId="31">#REF!</definedName>
    <definedName name="TableC3" localSheetId="55">#REF!</definedName>
    <definedName name="TableC3">#REF!</definedName>
    <definedName name="tabreal" localSheetId="55">#REF!</definedName>
    <definedName name="tabreal">#REF!</definedName>
    <definedName name="TAME" localSheetId="55">#REF!</definedName>
    <definedName name="TAME">#REF!</definedName>
    <definedName name="TASA" localSheetId="20">#REF!</definedName>
    <definedName name="TASA" localSheetId="37">#REF!</definedName>
    <definedName name="TASA" localSheetId="4">#REF!</definedName>
    <definedName name="TASA" localSheetId="3">#REF!</definedName>
    <definedName name="TASA" localSheetId="31">#REF!</definedName>
    <definedName name="TASA" localSheetId="55">#REF!</definedName>
    <definedName name="TASA">#REF!</definedName>
    <definedName name="TASAS" localSheetId="20">#REF!</definedName>
    <definedName name="TASAS" localSheetId="37">#REF!</definedName>
    <definedName name="TASAS" localSheetId="4">#REF!</definedName>
    <definedName name="TASAS" localSheetId="3">#REF!</definedName>
    <definedName name="TASAS" localSheetId="31">#REF!</definedName>
    <definedName name="TASAS" localSheetId="55">#REF!</definedName>
    <definedName name="TASAS">#REF!</definedName>
    <definedName name="Tasas_Interes_06R">[174]A!$A$1:$T$54</definedName>
    <definedName name="Tbl_GFN" localSheetId="38">[175]Table_GEF!$B$2:$T$53</definedName>
    <definedName name="Tbl_GFN" localSheetId="55">[176]Table_GEF!$B$2:$T$53</definedName>
    <definedName name="Tbl_GFN" localSheetId="24">[176]Table_GEF!$B$2:$T$53</definedName>
    <definedName name="Tbl_GFN">[175]Table_GEF!$B$2:$T$53</definedName>
    <definedName name="tblChecks">[124]ErrCheck!$A$3:$E$5</definedName>
    <definedName name="tblLinks">[124]Links!$A$4:$F$33</definedName>
    <definedName name="tc">#VALUE!</definedName>
    <definedName name="TCN">[97]SREAL!A$158</definedName>
    <definedName name="TD" localSheetId="20">#REF!</definedName>
    <definedName name="TD" localSheetId="21">#REF!</definedName>
    <definedName name="TD" localSheetId="37">#REF!</definedName>
    <definedName name="TD" localSheetId="4">#REF!</definedName>
    <definedName name="TD" localSheetId="3">#REF!</definedName>
    <definedName name="TD" localSheetId="30">#REF!</definedName>
    <definedName name="TD" localSheetId="31">#REF!</definedName>
    <definedName name="TD" localSheetId="38">#REF!</definedName>
    <definedName name="TD" localSheetId="55">#REF!</definedName>
    <definedName name="TD" localSheetId="56">#REF!</definedName>
    <definedName name="TD" localSheetId="18">#REF!</definedName>
    <definedName name="TD" localSheetId="19">#REF!</definedName>
    <definedName name="TD" localSheetId="24">#REF!</definedName>
    <definedName name="TD" localSheetId="25">#REF!</definedName>
    <definedName name="TD" localSheetId="26">#REF!</definedName>
    <definedName name="TD" localSheetId="27">#REF!</definedName>
    <definedName name="TD" localSheetId="29">#REF!</definedName>
    <definedName name="TD">#REF!</definedName>
    <definedName name="TD1A" localSheetId="20">#REF!</definedName>
    <definedName name="TD1A" localSheetId="37">#REF!</definedName>
    <definedName name="TD1A" localSheetId="4">#REF!</definedName>
    <definedName name="TD1A" localSheetId="3">#REF!</definedName>
    <definedName name="TD1A" localSheetId="31">#REF!</definedName>
    <definedName name="TD1A" localSheetId="55">#REF!</definedName>
    <definedName name="TD1A" localSheetId="56">#REF!</definedName>
    <definedName name="TD1A" localSheetId="19">#REF!</definedName>
    <definedName name="TD1A" localSheetId="25">#REF!</definedName>
    <definedName name="TD1A" localSheetId="26">#REF!</definedName>
    <definedName name="TD1A">#REF!</definedName>
    <definedName name="TDATE" localSheetId="55">#REF!</definedName>
    <definedName name="TDATE">#REF!</definedName>
    <definedName name="teetwetw" localSheetId="20" hidden="1">#REF!</definedName>
    <definedName name="teetwetw" localSheetId="37" hidden="1">#REF!</definedName>
    <definedName name="teetwetw" localSheetId="4" hidden="1">#REF!</definedName>
    <definedName name="teetwetw" localSheetId="3" hidden="1">#REF!</definedName>
    <definedName name="teetwetw" localSheetId="31" hidden="1">#REF!</definedName>
    <definedName name="teetwetw" localSheetId="55" hidden="1">#REF!</definedName>
    <definedName name="teetwetw" localSheetId="56" hidden="1">#REF!</definedName>
    <definedName name="teetwetw" hidden="1">#REF!</definedName>
    <definedName name="TELAS" localSheetId="20">#REF!</definedName>
    <definedName name="TELAS" localSheetId="37">#REF!</definedName>
    <definedName name="TELAS" localSheetId="4">#REF!</definedName>
    <definedName name="TELAS" localSheetId="3">#REF!</definedName>
    <definedName name="TELAS" localSheetId="31">#REF!</definedName>
    <definedName name="TELAS" localSheetId="55">#REF!</definedName>
    <definedName name="TELAS">#REF!</definedName>
    <definedName name="Template_Table" localSheetId="20">#REF!</definedName>
    <definedName name="Template_Table" localSheetId="37">#REF!</definedName>
    <definedName name="Template_Table" localSheetId="4">#REF!</definedName>
    <definedName name="Template_Table" localSheetId="3">#REF!</definedName>
    <definedName name="Template_Table" localSheetId="31">#REF!</definedName>
    <definedName name="Template_Table" localSheetId="55">#REF!</definedName>
    <definedName name="Template_Table">#REF!</definedName>
    <definedName name="terte" localSheetId="20" hidden="1">#REF!</definedName>
    <definedName name="terte" localSheetId="37" hidden="1">#REF!</definedName>
    <definedName name="terte" localSheetId="4" hidden="1">#REF!</definedName>
    <definedName name="terte" localSheetId="3" hidden="1">#REF!</definedName>
    <definedName name="terte" localSheetId="31" hidden="1">#REF!</definedName>
    <definedName name="terte" localSheetId="55" hidden="1">#REF!</definedName>
    <definedName name="terte" hidden="1">#REF!</definedName>
    <definedName name="tete" localSheetId="20" hidden="1">#REF!</definedName>
    <definedName name="tete" localSheetId="37" hidden="1">#REF!</definedName>
    <definedName name="tete" localSheetId="4" hidden="1">#REF!</definedName>
    <definedName name="tete" localSheetId="3" hidden="1">#REF!</definedName>
    <definedName name="tete" localSheetId="31" hidden="1">#REF!</definedName>
    <definedName name="tete" localSheetId="55" hidden="1">#REF!</definedName>
    <definedName name="tete" hidden="1">#REF!</definedName>
    <definedName name="tetetwe" localSheetId="20" hidden="1">'[114]Fax a enviar'!#REF!</definedName>
    <definedName name="tetetwe" localSheetId="21" hidden="1">'[114]Fax a enviar'!#REF!</definedName>
    <definedName name="tetetwe" localSheetId="22" hidden="1">'[114]Fax a enviar'!#REF!</definedName>
    <definedName name="tetetwe" localSheetId="23" hidden="1">'[114]Fax a enviar'!#REF!</definedName>
    <definedName name="tetetwe" localSheetId="17" hidden="1">'[114]Fax a enviar'!#REF!</definedName>
    <definedName name="tetetwe" localSheetId="19" hidden="1">'[114]Fax a enviar'!#REF!</definedName>
    <definedName name="tetetwe" localSheetId="25" hidden="1">'[114]Fax a enviar'!#REF!</definedName>
    <definedName name="tetetwe" localSheetId="26" hidden="1">'[114]Fax a enviar'!#REF!</definedName>
    <definedName name="tetetwe" hidden="1">'[114]Fax a enviar'!#REF!</definedName>
    <definedName name="TEXTO1" localSheetId="20">#REF!</definedName>
    <definedName name="TEXTO1" localSheetId="21">#REF!</definedName>
    <definedName name="TEXTO1" localSheetId="22">#REF!</definedName>
    <definedName name="TEXTO1" localSheetId="23">#REF!</definedName>
    <definedName name="TEXTO1" localSheetId="17">#REF!</definedName>
    <definedName name="TEXTO1" localSheetId="55">#REF!</definedName>
    <definedName name="TEXTO1" localSheetId="19">#REF!</definedName>
    <definedName name="TEXTO1" localSheetId="25">#REF!</definedName>
    <definedName name="TEXTO1" localSheetId="26">#REF!</definedName>
    <definedName name="TEXTO1">#REF!</definedName>
    <definedName name="TEXTO2" localSheetId="20">#REF!</definedName>
    <definedName name="TEXTO2" localSheetId="21">#REF!</definedName>
    <definedName name="TEXTO2" localSheetId="23">#REF!</definedName>
    <definedName name="TEXTO2" localSheetId="55">#REF!</definedName>
    <definedName name="TEXTO2" localSheetId="19">#REF!</definedName>
    <definedName name="TEXTO2" localSheetId="25">#REF!</definedName>
    <definedName name="TEXTO2" localSheetId="26">#REF!</definedName>
    <definedName name="TEXTO2">#REF!</definedName>
    <definedName name="textToday" localSheetId="20">#REF!</definedName>
    <definedName name="textToday" localSheetId="21">#REF!</definedName>
    <definedName name="textToday" localSheetId="37">#REF!</definedName>
    <definedName name="textToday" localSheetId="4">#REF!</definedName>
    <definedName name="textToday" localSheetId="3">#REF!</definedName>
    <definedName name="textToday" localSheetId="30">#REF!</definedName>
    <definedName name="textToday" localSheetId="31">#REF!</definedName>
    <definedName name="textToday" localSheetId="38">#REF!</definedName>
    <definedName name="textToday" localSheetId="55">#REF!</definedName>
    <definedName name="textToday" localSheetId="56">#REF!</definedName>
    <definedName name="textToday" localSheetId="18">#REF!</definedName>
    <definedName name="textToday" localSheetId="19">#REF!</definedName>
    <definedName name="textToday" localSheetId="24">#REF!</definedName>
    <definedName name="textToday" localSheetId="27">#REF!</definedName>
    <definedName name="textToday" localSheetId="29">#REF!</definedName>
    <definedName name="textToday">#REF!</definedName>
    <definedName name="TIPOCAMBIO" localSheetId="20">#REF!</definedName>
    <definedName name="TIPOCAMBIO" localSheetId="37">#REF!</definedName>
    <definedName name="TIPOCAMBIO" localSheetId="4">#REF!</definedName>
    <definedName name="TIPOCAMBIO" localSheetId="3">#REF!</definedName>
    <definedName name="TIPOCAMBIO" localSheetId="31">#REF!</definedName>
    <definedName name="TIPOCAMBIO" localSheetId="55">#REF!</definedName>
    <definedName name="TIPOCAMBIO" localSheetId="56">#REF!</definedName>
    <definedName name="TIPOCAMBIO">#REF!</definedName>
    <definedName name="TITLES" localSheetId="20">#REF!</definedName>
    <definedName name="TITLES" localSheetId="37">#REF!</definedName>
    <definedName name="TITLES" localSheetId="4">#REF!</definedName>
    <definedName name="TITLES" localSheetId="3">#REF!</definedName>
    <definedName name="TITLES" localSheetId="31">#REF!</definedName>
    <definedName name="TITLES" localSheetId="55">#REF!</definedName>
    <definedName name="TITLES" localSheetId="56">#REF!</definedName>
    <definedName name="TITLES">#REF!</definedName>
    <definedName name="TítuloDeColumna1" localSheetId="20">#REF!</definedName>
    <definedName name="TítuloDeColumna1" localSheetId="37">#REF!</definedName>
    <definedName name="TítuloDeColumna1" localSheetId="31">#REF!</definedName>
    <definedName name="TítuloDeColumna1" localSheetId="55">#REF!</definedName>
    <definedName name="TítuloDeColumna1">#REF!</definedName>
    <definedName name="TítuloDeColumna2" localSheetId="20">#REF!</definedName>
    <definedName name="TítuloDeColumna2" localSheetId="37">#REF!</definedName>
    <definedName name="TítuloDeColumna2" localSheetId="31">#REF!</definedName>
    <definedName name="TítuloDeColumna2" localSheetId="55">#REF!</definedName>
    <definedName name="TítuloDeColumna2">#REF!</definedName>
    <definedName name="títulos" localSheetId="55">#REF!</definedName>
    <definedName name="títulos">#REF!</definedName>
    <definedName name="tj" localSheetId="20" hidden="1">{"Riqfin97",#N/A,FALSE,"Tran";"Riqfinpro",#N/A,FALSE,"Tran"}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localSheetId="23" hidden="1">{"Riqfin97",#N/A,FALSE,"Tran";"Riqfinpro",#N/A,FALSE,"Tran"}</definedName>
    <definedName name="tj" localSheetId="28" hidden="1">{"Riqfin97",#N/A,FALSE,"Tran";"Riqfinpro",#N/A,FALSE,"Tran"}</definedName>
    <definedName name="tj" localSheetId="32" hidden="1">{"Riqfin97",#N/A,FALSE,"Tran";"Riqfinpro",#N/A,FALSE,"Tran"}</definedName>
    <definedName name="tj" localSheetId="37" hidden="1">{"Riqfin97",#N/A,FALSE,"Tran";"Riqfinpro",#N/A,FALSE,"Tran"}</definedName>
    <definedName name="tj" localSheetId="39" hidden="1">{"Riqfin97",#N/A,FALSE,"Tran";"Riqfinpro",#N/A,FALSE,"Tran"}</definedName>
    <definedName name="tj" localSheetId="41" hidden="1">{"Riqfin97",#N/A,FALSE,"Tran";"Riqfinpro",#N/A,FALSE,"Tran"}</definedName>
    <definedName name="tj" localSheetId="4" hidden="1">{"Riqfin97",#N/A,FALSE,"Tran";"Riqfinpro",#N/A,FALSE,"Tran"}</definedName>
    <definedName name="tj" localSheetId="3" hidden="1">{"Riqfin97",#N/A,FALSE,"Tran";"Riqfinpro",#N/A,FALSE,"Tran"}</definedName>
    <definedName name="tj" localSheetId="30" hidden="1">{"Riqfin97",#N/A,FALSE,"Tran";"Riqfinpro",#N/A,FALSE,"Tran"}</definedName>
    <definedName name="tj" localSheetId="31" hidden="1">{"Riqfin97",#N/A,FALSE,"Tran";"Riqfinpro",#N/A,FALSE,"Tran"}</definedName>
    <definedName name="tj" localSheetId="33" hidden="1">{"Riqfin97",#N/A,FALSE,"Tran";"Riqfinpro",#N/A,FALSE,"Tran"}</definedName>
    <definedName name="tj" localSheetId="34" hidden="1">{"Riqfin97",#N/A,FALSE,"Tran";"Riqfinpro",#N/A,FALSE,"Tran"}</definedName>
    <definedName name="tj" localSheetId="35" hidden="1">{"Riqfin97",#N/A,FALSE,"Tran";"Riqfinpro",#N/A,FALSE,"Tran"}</definedName>
    <definedName name="tj" localSheetId="36" hidden="1">{"Riqfin97",#N/A,FALSE,"Tran";"Riqfinpro",#N/A,FALSE,"Tran"}</definedName>
    <definedName name="tj" localSheetId="38" hidden="1">{"Riqfin97",#N/A,FALSE,"Tran";"Riqfinpro",#N/A,FALSE,"Tran"}</definedName>
    <definedName name="tj" localSheetId="42" hidden="1">{"Riqfin97",#N/A,FALSE,"Tran";"Riqfinpro",#N/A,FALSE,"Tran"}</definedName>
    <definedName name="tj" localSheetId="43" hidden="1">{"Riqfin97",#N/A,FALSE,"Tran";"Riqfinpro",#N/A,FALSE,"Tran"}</definedName>
    <definedName name="tj" localSheetId="17" hidden="1">{"Riqfin97",#N/A,FALSE,"Tran";"Riqfinpro",#N/A,FALSE,"Tran"}</definedName>
    <definedName name="tj" localSheetId="50" hidden="1">{"Riqfin97",#N/A,FALSE,"Tran";"Riqfinpro",#N/A,FALSE,"Tran"}</definedName>
    <definedName name="tj" localSheetId="51" hidden="1">{"Riqfin97",#N/A,FALSE,"Tran";"Riqfinpro",#N/A,FALSE,"Tran"}</definedName>
    <definedName name="tj" localSheetId="52" hidden="1">{"Riqfin97",#N/A,FALSE,"Tran";"Riqfinpro",#N/A,FALSE,"Tran"}</definedName>
    <definedName name="tj" localSheetId="53" hidden="1">{"Riqfin97",#N/A,FALSE,"Tran";"Riqfinpro",#N/A,FALSE,"Tran"}</definedName>
    <definedName name="tj" localSheetId="54" hidden="1">{"Riqfin97",#N/A,FALSE,"Tran";"Riqfinpro",#N/A,FALSE,"Tran"}</definedName>
    <definedName name="tj" localSheetId="55" hidden="1">{"Riqfin97",#N/A,FALSE,"Tran";"Riqfinpro",#N/A,FALSE,"Tran"}</definedName>
    <definedName name="tj" localSheetId="56" hidden="1">{"Riqfin97",#N/A,FALSE,"Tran";"Riqfinpro",#N/A,FALSE,"Tran"}</definedName>
    <definedName name="tj" localSheetId="18" hidden="1">{"Riqfin97",#N/A,FALSE,"Tran";"Riqfinpro",#N/A,FALSE,"Tran"}</definedName>
    <definedName name="tj" localSheetId="19" hidden="1">{"Riqfin97",#N/A,FALSE,"Tran";"Riqfinpro",#N/A,FALSE,"Tran"}</definedName>
    <definedName name="tj" localSheetId="24" hidden="1">{"Riqfin97",#N/A,FALSE,"Tran";"Riqfinpro",#N/A,FALSE,"Tran"}</definedName>
    <definedName name="tj" localSheetId="25" hidden="1">{"Riqfin97",#N/A,FALSE,"Tran";"Riqfinpro",#N/A,FALSE,"Tran"}</definedName>
    <definedName name="tj" localSheetId="26" hidden="1">{"Riqfin97",#N/A,FALSE,"Tran";"Riqfinpro",#N/A,FALSE,"Tran"}</definedName>
    <definedName name="tj" localSheetId="27" hidden="1">{"Riqfin97",#N/A,FALSE,"Tran";"Riqfinpro",#N/A,FALSE,"Tran"}</definedName>
    <definedName name="tj" localSheetId="29" hidden="1">{"Riqfin97",#N/A,FALSE,"Tran";"Riqfinpro",#N/A,FALSE,"Tran"}</definedName>
    <definedName name="tj" hidden="1">{"Riqfin97",#N/A,FALSE,"Tran";"Riqfinpro",#N/A,FALSE,"Tran"}</definedName>
    <definedName name="tjutju" hidden="1">'[106]Fax a enviar'!#REF!</definedName>
    <definedName name="TM" localSheetId="20">#REF!</definedName>
    <definedName name="TM" localSheetId="21">#REF!</definedName>
    <definedName name="TM" localSheetId="37">#REF!</definedName>
    <definedName name="TM" localSheetId="4">#REF!</definedName>
    <definedName name="TM" localSheetId="3">#REF!</definedName>
    <definedName name="TM" localSheetId="30">#REF!</definedName>
    <definedName name="TM" localSheetId="31">#REF!</definedName>
    <definedName name="TM" localSheetId="38">#REF!</definedName>
    <definedName name="TM" localSheetId="55">#REF!</definedName>
    <definedName name="TM" localSheetId="56">#REF!</definedName>
    <definedName name="TM" localSheetId="18">#REF!</definedName>
    <definedName name="TM" localSheetId="19">#REF!</definedName>
    <definedName name="TM" localSheetId="24">#REF!</definedName>
    <definedName name="TM" localSheetId="25">#REF!</definedName>
    <definedName name="TM" localSheetId="26">#REF!</definedName>
    <definedName name="TM" localSheetId="27">#REF!</definedName>
    <definedName name="TM" localSheetId="29">#REF!</definedName>
    <definedName name="TM">#REF!</definedName>
    <definedName name="TM_D" localSheetId="20">#REF!</definedName>
    <definedName name="TM_D" localSheetId="37">#REF!</definedName>
    <definedName name="TM_D" localSheetId="4">#REF!</definedName>
    <definedName name="TM_D" localSheetId="3">#REF!</definedName>
    <definedName name="TM_D" localSheetId="31">#REF!</definedName>
    <definedName name="TM_D" localSheetId="55">#REF!</definedName>
    <definedName name="TM_D" localSheetId="56">#REF!</definedName>
    <definedName name="TM_D" localSheetId="19">#REF!</definedName>
    <definedName name="TM_D" localSheetId="25">#REF!</definedName>
    <definedName name="TM_D" localSheetId="26">#REF!</definedName>
    <definedName name="TM_D">#REF!</definedName>
    <definedName name="TM_DPCH" localSheetId="20">#REF!</definedName>
    <definedName name="TM_DPCH" localSheetId="37">#REF!</definedName>
    <definedName name="TM_DPCH" localSheetId="4">#REF!</definedName>
    <definedName name="TM_DPCH" localSheetId="3">#REF!</definedName>
    <definedName name="TM_DPCH" localSheetId="31">#REF!</definedName>
    <definedName name="TM_DPCH" localSheetId="55">#REF!</definedName>
    <definedName name="TM_DPCH" localSheetId="56">#REF!</definedName>
    <definedName name="TM_DPCH">#REF!</definedName>
    <definedName name="TM_R" localSheetId="20">#REF!</definedName>
    <definedName name="TM_R" localSheetId="37">#REF!</definedName>
    <definedName name="TM_R" localSheetId="4">#REF!</definedName>
    <definedName name="TM_R" localSheetId="3">#REF!</definedName>
    <definedName name="TM_R" localSheetId="31">#REF!</definedName>
    <definedName name="TM_R" localSheetId="55">#REF!</definedName>
    <definedName name="TM_R">#REF!</definedName>
    <definedName name="TM_RPCH" localSheetId="20">#REF!</definedName>
    <definedName name="TM_RPCH" localSheetId="37">#REF!</definedName>
    <definedName name="TM_RPCH" localSheetId="4">#REF!</definedName>
    <definedName name="TM_RPCH" localSheetId="3">#REF!</definedName>
    <definedName name="TM_RPCH" localSheetId="31">#REF!</definedName>
    <definedName name="TM_RPCH" localSheetId="55">#REF!</definedName>
    <definedName name="TM_RPCH">#REF!</definedName>
    <definedName name="TMG" localSheetId="20">#REF!</definedName>
    <definedName name="TMG" localSheetId="37">#REF!</definedName>
    <definedName name="TMG" localSheetId="4">#REF!</definedName>
    <definedName name="TMG" localSheetId="3">#REF!</definedName>
    <definedName name="TMG" localSheetId="31">#REF!</definedName>
    <definedName name="TMG" localSheetId="55">#REF!</definedName>
    <definedName name="TMG">#REF!</definedName>
    <definedName name="TMG_D">[86]Q5!$E$23:$AH$23</definedName>
    <definedName name="TMG_DPCH" localSheetId="20">#REF!</definedName>
    <definedName name="TMG_DPCH" localSheetId="21">#REF!</definedName>
    <definedName name="TMG_DPCH" localSheetId="37">#REF!</definedName>
    <definedName name="TMG_DPCH" localSheetId="4">#REF!</definedName>
    <definedName name="TMG_DPCH" localSheetId="3">#REF!</definedName>
    <definedName name="TMG_DPCH" localSheetId="30">#REF!</definedName>
    <definedName name="TMG_DPCH" localSheetId="31">#REF!</definedName>
    <definedName name="TMG_DPCH" localSheetId="38">#REF!</definedName>
    <definedName name="TMG_DPCH" localSheetId="55">#REF!</definedName>
    <definedName name="TMG_DPCH" localSheetId="56">#REF!</definedName>
    <definedName name="TMG_DPCH" localSheetId="18">#REF!</definedName>
    <definedName name="TMG_DPCH" localSheetId="19">#REF!</definedName>
    <definedName name="TMG_DPCH" localSheetId="24">#REF!</definedName>
    <definedName name="TMG_DPCH" localSheetId="25">#REF!</definedName>
    <definedName name="TMG_DPCH" localSheetId="26">#REF!</definedName>
    <definedName name="TMG_DPCH" localSheetId="27">#REF!</definedName>
    <definedName name="TMG_DPCH" localSheetId="29">#REF!</definedName>
    <definedName name="TMG_DPCH">#REF!</definedName>
    <definedName name="TMG_R" localSheetId="20">#REF!</definedName>
    <definedName name="TMG_R" localSheetId="37">#REF!</definedName>
    <definedName name="TMG_R" localSheetId="4">#REF!</definedName>
    <definedName name="TMG_R" localSheetId="3">#REF!</definedName>
    <definedName name="TMG_R" localSheetId="31">#REF!</definedName>
    <definedName name="TMG_R" localSheetId="55">#REF!</definedName>
    <definedName name="TMG_R" localSheetId="56">#REF!</definedName>
    <definedName name="TMG_R" localSheetId="19">#REF!</definedName>
    <definedName name="TMG_R" localSheetId="25">#REF!</definedName>
    <definedName name="TMG_R" localSheetId="26">#REF!</definedName>
    <definedName name="TMG_R">#REF!</definedName>
    <definedName name="TMG_RPCH" localSheetId="20">#REF!</definedName>
    <definedName name="TMG_RPCH" localSheetId="37">#REF!</definedName>
    <definedName name="TMG_RPCH" localSheetId="4">#REF!</definedName>
    <definedName name="TMG_RPCH" localSheetId="3">#REF!</definedName>
    <definedName name="TMG_RPCH" localSheetId="31">#REF!</definedName>
    <definedName name="TMG_RPCH" localSheetId="55">#REF!</definedName>
    <definedName name="TMG_RPCH" localSheetId="56">#REF!</definedName>
    <definedName name="TMG_RPCH">#REF!</definedName>
    <definedName name="TMGO">#N/A</definedName>
    <definedName name="TMGO_D" localSheetId="20">#REF!</definedName>
    <definedName name="TMGO_D" localSheetId="21">#REF!</definedName>
    <definedName name="TMGO_D" localSheetId="37">#REF!</definedName>
    <definedName name="TMGO_D" localSheetId="4">#REF!</definedName>
    <definedName name="TMGO_D" localSheetId="3">#REF!</definedName>
    <definedName name="TMGO_D" localSheetId="30">#REF!</definedName>
    <definedName name="TMGO_D" localSheetId="31">#REF!</definedName>
    <definedName name="TMGO_D" localSheetId="38">#REF!</definedName>
    <definedName name="TMGO_D" localSheetId="55">#REF!</definedName>
    <definedName name="TMGO_D" localSheetId="56">#REF!</definedName>
    <definedName name="TMGO_D" localSheetId="18">#REF!</definedName>
    <definedName name="TMGO_D" localSheetId="19">#REF!</definedName>
    <definedName name="TMGO_D" localSheetId="24">#REF!</definedName>
    <definedName name="TMGO_D" localSheetId="25">#REF!</definedName>
    <definedName name="TMGO_D" localSheetId="26">#REF!</definedName>
    <definedName name="TMGO_D" localSheetId="27">#REF!</definedName>
    <definedName name="TMGO_D" localSheetId="29">#REF!</definedName>
    <definedName name="TMGO_D">#REF!</definedName>
    <definedName name="TMGO_DPCH" localSheetId="20">#REF!</definedName>
    <definedName name="TMGO_DPCH" localSheetId="37">#REF!</definedName>
    <definedName name="TMGO_DPCH" localSheetId="4">#REF!</definedName>
    <definedName name="TMGO_DPCH" localSheetId="3">#REF!</definedName>
    <definedName name="TMGO_DPCH" localSheetId="31">#REF!</definedName>
    <definedName name="TMGO_DPCH" localSheetId="55">#REF!</definedName>
    <definedName name="TMGO_DPCH" localSheetId="56">#REF!</definedName>
    <definedName name="TMGO_DPCH" localSheetId="19">#REF!</definedName>
    <definedName name="TMGO_DPCH" localSheetId="25">#REF!</definedName>
    <definedName name="TMGO_DPCH" localSheetId="26">#REF!</definedName>
    <definedName name="TMGO_DPCH">#REF!</definedName>
    <definedName name="TMGO_R" localSheetId="20">#REF!</definedName>
    <definedName name="TMGO_R" localSheetId="37">#REF!</definedName>
    <definedName name="TMGO_R" localSheetId="4">#REF!</definedName>
    <definedName name="TMGO_R" localSheetId="3">#REF!</definedName>
    <definedName name="TMGO_R" localSheetId="31">#REF!</definedName>
    <definedName name="TMGO_R" localSheetId="55">#REF!</definedName>
    <definedName name="TMGO_R" localSheetId="56">#REF!</definedName>
    <definedName name="TMGO_R">#REF!</definedName>
    <definedName name="TMGO_RPCH" localSheetId="20">#REF!</definedName>
    <definedName name="TMGO_RPCH" localSheetId="37">#REF!</definedName>
    <definedName name="TMGO_RPCH" localSheetId="4">#REF!</definedName>
    <definedName name="TMGO_RPCH" localSheetId="3">#REF!</definedName>
    <definedName name="TMGO_RPCH" localSheetId="31">#REF!</definedName>
    <definedName name="TMGO_RPCH" localSheetId="55">#REF!</definedName>
    <definedName name="TMGO_RPCH">#REF!</definedName>
    <definedName name="TMGXO" localSheetId="20">#REF!</definedName>
    <definedName name="TMGXO" localSheetId="37">#REF!</definedName>
    <definedName name="TMGXO" localSheetId="4">#REF!</definedName>
    <definedName name="TMGXO" localSheetId="3">#REF!</definedName>
    <definedName name="TMGXO" localSheetId="31">#REF!</definedName>
    <definedName name="TMGXO" localSheetId="55">#REF!</definedName>
    <definedName name="TMGXO">#REF!</definedName>
    <definedName name="TMGXO_D" localSheetId="20">#REF!</definedName>
    <definedName name="TMGXO_D" localSheetId="37">#REF!</definedName>
    <definedName name="TMGXO_D" localSheetId="4">#REF!</definedName>
    <definedName name="TMGXO_D" localSheetId="3">#REF!</definedName>
    <definedName name="TMGXO_D" localSheetId="31">#REF!</definedName>
    <definedName name="TMGXO_D" localSheetId="55">#REF!</definedName>
    <definedName name="TMGXO_D">#REF!</definedName>
    <definedName name="TMGXO_DPCH" localSheetId="20">#REF!</definedName>
    <definedName name="TMGXO_DPCH" localSheetId="37">#REF!</definedName>
    <definedName name="TMGXO_DPCH" localSheetId="4">#REF!</definedName>
    <definedName name="TMGXO_DPCH" localSheetId="3">#REF!</definedName>
    <definedName name="TMGXO_DPCH" localSheetId="31">#REF!</definedName>
    <definedName name="TMGXO_DPCH" localSheetId="55">#REF!</definedName>
    <definedName name="TMGXO_DPCH">#REF!</definedName>
    <definedName name="TMGXO_R" localSheetId="20">#REF!</definedName>
    <definedName name="TMGXO_R" localSheetId="37">#REF!</definedName>
    <definedName name="TMGXO_R" localSheetId="4">#REF!</definedName>
    <definedName name="TMGXO_R" localSheetId="3">#REF!</definedName>
    <definedName name="TMGXO_R" localSheetId="31">#REF!</definedName>
    <definedName name="TMGXO_R" localSheetId="55">#REF!</definedName>
    <definedName name="TMGXO_R">#REF!</definedName>
    <definedName name="TMGXO_RPCH" localSheetId="20">#REF!</definedName>
    <definedName name="TMGXO_RPCH" localSheetId="37">#REF!</definedName>
    <definedName name="TMGXO_RPCH" localSheetId="4">#REF!</definedName>
    <definedName name="TMGXO_RPCH" localSheetId="3">#REF!</definedName>
    <definedName name="TMGXO_RPCH" localSheetId="31">#REF!</definedName>
    <definedName name="TMGXO_RPCH" localSheetId="55">#REF!</definedName>
    <definedName name="TMGXO_RPCH">#REF!</definedName>
    <definedName name="TMS" localSheetId="20">#REF!</definedName>
    <definedName name="TMS" localSheetId="37">#REF!</definedName>
    <definedName name="TMS" localSheetId="4">#REF!</definedName>
    <definedName name="TMS" localSheetId="3">#REF!</definedName>
    <definedName name="TMS" localSheetId="31">#REF!</definedName>
    <definedName name="TMS" localSheetId="55">#REF!</definedName>
    <definedName name="TMS">#REF!</definedName>
    <definedName name="TNAME" localSheetId="55">#REF!</definedName>
    <definedName name="TNAME">#REF!</definedName>
    <definedName name="tnt">#N/A</definedName>
    <definedName name="TNTmar">#N/A</definedName>
    <definedName name="tntoct">#N/A</definedName>
    <definedName name="TOC" localSheetId="20">#REF!</definedName>
    <definedName name="TOC" localSheetId="21">#REF!</definedName>
    <definedName name="TOC" localSheetId="23">#REF!</definedName>
    <definedName name="TOC" localSheetId="37">#REF!</definedName>
    <definedName name="TOC" localSheetId="4">#REF!</definedName>
    <definedName name="TOC" localSheetId="3">#REF!</definedName>
    <definedName name="TOC" localSheetId="31">#REF!</definedName>
    <definedName name="TOC" localSheetId="55">#REF!</definedName>
    <definedName name="TOC" localSheetId="19">#REF!</definedName>
    <definedName name="TOC" localSheetId="25">#REF!</definedName>
    <definedName name="TOC" localSheetId="26">#REF!</definedName>
    <definedName name="TOC">#REF!</definedName>
    <definedName name="TODO">[177]BCC!$A$1:$N$821,[177]BCC!$A$822:$N$1624</definedName>
    <definedName name="TOT00" localSheetId="20">#REF!</definedName>
    <definedName name="TOT00" localSheetId="21">#REF!</definedName>
    <definedName name="TOT00" localSheetId="37">#REF!</definedName>
    <definedName name="TOT00" localSheetId="4">#REF!</definedName>
    <definedName name="TOT00" localSheetId="3">#REF!</definedName>
    <definedName name="TOT00" localSheetId="30">#REF!</definedName>
    <definedName name="TOT00" localSheetId="31">#REF!</definedName>
    <definedName name="TOT00" localSheetId="38">#REF!</definedName>
    <definedName name="TOT00" localSheetId="55">#REF!</definedName>
    <definedName name="TOT00" localSheetId="56">#REF!</definedName>
    <definedName name="TOT00" localSheetId="18">#REF!</definedName>
    <definedName name="TOT00" localSheetId="19">#REF!</definedName>
    <definedName name="TOT00" localSheetId="24">#REF!</definedName>
    <definedName name="TOT00" localSheetId="25">#REF!</definedName>
    <definedName name="TOT00" localSheetId="26">#REF!</definedName>
    <definedName name="TOT00" localSheetId="27">#REF!</definedName>
    <definedName name="TOT00" localSheetId="29">#REF!</definedName>
    <definedName name="TOT00">#REF!</definedName>
    <definedName name="TOTAL" localSheetId="20">#REF!</definedName>
    <definedName name="TOTAL" localSheetId="37">#REF!</definedName>
    <definedName name="TOTAL" localSheetId="4">#REF!</definedName>
    <definedName name="TOTAL" localSheetId="3">#REF!</definedName>
    <definedName name="TOTAL" localSheetId="31">#REF!</definedName>
    <definedName name="TOTAL" localSheetId="55">#REF!</definedName>
    <definedName name="TOTAL" localSheetId="56">#REF!</definedName>
    <definedName name="TOTAL" localSheetId="19">#REF!</definedName>
    <definedName name="TOTAL" localSheetId="25">#REF!</definedName>
    <definedName name="TOTAL" localSheetId="26">#REF!</definedName>
    <definedName name="TOTAL">#REF!</definedName>
    <definedName name="TOWEO" localSheetId="55">#REF!</definedName>
    <definedName name="TOWEO">#REF!</definedName>
    <definedName name="Trade" localSheetId="20">#REF!</definedName>
    <definedName name="Trade" localSheetId="37">#REF!</definedName>
    <definedName name="Trade" localSheetId="4">#REF!</definedName>
    <definedName name="Trade" localSheetId="3">#REF!</definedName>
    <definedName name="Trade" localSheetId="31">#REF!</definedName>
    <definedName name="Trade" localSheetId="55">#REF!</definedName>
    <definedName name="Trade" localSheetId="56">#REF!</definedName>
    <definedName name="Trade">#REF!</definedName>
    <definedName name="TRADE3" localSheetId="31">[21]Trade!#REF!</definedName>
    <definedName name="TRADE3" localSheetId="56">[21]Trade!#REF!</definedName>
    <definedName name="TRADE3">[21]Trade!#REF!</definedName>
    <definedName name="trans" localSheetId="20">#REF!</definedName>
    <definedName name="trans" localSheetId="21">#REF!</definedName>
    <definedName name="trans" localSheetId="22">#REF!</definedName>
    <definedName name="trans" localSheetId="23">#REF!</definedName>
    <definedName name="trans" localSheetId="17">#REF!</definedName>
    <definedName name="trans" localSheetId="55">#REF!</definedName>
    <definedName name="trans" localSheetId="19">#REF!</definedName>
    <definedName name="trans" localSheetId="25">#REF!</definedName>
    <definedName name="trans" localSheetId="26">#REF!</definedName>
    <definedName name="trans">#REF!</definedName>
    <definedName name="TransChoice" localSheetId="20">OFFSET(TransList,0,0,COUNTA(TransList),1)</definedName>
    <definedName name="TransChoice" localSheetId="21">OFFSET(TransList,0,0,COUNTA(TransList),1)</definedName>
    <definedName name="TransChoice" localSheetId="22">OFFSET(TransList,0,0,COUNTA(TransList),1)</definedName>
    <definedName name="TransChoice" localSheetId="23">OFFSET(TransList,0,0,COUNTA(TransList),1)</definedName>
    <definedName name="TransChoice" localSheetId="28">OFFSET(TransList,0,0,COUNTA(TransList),1)</definedName>
    <definedName name="TransChoice" localSheetId="32">OFFSET(TransList,0,0,COUNTA(TransList),1)</definedName>
    <definedName name="TransChoice" localSheetId="37">OFFSET(TransList,0,0,COUNTA(TransList),1)</definedName>
    <definedName name="TransChoice" localSheetId="39">OFFSET(TransList,0,0,COUNTA(TransList),1)</definedName>
    <definedName name="TransChoice" localSheetId="41">OFFSET(TransList,0,0,COUNTA(TransList),1)</definedName>
    <definedName name="TransChoice" localSheetId="4">OFFSET(TransList,0,0,COUNTA(TransList),1)</definedName>
    <definedName name="TransChoice" localSheetId="3">OFFSET(TransList,0,0,COUNTA(TransList),1)</definedName>
    <definedName name="TransChoice" localSheetId="30">OFFSET(TransList,0,0,COUNTA(TransList),1)</definedName>
    <definedName name="TransChoice" localSheetId="31">OFFSET(TransList,0,0,COUNTA(TransList),1)</definedName>
    <definedName name="TransChoice" localSheetId="33">OFFSET(TransList,0,0,COUNTA(TransList),1)</definedName>
    <definedName name="TransChoice" localSheetId="34">OFFSET(TransList,0,0,COUNTA(TransList),1)</definedName>
    <definedName name="TransChoice" localSheetId="35">OFFSET(TransList,0,0,COUNTA(TransList),1)</definedName>
    <definedName name="TransChoice" localSheetId="36">OFFSET(TransList,0,0,COUNTA(TransList),1)</definedName>
    <definedName name="TransChoice" localSheetId="38">OFFSET(TransList,0,0,COUNTA(TransList),1)</definedName>
    <definedName name="TransChoice" localSheetId="42">OFFSET(TransList,0,0,COUNTA(TransList),1)</definedName>
    <definedName name="TransChoice" localSheetId="43">OFFSET(TransList,0,0,COUNTA(TransList),1)</definedName>
    <definedName name="TransChoice" localSheetId="17">OFFSET(TransList,0,0,COUNTA(TransList),1)</definedName>
    <definedName name="TransChoice" localSheetId="50">OFFSET(TransList,0,0,COUNTA(TransList),1)</definedName>
    <definedName name="TransChoice" localSheetId="51">OFFSET(TransList,0,0,COUNTA(TransList),1)</definedName>
    <definedName name="TransChoice" localSheetId="52">OFFSET(TransList,0,0,COUNTA(TransList),1)</definedName>
    <definedName name="TransChoice" localSheetId="53">OFFSET(TransList,0,0,COUNTA(TransList),1)</definedName>
    <definedName name="TransChoice" localSheetId="54">OFFSET(TransList,0,0,COUNTA(TransList),1)</definedName>
    <definedName name="TransChoice" localSheetId="55">OFFSET(TransList,0,0,COUNTA(TransList),1)</definedName>
    <definedName name="TransChoice" localSheetId="56">OFFSET(TransList,0,0,COUNTA(TransList),1)</definedName>
    <definedName name="TransChoice" localSheetId="57">OFFSET(TransList,0,0,COUNTA(TransList),1)</definedName>
    <definedName name="TransChoice" localSheetId="58">OFFSET(TransList,0,0,COUNTA(TransList),1)</definedName>
    <definedName name="TransChoice" localSheetId="18">OFFSET(TransList,0,0,COUNTA(TransList),1)</definedName>
    <definedName name="TransChoice" localSheetId="19">OFFSET(TransList,0,0,COUNTA(TransList),1)</definedName>
    <definedName name="TransChoice" localSheetId="24">OFFSET(TransList,0,0,COUNTA(TransList),1)</definedName>
    <definedName name="TransChoice" localSheetId="25">OFFSET(TransList,0,0,COUNTA(TransList),1)</definedName>
    <definedName name="TransChoice" localSheetId="26">OFFSET(TransList,0,0,COUNTA(TransList),1)</definedName>
    <definedName name="TransChoice" localSheetId="27">OFFSET(TransList,0,0,COUNTA(TransList),1)</definedName>
    <definedName name="TransChoice" localSheetId="29">OFFSET(TransList,0,0,COUNTA(TransList),1)</definedName>
    <definedName name="TransChoice">OFFSET(TransList,0,0,COUNTA(TransList),1)</definedName>
    <definedName name="Transfer_check" localSheetId="20">#REF!</definedName>
    <definedName name="Transfer_check" localSheetId="21">#REF!</definedName>
    <definedName name="Transfer_check" localSheetId="22">#REF!</definedName>
    <definedName name="Transfer_check" localSheetId="23">#REF!</definedName>
    <definedName name="Transfer_check" localSheetId="17">#REF!</definedName>
    <definedName name="Transfer_check" localSheetId="55">#REF!</definedName>
    <definedName name="Transfer_check" localSheetId="19">#REF!</definedName>
    <definedName name="Transfer_check" localSheetId="25">#REF!</definedName>
    <definedName name="Transfer_check" localSheetId="26">#REF!</definedName>
    <definedName name="Transfer_check">#REF!</definedName>
    <definedName name="TRANSFERENCIA" localSheetId="22">[87]!TRANSFERENCIA</definedName>
    <definedName name="TRANSFERENCIA" localSheetId="41">[87]!TRANSFERENCIA</definedName>
    <definedName name="TRANSFERENCIA" localSheetId="42">[87]!TRANSFERENCIA</definedName>
    <definedName name="TRANSFERENCIA" localSheetId="53">[87]!TRANSFERENCIA</definedName>
    <definedName name="TRANSFERENCIA" localSheetId="57">[87]!TRANSFERENCIA</definedName>
    <definedName name="TRANSFERENCIA" localSheetId="58">[87]!TRANSFERENCIA</definedName>
    <definedName name="TRANSFERENCIA">[87]!TRANSFERENCIA</definedName>
    <definedName name="TRANSFERENCIA_DE_SERVICIOS__LEY_N__24049_Y_COMPLEMENTARIAS">[4]C!$B$14:$N$14</definedName>
    <definedName name="TRANSNAVE" localSheetId="20">#REF!</definedName>
    <definedName name="TRANSNAVE" localSheetId="21">#REF!</definedName>
    <definedName name="TRANSNAVE" localSheetId="22">#REF!</definedName>
    <definedName name="TRANSNAVE" localSheetId="23">#REF!</definedName>
    <definedName name="TRANSNAVE" localSheetId="17">#REF!</definedName>
    <definedName name="TRANSNAVE" localSheetId="55">#REF!</definedName>
    <definedName name="TRANSNAVE" localSheetId="19">#REF!</definedName>
    <definedName name="TRANSNAVE">#REF!</definedName>
    <definedName name="transp">#N/A</definedName>
    <definedName name="transporte">#N/A</definedName>
    <definedName name="TRAS">#N/A</definedName>
    <definedName name="trert" localSheetId="20" hidden="1">'[114]Fax a enviar'!#REF!</definedName>
    <definedName name="trert" localSheetId="21" hidden="1">'[114]Fax a enviar'!#REF!</definedName>
    <definedName name="trert" localSheetId="32" hidden="1">'[114]Fax a enviar'!#REF!</definedName>
    <definedName name="trert" localSheetId="37" hidden="1">'[114]Fax a enviar'!#REF!</definedName>
    <definedName name="trert" localSheetId="41" hidden="1">'[114]Fax a enviar'!#REF!</definedName>
    <definedName name="trert" localSheetId="30" hidden="1">'[114]Fax a enviar'!#REF!</definedName>
    <definedName name="trert" localSheetId="31" hidden="1">'[114]Fax a enviar'!#REF!</definedName>
    <definedName name="trert" localSheetId="38" hidden="1">'[114]Fax a enviar'!#REF!</definedName>
    <definedName name="trert" localSheetId="56" hidden="1">'[114]Fax a enviar'!#REF!</definedName>
    <definedName name="trert" localSheetId="18" hidden="1">'[114]Fax a enviar'!#REF!</definedName>
    <definedName name="trert" localSheetId="19" hidden="1">'[114]Fax a enviar'!#REF!</definedName>
    <definedName name="trert" localSheetId="24" hidden="1">'[114]Fax a enviar'!#REF!</definedName>
    <definedName name="trert" localSheetId="25" hidden="1">'[114]Fax a enviar'!#REF!</definedName>
    <definedName name="trert" localSheetId="26" hidden="1">'[114]Fax a enviar'!#REF!</definedName>
    <definedName name="trert" localSheetId="27" hidden="1">'[114]Fax a enviar'!#REF!</definedName>
    <definedName name="trert" localSheetId="29" hidden="1">'[114]Fax a enviar'!#REF!</definedName>
    <definedName name="trert" hidden="1">'[114]Fax a enviar'!#REF!</definedName>
    <definedName name="TRIGO" localSheetId="20">#REF!</definedName>
    <definedName name="TRIGO" localSheetId="21">#REF!</definedName>
    <definedName name="TRIGO" localSheetId="37">#REF!</definedName>
    <definedName name="TRIGO" localSheetId="4">#REF!</definedName>
    <definedName name="TRIGO" localSheetId="3">#REF!</definedName>
    <definedName name="TRIGO" localSheetId="30">#REF!</definedName>
    <definedName name="TRIGO" localSheetId="31">#REF!</definedName>
    <definedName name="TRIGO" localSheetId="38">#REF!</definedName>
    <definedName name="TRIGO" localSheetId="55">#REF!</definedName>
    <definedName name="TRIGO" localSheetId="56">#REF!</definedName>
    <definedName name="TRIGO" localSheetId="18">#REF!</definedName>
    <definedName name="TRIGO" localSheetId="19">#REF!</definedName>
    <definedName name="TRIGO" localSheetId="24">#REF!</definedName>
    <definedName name="TRIGO" localSheetId="25">#REF!</definedName>
    <definedName name="TRIGO" localSheetId="26">#REF!</definedName>
    <definedName name="TRIGO" localSheetId="27">#REF!</definedName>
    <definedName name="TRIGO" localSheetId="29">#REF!</definedName>
    <definedName name="TRIGO">#REF!</definedName>
    <definedName name="Trim">[142]Codigos!$A$5:$E$11</definedName>
    <definedName name="trim9702" localSheetId="20">[178]bop1!#REF!</definedName>
    <definedName name="trim9702" localSheetId="21">[178]bop1!#REF!</definedName>
    <definedName name="trim9702" localSheetId="22">[178]bop1!#REF!</definedName>
    <definedName name="trim9702" localSheetId="23">[178]bop1!#REF!</definedName>
    <definedName name="trim9702" localSheetId="17">[178]bop1!#REF!</definedName>
    <definedName name="trim9702" localSheetId="19">[178]bop1!#REF!</definedName>
    <definedName name="trim9702">[178]bop1!#REF!</definedName>
    <definedName name="trim9798990001" localSheetId="20">'[179]bop1datos rev'!#REF!</definedName>
    <definedName name="trim9798990001" localSheetId="21">'[179]bop1datos rev'!#REF!</definedName>
    <definedName name="trim9798990001" localSheetId="22">'[179]bop1datos rev'!#REF!</definedName>
    <definedName name="trim9798990001" localSheetId="23">'[179]bop1datos rev'!#REF!</definedName>
    <definedName name="trim9798990001" localSheetId="17">'[179]bop1datos rev'!#REF!</definedName>
    <definedName name="trim9798990001" localSheetId="19">'[179]bop1datos rev'!#REF!</definedName>
    <definedName name="trim9798990001">'[179]bop1datos rev'!#REF!</definedName>
    <definedName name="trimestres9902" localSheetId="20">[178]bop1!#REF!</definedName>
    <definedName name="trimestres9902" localSheetId="21">[178]bop1!#REF!</definedName>
    <definedName name="trimestres9902" localSheetId="22">[178]bop1!#REF!</definedName>
    <definedName name="trimestres9902" localSheetId="23">[178]bop1!#REF!</definedName>
    <definedName name="trimestres9902" localSheetId="17">[178]bop1!#REF!</definedName>
    <definedName name="trimestres9902" localSheetId="19">[178]bop1!#REF!</definedName>
    <definedName name="trimestres9902">[178]bop1!#REF!</definedName>
    <definedName name="trrtr" localSheetId="20" hidden="1">#REF!</definedName>
    <definedName name="trrtr" localSheetId="21" hidden="1">#REF!</definedName>
    <definedName name="trrtr" localSheetId="37" hidden="1">#REF!</definedName>
    <definedName name="trrtr" localSheetId="4" hidden="1">#REF!</definedName>
    <definedName name="trrtr" localSheetId="3" hidden="1">#REF!</definedName>
    <definedName name="trrtr" localSheetId="30" hidden="1">#REF!</definedName>
    <definedName name="trrtr" localSheetId="31" hidden="1">#REF!</definedName>
    <definedName name="trrtr" localSheetId="38" hidden="1">#REF!</definedName>
    <definedName name="trrtr" localSheetId="55" hidden="1">#REF!</definedName>
    <definedName name="trrtr" localSheetId="56" hidden="1">#REF!</definedName>
    <definedName name="trrtr" localSheetId="18" hidden="1">#REF!</definedName>
    <definedName name="trrtr" localSheetId="19" hidden="1">#REF!</definedName>
    <definedName name="trrtr" localSheetId="24" hidden="1">#REF!</definedName>
    <definedName name="trrtr" localSheetId="25" hidden="1">#REF!</definedName>
    <definedName name="trrtr" localSheetId="26" hidden="1">#REF!</definedName>
    <definedName name="trrtr" localSheetId="27" hidden="1">#REF!</definedName>
    <definedName name="trrtr" localSheetId="29" hidden="1">#REF!</definedName>
    <definedName name="trrtr" hidden="1">#REF!</definedName>
    <definedName name="trtert" localSheetId="20" hidden="1">'[114]Fax a enviar'!#REF!</definedName>
    <definedName name="trtert" localSheetId="21" hidden="1">'[114]Fax a enviar'!#REF!</definedName>
    <definedName name="trtert" localSheetId="30" hidden="1">'[114]Fax a enviar'!#REF!</definedName>
    <definedName name="trtert" localSheetId="31" hidden="1">'[114]Fax a enviar'!#REF!</definedName>
    <definedName name="trtert" localSheetId="38" hidden="1">'[114]Fax a enviar'!#REF!</definedName>
    <definedName name="trtert" localSheetId="56" hidden="1">'[114]Fax a enviar'!#REF!</definedName>
    <definedName name="trtert" localSheetId="18" hidden="1">'[114]Fax a enviar'!#REF!</definedName>
    <definedName name="trtert" localSheetId="19" hidden="1">'[114]Fax a enviar'!#REF!</definedName>
    <definedName name="trtert" localSheetId="24" hidden="1">'[114]Fax a enviar'!#REF!</definedName>
    <definedName name="trtert" localSheetId="25" hidden="1">'[114]Fax a enviar'!#REF!</definedName>
    <definedName name="trtert" localSheetId="26" hidden="1">'[114]Fax a enviar'!#REF!</definedName>
    <definedName name="trtert" localSheetId="27" hidden="1">'[114]Fax a enviar'!#REF!</definedName>
    <definedName name="trtert" localSheetId="29" hidden="1">'[114]Fax a enviar'!#REF!</definedName>
    <definedName name="trtert" hidden="1">'[114]Fax a enviar'!#REF!</definedName>
    <definedName name="trtr" localSheetId="20" hidden="1">'[114]Fax a enviar'!#REF!</definedName>
    <definedName name="trtr" localSheetId="21" hidden="1">'[114]Fax a enviar'!#REF!</definedName>
    <definedName name="trtr" localSheetId="30" hidden="1">'[114]Fax a enviar'!#REF!</definedName>
    <definedName name="trtr" localSheetId="31" hidden="1">'[114]Fax a enviar'!#REF!</definedName>
    <definedName name="trtr" localSheetId="38" hidden="1">'[114]Fax a enviar'!#REF!</definedName>
    <definedName name="trtr" localSheetId="56" hidden="1">'[114]Fax a enviar'!#REF!</definedName>
    <definedName name="trtr" localSheetId="18" hidden="1">'[114]Fax a enviar'!#REF!</definedName>
    <definedName name="trtr" localSheetId="19" hidden="1">'[114]Fax a enviar'!#REF!</definedName>
    <definedName name="trtr" localSheetId="24" hidden="1">'[114]Fax a enviar'!#REF!</definedName>
    <definedName name="trtr" localSheetId="25" hidden="1">'[114]Fax a enviar'!#REF!</definedName>
    <definedName name="trtr" localSheetId="26" hidden="1">'[114]Fax a enviar'!#REF!</definedName>
    <definedName name="trtr" localSheetId="27" hidden="1">'[114]Fax a enviar'!#REF!</definedName>
    <definedName name="trtr" localSheetId="29" hidden="1">'[114]Fax a enviar'!#REF!</definedName>
    <definedName name="trtr" hidden="1">'[114]Fax a enviar'!#REF!</definedName>
    <definedName name="tt" localSheetId="20">#REF!</definedName>
    <definedName name="tt" localSheetId="21">#REF!</definedName>
    <definedName name="tt" localSheetId="37">#REF!</definedName>
    <definedName name="tt" localSheetId="4">#REF!</definedName>
    <definedName name="tt" localSheetId="3">#REF!</definedName>
    <definedName name="tt" localSheetId="30">#REF!</definedName>
    <definedName name="tt" localSheetId="31">#REF!</definedName>
    <definedName name="tt" localSheetId="38">#REF!</definedName>
    <definedName name="tt" localSheetId="55">#REF!</definedName>
    <definedName name="tt" localSheetId="56">#REF!</definedName>
    <definedName name="tt" localSheetId="18">#REF!</definedName>
    <definedName name="tt" localSheetId="19">#REF!</definedName>
    <definedName name="tt" localSheetId="24">#REF!</definedName>
    <definedName name="tt" localSheetId="25">#REF!</definedName>
    <definedName name="tt" localSheetId="26">#REF!</definedName>
    <definedName name="tt" localSheetId="27">#REF!</definedName>
    <definedName name="tt" localSheetId="29">#REF!</definedName>
    <definedName name="tt">#REF!</definedName>
    <definedName name="tta" localSheetId="20">#REF!</definedName>
    <definedName name="tta" localSheetId="37">#REF!</definedName>
    <definedName name="tta" localSheetId="4">#REF!</definedName>
    <definedName name="tta" localSheetId="3">#REF!</definedName>
    <definedName name="tta" localSheetId="31">#REF!</definedName>
    <definedName name="tta" localSheetId="55">#REF!</definedName>
    <definedName name="tta" localSheetId="56">#REF!</definedName>
    <definedName name="tta" localSheetId="19">#REF!</definedName>
    <definedName name="tta" localSheetId="25">#REF!</definedName>
    <definedName name="tta" localSheetId="26">#REF!</definedName>
    <definedName name="tta">#REF!</definedName>
    <definedName name="ttaa" localSheetId="20">#REF!</definedName>
    <definedName name="ttaa" localSheetId="37">#REF!</definedName>
    <definedName name="ttaa" localSheetId="4">#REF!</definedName>
    <definedName name="ttaa" localSheetId="3">#REF!</definedName>
    <definedName name="ttaa" localSheetId="31">#REF!</definedName>
    <definedName name="ttaa" localSheetId="55">#REF!</definedName>
    <definedName name="ttaa" localSheetId="56">#REF!</definedName>
    <definedName name="ttaa">#REF!</definedName>
    <definedName name="ttetet" localSheetId="20" hidden="1">'[114]Fax a enviar'!#REF!</definedName>
    <definedName name="ttetet" localSheetId="31" hidden="1">'[114]Fax a enviar'!#REF!</definedName>
    <definedName name="ttetet" localSheetId="56" hidden="1">'[114]Fax a enviar'!#REF!</definedName>
    <definedName name="ttetet" hidden="1">'[114]Fax a enviar'!#REF!</definedName>
    <definedName name="ttt" localSheetId="31" hidden="1">'[106]Fax a enviar'!#REF!</definedName>
    <definedName name="ttt" localSheetId="56" hidden="1">'[106]Fax a enviar'!#REF!</definedName>
    <definedName name="ttt" hidden="1">'[106]Fax a enviar'!#REF!</definedName>
    <definedName name="tttt" localSheetId="20" hidden="1">{"Tab1",#N/A,FALSE,"P";"Tab2",#N/A,FALSE,"P"}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localSheetId="23" hidden="1">{"Tab1",#N/A,FALSE,"P";"Tab2",#N/A,FALSE,"P"}</definedName>
    <definedName name="tttt" localSheetId="28" hidden="1">{"Tab1",#N/A,FALSE,"P";"Tab2",#N/A,FALSE,"P"}</definedName>
    <definedName name="tttt" localSheetId="32" hidden="1">{"Tab1",#N/A,FALSE,"P";"Tab2",#N/A,FALSE,"P"}</definedName>
    <definedName name="tttt" localSheetId="37" hidden="1">{"Tab1",#N/A,FALSE,"P";"Tab2",#N/A,FALSE,"P"}</definedName>
    <definedName name="tttt" localSheetId="39" hidden="1">{"Tab1",#N/A,FALSE,"P";"Tab2",#N/A,FALSE,"P"}</definedName>
    <definedName name="tttt" localSheetId="41" hidden="1">{"Tab1",#N/A,FALSE,"P";"Tab2",#N/A,FALSE,"P"}</definedName>
    <definedName name="tttt" localSheetId="4" hidden="1">{"Tab1",#N/A,FALSE,"P";"Tab2",#N/A,FALSE,"P"}</definedName>
    <definedName name="tttt" localSheetId="3" hidden="1">{"Tab1",#N/A,FALSE,"P";"Tab2",#N/A,FALSE,"P"}</definedName>
    <definedName name="tttt" localSheetId="30" hidden="1">{"Tab1",#N/A,FALSE,"P";"Tab2",#N/A,FALSE,"P"}</definedName>
    <definedName name="tttt" localSheetId="31" hidden="1">{"Tab1",#N/A,FALSE,"P";"Tab2",#N/A,FALSE,"P"}</definedName>
    <definedName name="tttt" localSheetId="33" hidden="1">{"Tab1",#N/A,FALSE,"P";"Tab2",#N/A,FALSE,"P"}</definedName>
    <definedName name="tttt" localSheetId="34" hidden="1">{"Tab1",#N/A,FALSE,"P";"Tab2",#N/A,FALSE,"P"}</definedName>
    <definedName name="tttt" localSheetId="35" hidden="1">{"Tab1",#N/A,FALSE,"P";"Tab2",#N/A,FALSE,"P"}</definedName>
    <definedName name="tttt" localSheetId="36" hidden="1">{"Tab1",#N/A,FALSE,"P";"Tab2",#N/A,FALSE,"P"}</definedName>
    <definedName name="tttt" localSheetId="38" hidden="1">{"Tab1",#N/A,FALSE,"P";"Tab2",#N/A,FALSE,"P"}</definedName>
    <definedName name="tttt" localSheetId="42" hidden="1">{"Tab1",#N/A,FALSE,"P";"Tab2",#N/A,FALSE,"P"}</definedName>
    <definedName name="tttt" localSheetId="43" hidden="1">{"Tab1",#N/A,FALSE,"P";"Tab2",#N/A,FALSE,"P"}</definedName>
    <definedName name="tttt" localSheetId="17" hidden="1">{"Tab1",#N/A,FALSE,"P";"Tab2",#N/A,FALSE,"P"}</definedName>
    <definedName name="tttt" localSheetId="50" hidden="1">{"Tab1",#N/A,FALSE,"P";"Tab2",#N/A,FALSE,"P"}</definedName>
    <definedName name="tttt" localSheetId="51" hidden="1">{"Tab1",#N/A,FALSE,"P";"Tab2",#N/A,FALSE,"P"}</definedName>
    <definedName name="tttt" localSheetId="52" hidden="1">{"Tab1",#N/A,FALSE,"P";"Tab2",#N/A,FALSE,"P"}</definedName>
    <definedName name="tttt" localSheetId="53" hidden="1">{"Tab1",#N/A,FALSE,"P";"Tab2",#N/A,FALSE,"P"}</definedName>
    <definedName name="tttt" localSheetId="54" hidden="1">{"Tab1",#N/A,FALSE,"P";"Tab2",#N/A,FALSE,"P"}</definedName>
    <definedName name="tttt" localSheetId="55" hidden="1">{"Tab1",#N/A,FALSE,"P";"Tab2",#N/A,FALSE,"P"}</definedName>
    <definedName name="tttt" localSheetId="56" hidden="1">{"Tab1",#N/A,FALSE,"P";"Tab2",#N/A,FALSE,"P"}</definedName>
    <definedName name="tttt" localSheetId="18" hidden="1">{"Tab1",#N/A,FALSE,"P";"Tab2",#N/A,FALSE,"P"}</definedName>
    <definedName name="tttt" localSheetId="19" hidden="1">{"Tab1",#N/A,FALSE,"P";"Tab2",#N/A,FALSE,"P"}</definedName>
    <definedName name="tttt" localSheetId="24" hidden="1">{"Tab1",#N/A,FALSE,"P";"Tab2",#N/A,FALSE,"P"}</definedName>
    <definedName name="tttt" localSheetId="25" hidden="1">{"Tab1",#N/A,FALSE,"P";"Tab2",#N/A,FALSE,"P"}</definedName>
    <definedName name="tttt" localSheetId="26" hidden="1">{"Tab1",#N/A,FALSE,"P";"Tab2",#N/A,FALSE,"P"}</definedName>
    <definedName name="tttt" localSheetId="27" hidden="1">{"Tab1",#N/A,FALSE,"P";"Tab2",#N/A,FALSE,"P"}</definedName>
    <definedName name="tttt" localSheetId="29" hidden="1">{"Tab1",#N/A,FALSE,"P";"Tab2",#N/A,FALSE,"P"}</definedName>
    <definedName name="tttt" hidden="1">{"Tab1",#N/A,FALSE,"P";"Tab2",#N/A,FALSE,"P"}</definedName>
    <definedName name="ttttt" hidden="1">[141]M!#REF!</definedName>
    <definedName name="twetwee" localSheetId="20" hidden="1">#REF!</definedName>
    <definedName name="twetwee" localSheetId="21" hidden="1">#REF!</definedName>
    <definedName name="twetwee" localSheetId="37" hidden="1">#REF!</definedName>
    <definedName name="twetwee" localSheetId="4" hidden="1">#REF!</definedName>
    <definedName name="twetwee" localSheetId="3" hidden="1">#REF!</definedName>
    <definedName name="twetwee" localSheetId="30" hidden="1">#REF!</definedName>
    <definedName name="twetwee" localSheetId="31" hidden="1">#REF!</definedName>
    <definedName name="twetwee" localSheetId="38" hidden="1">#REF!</definedName>
    <definedName name="twetwee" localSheetId="55" hidden="1">#REF!</definedName>
    <definedName name="twetwee" localSheetId="56" hidden="1">#REF!</definedName>
    <definedName name="twetwee" localSheetId="18" hidden="1">#REF!</definedName>
    <definedName name="twetwee" localSheetId="19" hidden="1">#REF!</definedName>
    <definedName name="twetwee" localSheetId="24" hidden="1">#REF!</definedName>
    <definedName name="twetwee" localSheetId="25" hidden="1">#REF!</definedName>
    <definedName name="twetwee" localSheetId="26" hidden="1">#REF!</definedName>
    <definedName name="twetwee" localSheetId="27" hidden="1">#REF!</definedName>
    <definedName name="twetwee" localSheetId="29" hidden="1">#REF!</definedName>
    <definedName name="twetwee" hidden="1">#REF!</definedName>
    <definedName name="TX" localSheetId="20">#REF!</definedName>
    <definedName name="TX" localSheetId="37">#REF!</definedName>
    <definedName name="TX" localSheetId="4">#REF!</definedName>
    <definedName name="TX" localSheetId="3">#REF!</definedName>
    <definedName name="TX" localSheetId="31">#REF!</definedName>
    <definedName name="TX" localSheetId="55">#REF!</definedName>
    <definedName name="TX" localSheetId="56">#REF!</definedName>
    <definedName name="TX" localSheetId="19">#REF!</definedName>
    <definedName name="TX" localSheetId="25">#REF!</definedName>
    <definedName name="TX" localSheetId="26">#REF!</definedName>
    <definedName name="TX">#REF!</definedName>
    <definedName name="TX_D" localSheetId="20">#REF!</definedName>
    <definedName name="TX_D" localSheetId="37">#REF!</definedName>
    <definedName name="TX_D" localSheetId="4">#REF!</definedName>
    <definedName name="TX_D" localSheetId="3">#REF!</definedName>
    <definedName name="TX_D" localSheetId="31">#REF!</definedName>
    <definedName name="TX_D" localSheetId="55">#REF!</definedName>
    <definedName name="TX_D" localSheetId="56">#REF!</definedName>
    <definedName name="TX_D">#REF!</definedName>
    <definedName name="TX_DPCH" localSheetId="20">#REF!</definedName>
    <definedName name="TX_DPCH" localSheetId="37">#REF!</definedName>
    <definedName name="TX_DPCH" localSheetId="4">#REF!</definedName>
    <definedName name="TX_DPCH" localSheetId="3">#REF!</definedName>
    <definedName name="TX_DPCH" localSheetId="31">#REF!</definedName>
    <definedName name="TX_DPCH" localSheetId="55">#REF!</definedName>
    <definedName name="TX_DPCH">#REF!</definedName>
    <definedName name="TX_R" localSheetId="20">#REF!</definedName>
    <definedName name="TX_R" localSheetId="37">#REF!</definedName>
    <definedName name="TX_R" localSheetId="4">#REF!</definedName>
    <definedName name="TX_R" localSheetId="3">#REF!</definedName>
    <definedName name="TX_R" localSheetId="31">#REF!</definedName>
    <definedName name="TX_R" localSheetId="55">#REF!</definedName>
    <definedName name="TX_R">#REF!</definedName>
    <definedName name="TX_RPCH" localSheetId="20">#REF!</definedName>
    <definedName name="TX_RPCH" localSheetId="37">#REF!</definedName>
    <definedName name="TX_RPCH" localSheetId="4">#REF!</definedName>
    <definedName name="TX_RPCH" localSheetId="3">#REF!</definedName>
    <definedName name="TX_RPCH" localSheetId="31">#REF!</definedName>
    <definedName name="TX_RPCH" localSheetId="55">#REF!</definedName>
    <definedName name="TX_RPCH">#REF!</definedName>
    <definedName name="TXG" localSheetId="20">#REF!</definedName>
    <definedName name="TXG" localSheetId="37">#REF!</definedName>
    <definedName name="TXG" localSheetId="4">#REF!</definedName>
    <definedName name="TXG" localSheetId="3">#REF!</definedName>
    <definedName name="TXG" localSheetId="31">#REF!</definedName>
    <definedName name="TXG" localSheetId="55">#REF!</definedName>
    <definedName name="TXG">#REF!</definedName>
    <definedName name="TXG_D">#N/A</definedName>
    <definedName name="TXG_DPCH" localSheetId="20">#REF!</definedName>
    <definedName name="TXG_DPCH" localSheetId="21">#REF!</definedName>
    <definedName name="TXG_DPCH" localSheetId="37">#REF!</definedName>
    <definedName name="TXG_DPCH" localSheetId="4">#REF!</definedName>
    <definedName name="TXG_DPCH" localSheetId="3">#REF!</definedName>
    <definedName name="TXG_DPCH" localSheetId="30">#REF!</definedName>
    <definedName name="TXG_DPCH" localSheetId="31">#REF!</definedName>
    <definedName name="TXG_DPCH" localSheetId="38">#REF!</definedName>
    <definedName name="TXG_DPCH" localSheetId="55">#REF!</definedName>
    <definedName name="TXG_DPCH" localSheetId="56">#REF!</definedName>
    <definedName name="TXG_DPCH" localSheetId="18">#REF!</definedName>
    <definedName name="TXG_DPCH" localSheetId="19">#REF!</definedName>
    <definedName name="TXG_DPCH" localSheetId="24">#REF!</definedName>
    <definedName name="TXG_DPCH" localSheetId="25">#REF!</definedName>
    <definedName name="TXG_DPCH" localSheetId="26">#REF!</definedName>
    <definedName name="TXG_DPCH" localSheetId="27">#REF!</definedName>
    <definedName name="TXG_DPCH" localSheetId="29">#REF!</definedName>
    <definedName name="TXG_DPCH">#REF!</definedName>
    <definedName name="TXG_R" localSheetId="20">#REF!</definedName>
    <definedName name="TXG_R" localSheetId="37">#REF!</definedName>
    <definedName name="TXG_R" localSheetId="4">#REF!</definedName>
    <definedName name="TXG_R" localSheetId="3">#REF!</definedName>
    <definedName name="TXG_R" localSheetId="31">#REF!</definedName>
    <definedName name="TXG_R" localSheetId="55">#REF!</definedName>
    <definedName name="TXG_R" localSheetId="56">#REF!</definedName>
    <definedName name="TXG_R" localSheetId="19">#REF!</definedName>
    <definedName name="TXG_R" localSheetId="25">#REF!</definedName>
    <definedName name="TXG_R" localSheetId="26">#REF!</definedName>
    <definedName name="TXG_R">#REF!</definedName>
    <definedName name="TXG_RPCH" localSheetId="20">#REF!</definedName>
    <definedName name="TXG_RPCH" localSheetId="37">#REF!</definedName>
    <definedName name="TXG_RPCH" localSheetId="4">#REF!</definedName>
    <definedName name="TXG_RPCH" localSheetId="3">#REF!</definedName>
    <definedName name="TXG_RPCH" localSheetId="31">#REF!</definedName>
    <definedName name="TXG_RPCH" localSheetId="55">#REF!</definedName>
    <definedName name="TXG_RPCH" localSheetId="56">#REF!</definedName>
    <definedName name="TXG_RPCH">#REF!</definedName>
    <definedName name="TXGO">#N/A</definedName>
    <definedName name="TXGO_D" localSheetId="20">#REF!</definedName>
    <definedName name="TXGO_D" localSheetId="21">#REF!</definedName>
    <definedName name="TXGO_D" localSheetId="37">#REF!</definedName>
    <definedName name="TXGO_D" localSheetId="4">#REF!</definedName>
    <definedName name="TXGO_D" localSheetId="3">#REF!</definedName>
    <definedName name="TXGO_D" localSheetId="30">#REF!</definedName>
    <definedName name="TXGO_D" localSheetId="31">#REF!</definedName>
    <definedName name="TXGO_D" localSheetId="38">#REF!</definedName>
    <definedName name="TXGO_D" localSheetId="55">#REF!</definedName>
    <definedName name="TXGO_D" localSheetId="56">#REF!</definedName>
    <definedName name="TXGO_D" localSheetId="18">#REF!</definedName>
    <definedName name="TXGO_D" localSheetId="19">#REF!</definedName>
    <definedName name="TXGO_D" localSheetId="24">#REF!</definedName>
    <definedName name="TXGO_D" localSheetId="25">#REF!</definedName>
    <definedName name="TXGO_D" localSheetId="26">#REF!</definedName>
    <definedName name="TXGO_D" localSheetId="27">#REF!</definedName>
    <definedName name="TXGO_D" localSheetId="29">#REF!</definedName>
    <definedName name="TXGO_D">#REF!</definedName>
    <definedName name="TXGO_DPCH" localSheetId="20">#REF!</definedName>
    <definedName name="TXGO_DPCH" localSheetId="37">#REF!</definedName>
    <definedName name="TXGO_DPCH" localSheetId="4">#REF!</definedName>
    <definedName name="TXGO_DPCH" localSheetId="3">#REF!</definedName>
    <definedName name="TXGO_DPCH" localSheetId="31">#REF!</definedName>
    <definedName name="TXGO_DPCH" localSheetId="55">#REF!</definedName>
    <definedName name="TXGO_DPCH" localSheetId="56">#REF!</definedName>
    <definedName name="TXGO_DPCH" localSheetId="19">#REF!</definedName>
    <definedName name="TXGO_DPCH" localSheetId="25">#REF!</definedName>
    <definedName name="TXGO_DPCH" localSheetId="26">#REF!</definedName>
    <definedName name="TXGO_DPCH">#REF!</definedName>
    <definedName name="TXGO_R" localSheetId="20">#REF!</definedName>
    <definedName name="TXGO_R" localSheetId="37">#REF!</definedName>
    <definedName name="TXGO_R" localSheetId="4">#REF!</definedName>
    <definedName name="TXGO_R" localSheetId="3">#REF!</definedName>
    <definedName name="TXGO_R" localSheetId="31">#REF!</definedName>
    <definedName name="TXGO_R" localSheetId="55">#REF!</definedName>
    <definedName name="TXGO_R" localSheetId="56">#REF!</definedName>
    <definedName name="TXGO_R">#REF!</definedName>
    <definedName name="TXGO_RPCH" localSheetId="20">#REF!</definedName>
    <definedName name="TXGO_RPCH" localSheetId="37">#REF!</definedName>
    <definedName name="TXGO_RPCH" localSheetId="4">#REF!</definedName>
    <definedName name="TXGO_RPCH" localSheetId="3">#REF!</definedName>
    <definedName name="TXGO_RPCH" localSheetId="31">#REF!</definedName>
    <definedName name="TXGO_RPCH" localSheetId="55">#REF!</definedName>
    <definedName name="TXGO_RPCH">#REF!</definedName>
    <definedName name="TXGXO" localSheetId="20">#REF!</definedName>
    <definedName name="TXGXO" localSheetId="37">#REF!</definedName>
    <definedName name="TXGXO" localSheetId="4">#REF!</definedName>
    <definedName name="TXGXO" localSheetId="3">#REF!</definedName>
    <definedName name="TXGXO" localSheetId="31">#REF!</definedName>
    <definedName name="TXGXO" localSheetId="55">#REF!</definedName>
    <definedName name="TXGXO">#REF!</definedName>
    <definedName name="TXGXO_D" localSheetId="20">#REF!</definedName>
    <definedName name="TXGXO_D" localSheetId="37">#REF!</definedName>
    <definedName name="TXGXO_D" localSheetId="4">#REF!</definedName>
    <definedName name="TXGXO_D" localSheetId="3">#REF!</definedName>
    <definedName name="TXGXO_D" localSheetId="31">#REF!</definedName>
    <definedName name="TXGXO_D" localSheetId="55">#REF!</definedName>
    <definedName name="TXGXO_D">#REF!</definedName>
    <definedName name="TXGXO_DPCH" localSheetId="20">#REF!</definedName>
    <definedName name="TXGXO_DPCH" localSheetId="37">#REF!</definedName>
    <definedName name="TXGXO_DPCH" localSheetId="4">#REF!</definedName>
    <definedName name="TXGXO_DPCH" localSheetId="3">#REF!</definedName>
    <definedName name="TXGXO_DPCH" localSheetId="31">#REF!</definedName>
    <definedName name="TXGXO_DPCH" localSheetId="55">#REF!</definedName>
    <definedName name="TXGXO_DPCH">#REF!</definedName>
    <definedName name="TXGXO_R" localSheetId="20">#REF!</definedName>
    <definedName name="TXGXO_R" localSheetId="37">#REF!</definedName>
    <definedName name="TXGXO_R" localSheetId="4">#REF!</definedName>
    <definedName name="TXGXO_R" localSheetId="3">#REF!</definedName>
    <definedName name="TXGXO_R" localSheetId="31">#REF!</definedName>
    <definedName name="TXGXO_R" localSheetId="55">#REF!</definedName>
    <definedName name="TXGXO_R">#REF!</definedName>
    <definedName name="TXGXO_RPCH" localSheetId="20">#REF!</definedName>
    <definedName name="TXGXO_RPCH" localSheetId="37">#REF!</definedName>
    <definedName name="TXGXO_RPCH" localSheetId="4">#REF!</definedName>
    <definedName name="TXGXO_RPCH" localSheetId="3">#REF!</definedName>
    <definedName name="TXGXO_RPCH" localSheetId="31">#REF!</definedName>
    <definedName name="TXGXO_RPCH" localSheetId="55">#REF!</definedName>
    <definedName name="TXGXO_RPCH">#REF!</definedName>
    <definedName name="TXS" localSheetId="20">#REF!</definedName>
    <definedName name="TXS" localSheetId="37">#REF!</definedName>
    <definedName name="TXS" localSheetId="4">#REF!</definedName>
    <definedName name="TXS" localSheetId="3">#REF!</definedName>
    <definedName name="TXS" localSheetId="31">#REF!</definedName>
    <definedName name="TXS" localSheetId="55">#REF!</definedName>
    <definedName name="TXS">#REF!</definedName>
    <definedName name="ty" localSheetId="20" hidden="1">{"Riqfin97",#N/A,FALSE,"Tran";"Riqfinpro",#N/A,FALSE,"Tran"}</definedName>
    <definedName name="ty" localSheetId="21" hidden="1">{"Riqfin97",#N/A,FALSE,"Tran";"Riqfinpro",#N/A,FALSE,"Tran"}</definedName>
    <definedName name="ty" localSheetId="22" hidden="1">{"Riqfin97",#N/A,FALSE,"Tran";"Riqfinpro",#N/A,FALSE,"Tran"}</definedName>
    <definedName name="ty" localSheetId="23" hidden="1">{"Riqfin97",#N/A,FALSE,"Tran";"Riqfinpro",#N/A,FALSE,"Tran"}</definedName>
    <definedName name="ty" localSheetId="28" hidden="1">{"Riqfin97",#N/A,FALSE,"Tran";"Riqfinpro",#N/A,FALSE,"Tran"}</definedName>
    <definedName name="ty" localSheetId="32" hidden="1">{"Riqfin97",#N/A,FALSE,"Tran";"Riqfinpro",#N/A,FALSE,"Tran"}</definedName>
    <definedName name="ty" localSheetId="37" hidden="1">{"Riqfin97",#N/A,FALSE,"Tran";"Riqfinpro",#N/A,FALSE,"Tran"}</definedName>
    <definedName name="ty" localSheetId="39" hidden="1">{"Riqfin97",#N/A,FALSE,"Tran";"Riqfinpro",#N/A,FALSE,"Tran"}</definedName>
    <definedName name="ty" localSheetId="41" hidden="1">{"Riqfin97",#N/A,FALSE,"Tran";"Riqfinpro",#N/A,FALSE,"Tran"}</definedName>
    <definedName name="ty" localSheetId="4" hidden="1">{"Riqfin97",#N/A,FALSE,"Tran";"Riqfinpro",#N/A,FALSE,"Tran"}</definedName>
    <definedName name="ty" localSheetId="3" hidden="1">{"Riqfin97",#N/A,FALSE,"Tran";"Riqfinpro",#N/A,FALSE,"Tran"}</definedName>
    <definedName name="ty" localSheetId="30" hidden="1">{"Riqfin97",#N/A,FALSE,"Tran";"Riqfinpro",#N/A,FALSE,"Tran"}</definedName>
    <definedName name="ty" localSheetId="31" hidden="1">{"Riqfin97",#N/A,FALSE,"Tran";"Riqfinpro",#N/A,FALSE,"Tran"}</definedName>
    <definedName name="ty" localSheetId="33" hidden="1">{"Riqfin97",#N/A,FALSE,"Tran";"Riqfinpro",#N/A,FALSE,"Tran"}</definedName>
    <definedName name="ty" localSheetId="34" hidden="1">{"Riqfin97",#N/A,FALSE,"Tran";"Riqfinpro",#N/A,FALSE,"Tran"}</definedName>
    <definedName name="ty" localSheetId="35" hidden="1">{"Riqfin97",#N/A,FALSE,"Tran";"Riqfinpro",#N/A,FALSE,"Tran"}</definedName>
    <definedName name="ty" localSheetId="36" hidden="1">{"Riqfin97",#N/A,FALSE,"Tran";"Riqfinpro",#N/A,FALSE,"Tran"}</definedName>
    <definedName name="ty" localSheetId="38" hidden="1">{"Riqfin97",#N/A,FALSE,"Tran";"Riqfinpro",#N/A,FALSE,"Tran"}</definedName>
    <definedName name="ty" localSheetId="42" hidden="1">{"Riqfin97",#N/A,FALSE,"Tran";"Riqfinpro",#N/A,FALSE,"Tran"}</definedName>
    <definedName name="ty" localSheetId="43" hidden="1">{"Riqfin97",#N/A,FALSE,"Tran";"Riqfinpro",#N/A,FALSE,"Tran"}</definedName>
    <definedName name="ty" localSheetId="17" hidden="1">{"Riqfin97",#N/A,FALSE,"Tran";"Riqfinpro",#N/A,FALSE,"Tran"}</definedName>
    <definedName name="ty" localSheetId="50" hidden="1">{"Riqfin97",#N/A,FALSE,"Tran";"Riqfinpro",#N/A,FALSE,"Tran"}</definedName>
    <definedName name="ty" localSheetId="51" hidden="1">{"Riqfin97",#N/A,FALSE,"Tran";"Riqfinpro",#N/A,FALSE,"Tran"}</definedName>
    <definedName name="ty" localSheetId="52" hidden="1">{"Riqfin97",#N/A,FALSE,"Tran";"Riqfinpro",#N/A,FALSE,"Tran"}</definedName>
    <definedName name="ty" localSheetId="53" hidden="1">{"Riqfin97",#N/A,FALSE,"Tran";"Riqfinpro",#N/A,FALSE,"Tran"}</definedName>
    <definedName name="ty" localSheetId="54" hidden="1">{"Riqfin97",#N/A,FALSE,"Tran";"Riqfinpro",#N/A,FALSE,"Tran"}</definedName>
    <definedName name="ty" localSheetId="55" hidden="1">{"Riqfin97",#N/A,FALSE,"Tran";"Riqfinpro",#N/A,FALSE,"Tran"}</definedName>
    <definedName name="ty" localSheetId="56" hidden="1">{"Riqfin97",#N/A,FALSE,"Tran";"Riqfinpro",#N/A,FALSE,"Tran"}</definedName>
    <definedName name="ty" localSheetId="18" hidden="1">{"Riqfin97",#N/A,FALSE,"Tran";"Riqfinpro",#N/A,FALSE,"Tran"}</definedName>
    <definedName name="ty" localSheetId="19" hidden="1">{"Riqfin97",#N/A,FALSE,"Tran";"Riqfinpro",#N/A,FALSE,"Tran"}</definedName>
    <definedName name="ty" localSheetId="24" hidden="1">{"Riqfin97",#N/A,FALSE,"Tran";"Riqfinpro",#N/A,FALSE,"Tran"}</definedName>
    <definedName name="ty" localSheetId="25" hidden="1">{"Riqfin97",#N/A,FALSE,"Tran";"Riqfinpro",#N/A,FALSE,"Tran"}</definedName>
    <definedName name="ty" localSheetId="26" hidden="1">{"Riqfin97",#N/A,FALSE,"Tran";"Riqfinpro",#N/A,FALSE,"Tran"}</definedName>
    <definedName name="ty" localSheetId="27" hidden="1">{"Riqfin97",#N/A,FALSE,"Tran";"Riqfinpro",#N/A,FALSE,"Tran"}</definedName>
    <definedName name="ty" localSheetId="29" hidden="1">{"Riqfin97",#N/A,FALSE,"Tran";"Riqfinpro",#N/A,FALSE,"Tran"}</definedName>
    <definedName name="ty" hidden="1">{"Riqfin97",#N/A,FALSE,"Tran";"Riqfinpro",#N/A,FALSE,"Tran"}</definedName>
    <definedName name="UAED" localSheetId="20">#REF!</definedName>
    <definedName name="UAED" localSheetId="21">#REF!</definedName>
    <definedName name="UAED" localSheetId="37">#REF!</definedName>
    <definedName name="UAED" localSheetId="4">#REF!</definedName>
    <definedName name="UAED" localSheetId="3">#REF!</definedName>
    <definedName name="UAED" localSheetId="30">#REF!</definedName>
    <definedName name="UAED" localSheetId="31">#REF!</definedName>
    <definedName name="UAED" localSheetId="38">#REF!</definedName>
    <definedName name="UAED" localSheetId="55">#REF!</definedName>
    <definedName name="UAED" localSheetId="56">#REF!</definedName>
    <definedName name="UAED" localSheetId="18">#REF!</definedName>
    <definedName name="UAED" localSheetId="19">#REF!</definedName>
    <definedName name="UAED" localSheetId="24">#REF!</definedName>
    <definedName name="UAED" localSheetId="25">#REF!</definedName>
    <definedName name="UAED" localSheetId="26">#REF!</definedName>
    <definedName name="UAED" localSheetId="27">#REF!</definedName>
    <definedName name="UAED" localSheetId="29">#REF!</definedName>
    <definedName name="UAED">#REF!</definedName>
    <definedName name="UAED1" localSheetId="20">#REF!</definedName>
    <definedName name="UAED1" localSheetId="37">#REF!</definedName>
    <definedName name="UAED1" localSheetId="4">#REF!</definedName>
    <definedName name="UAED1" localSheetId="3">#REF!</definedName>
    <definedName name="UAED1" localSheetId="31">#REF!</definedName>
    <definedName name="UAED1" localSheetId="55">#REF!</definedName>
    <definedName name="UAED1" localSheetId="56">#REF!</definedName>
    <definedName name="UAED1" localSheetId="19">#REF!</definedName>
    <definedName name="UAED1" localSheetId="25">#REF!</definedName>
    <definedName name="UAED1" localSheetId="26">#REF!</definedName>
    <definedName name="UAED1">#REF!</definedName>
    <definedName name="UC" localSheetId="20">#REF!</definedName>
    <definedName name="UC" localSheetId="37">#REF!</definedName>
    <definedName name="UC" localSheetId="4">#REF!</definedName>
    <definedName name="UC" localSheetId="3">#REF!</definedName>
    <definedName name="UC" localSheetId="31">#REF!</definedName>
    <definedName name="UC" localSheetId="55">#REF!</definedName>
    <definedName name="UC" localSheetId="56">#REF!</definedName>
    <definedName name="UC">#REF!</definedName>
    <definedName name="UC1A" localSheetId="20">#REF!</definedName>
    <definedName name="UC1A" localSheetId="37">#REF!</definedName>
    <definedName name="UC1A" localSheetId="4">#REF!</definedName>
    <definedName name="UC1A" localSheetId="3">#REF!</definedName>
    <definedName name="UC1A" localSheetId="31">#REF!</definedName>
    <definedName name="UC1A" localSheetId="55">#REF!</definedName>
    <definedName name="UC1A">#REF!</definedName>
    <definedName name="UCC" localSheetId="55">#REF!</definedName>
    <definedName name="UCC">#REF!</definedName>
    <definedName name="UDCTA" localSheetId="55">#REF!</definedName>
    <definedName name="UDCTA">#REF!</definedName>
    <definedName name="UHLKJH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>'[77]OECD wgt'!$B$9</definedName>
    <definedName name="unemp_96Q3" localSheetId="20">#REF!</definedName>
    <definedName name="unemp_96Q3" localSheetId="21">#REF!</definedName>
    <definedName name="unemp_96Q3" localSheetId="37">#REF!</definedName>
    <definedName name="unemp_96Q3" localSheetId="4">#REF!</definedName>
    <definedName name="unemp_96Q3" localSheetId="3">#REF!</definedName>
    <definedName name="unemp_96Q3" localSheetId="30">#REF!</definedName>
    <definedName name="unemp_96Q3" localSheetId="31">#REF!</definedName>
    <definedName name="unemp_96Q3" localSheetId="38">#REF!</definedName>
    <definedName name="unemp_96Q3" localSheetId="55">#REF!</definedName>
    <definedName name="unemp_96Q3" localSheetId="56">#REF!</definedName>
    <definedName name="unemp_96Q3" localSheetId="18">#REF!</definedName>
    <definedName name="unemp_96Q3" localSheetId="19">#REF!</definedName>
    <definedName name="unemp_96Q3" localSheetId="24">#REF!</definedName>
    <definedName name="unemp_96Q3" localSheetId="25">#REF!</definedName>
    <definedName name="unemp_96Q3" localSheetId="26">#REF!</definedName>
    <definedName name="unemp_96Q3" localSheetId="27">#REF!</definedName>
    <definedName name="unemp_96Q3" localSheetId="29">#REF!</definedName>
    <definedName name="unemp_96Q3">#REF!</definedName>
    <definedName name="unemp_96Q4" localSheetId="20">#REF!</definedName>
    <definedName name="unemp_96Q4" localSheetId="37">#REF!</definedName>
    <definedName name="unemp_96Q4" localSheetId="4">#REF!</definedName>
    <definedName name="unemp_96Q4" localSheetId="3">#REF!</definedName>
    <definedName name="unemp_96Q4" localSheetId="31">#REF!</definedName>
    <definedName name="unemp_96Q4" localSheetId="55">#REF!</definedName>
    <definedName name="unemp_96Q4" localSheetId="56">#REF!</definedName>
    <definedName name="unemp_96Q4" localSheetId="19">#REF!</definedName>
    <definedName name="unemp_96Q4" localSheetId="25">#REF!</definedName>
    <definedName name="unemp_96Q4" localSheetId="26">#REF!</definedName>
    <definedName name="unemp_96Q4">#REF!</definedName>
    <definedName name="unemp_97Q1" localSheetId="20">#REF!</definedName>
    <definedName name="unemp_97Q1" localSheetId="37">#REF!</definedName>
    <definedName name="unemp_97Q1" localSheetId="4">#REF!</definedName>
    <definedName name="unemp_97Q1" localSheetId="3">#REF!</definedName>
    <definedName name="unemp_97Q1" localSheetId="31">#REF!</definedName>
    <definedName name="unemp_97Q1" localSheetId="55">#REF!</definedName>
    <definedName name="unemp_97Q1" localSheetId="56">#REF!</definedName>
    <definedName name="unemp_97Q1">#REF!</definedName>
    <definedName name="unemp_97Q2" localSheetId="20">#REF!</definedName>
    <definedName name="unemp_97Q2" localSheetId="37">#REF!</definedName>
    <definedName name="unemp_97Q2" localSheetId="4">#REF!</definedName>
    <definedName name="unemp_97Q2" localSheetId="3">#REF!</definedName>
    <definedName name="unemp_97Q2" localSheetId="31">#REF!</definedName>
    <definedName name="unemp_97Q2" localSheetId="55">#REF!</definedName>
    <definedName name="unemp_97Q2">#REF!</definedName>
    <definedName name="unemp_nat" localSheetId="20">#REF!</definedName>
    <definedName name="unemp_nat" localSheetId="37">#REF!</definedName>
    <definedName name="unemp_nat" localSheetId="4">#REF!</definedName>
    <definedName name="unemp_nat" localSheetId="3">#REF!</definedName>
    <definedName name="unemp_nat" localSheetId="31">#REF!</definedName>
    <definedName name="unemp_nat" localSheetId="55">#REF!</definedName>
    <definedName name="unemp_nat">#REF!</definedName>
    <definedName name="unemp_urbrural" localSheetId="20">#REF!</definedName>
    <definedName name="unemp_urbrural" localSheetId="37">#REF!</definedName>
    <definedName name="unemp_urbrural" localSheetId="4">#REF!</definedName>
    <definedName name="unemp_urbrural" localSheetId="3">#REF!</definedName>
    <definedName name="unemp_urbrural" localSheetId="31">#REF!</definedName>
    <definedName name="unemp_urbrural" localSheetId="55">#REF!</definedName>
    <definedName name="unemp_urbrural">#REF!</definedName>
    <definedName name="UNION_FENOSA" localSheetId="55">#REF!</definedName>
    <definedName name="UNION_FENOSA">#REF!</definedName>
    <definedName name="UnitsLabel" localSheetId="20">#REF!</definedName>
    <definedName name="UnitsLabel" localSheetId="37">#REF!</definedName>
    <definedName name="UnitsLabel" localSheetId="4">#REF!</definedName>
    <definedName name="UnitsLabel" localSheetId="3">#REF!</definedName>
    <definedName name="UnitsLabel" localSheetId="31">#REF!</definedName>
    <definedName name="UnitsLabel" localSheetId="55">#REF!</definedName>
    <definedName name="UnitsLabel">#REF!</definedName>
    <definedName name="Universities" localSheetId="55">#REF!</definedName>
    <definedName name="Universities">#REF!</definedName>
    <definedName name="Uruguay" localSheetId="38">'[180]SVI table'!$E$10:$L$73</definedName>
    <definedName name="Uruguay" localSheetId="55">'[181]SVI table'!$E$10:$L$73</definedName>
    <definedName name="Uruguay" localSheetId="24">'[181]SVI table'!$E$10:$L$73</definedName>
    <definedName name="Uruguay">'[180]SVI table'!$E$10:$L$73</definedName>
    <definedName name="US_1" localSheetId="20">OFFSET(#REF!,0,0,COUNT(#REF!),1)</definedName>
    <definedName name="US_1" localSheetId="37">OFFSET(#REF!,0,0,COUNT(#REF!),1)</definedName>
    <definedName name="US_1" localSheetId="4">OFFSET(#REF!,0,0,COUNT(#REF!),1)</definedName>
    <definedName name="US_1" localSheetId="3">OFFSET(#REF!,0,0,COUNT(#REF!),1)</definedName>
    <definedName name="US_1" localSheetId="31">OFFSET(#REF!,0,0,COUNT(#REF!),1)</definedName>
    <definedName name="US_1" localSheetId="55">OFFSET(#REF!,0,0,COUNT(#REF!),1)</definedName>
    <definedName name="US_1" localSheetId="56">OFFSET(#REF!,0,0,COUNT(#REF!),1)</definedName>
    <definedName name="US_1" localSheetId="19">OFFSET(#REF!,0,0,COUNT(#REF!),1)</definedName>
    <definedName name="US_1" localSheetId="25">OFFSET(#REF!,0,0,COUNT(#REF!),1)</definedName>
    <definedName name="US_1" localSheetId="26">OFFSET(#REF!,0,0,COUNT(#REF!),1)</definedName>
    <definedName name="US_1">OFFSET(#REF!,0,0,COUNT(#REF!),1)</definedName>
    <definedName name="US_2" localSheetId="20">OFFSET(#REF!,0,0,COUNT(#REF!),1)</definedName>
    <definedName name="US_2" localSheetId="37">OFFSET(#REF!,0,0,COUNT(#REF!),1)</definedName>
    <definedName name="US_2" localSheetId="4">OFFSET(#REF!,0,0,COUNT(#REF!),1)</definedName>
    <definedName name="US_2" localSheetId="3">OFFSET(#REF!,0,0,COUNT(#REF!),1)</definedName>
    <definedName name="US_2" localSheetId="31">OFFSET(#REF!,0,0,COUNT(#REF!),1)</definedName>
    <definedName name="US_2" localSheetId="55">OFFSET(#REF!,0,0,COUNT(#REF!),1)</definedName>
    <definedName name="US_2">OFFSET(#REF!,0,0,COUNT(#REF!),1)</definedName>
    <definedName name="USA_wt">'[77]OECD wgt'!$B$4</definedName>
    <definedName name="USavg" localSheetId="20">OFFSET(#REF!,0,0,COUNT(#REF!),1)</definedName>
    <definedName name="USavg" localSheetId="37">OFFSET(#REF!,0,0,COUNT(#REF!),1)</definedName>
    <definedName name="USavg" localSheetId="4">OFFSET(#REF!,0,0,COUNT(#REF!),1)</definedName>
    <definedName name="USavg" localSheetId="3">OFFSET(#REF!,0,0,COUNT(#REF!),1)</definedName>
    <definedName name="USavg" localSheetId="31">OFFSET(#REF!,0,0,COUNT(#REF!),1)</definedName>
    <definedName name="USavg" localSheetId="55">OFFSET(#REF!,0,0,COUNT(#REF!),1)</definedName>
    <definedName name="USavg" localSheetId="19">OFFSET(#REF!,0,0,COUNT(#REF!),1)</definedName>
    <definedName name="USavg" localSheetId="25">OFFSET(#REF!,0,0,COUNT(#REF!),1)</definedName>
    <definedName name="USavg" localSheetId="26">OFFSET(#REF!,0,0,COUNT(#REF!),1)</definedName>
    <definedName name="USavg">OFFSET(#REF!,0,0,COUNT(#REF!),1)</definedName>
    <definedName name="USCRUDE87" localSheetId="20">#REF!</definedName>
    <definedName name="USCRUDE87" localSheetId="21">#REF!</definedName>
    <definedName name="USCRUDE87" localSheetId="37">#REF!</definedName>
    <definedName name="USCRUDE87" localSheetId="4">#REF!</definedName>
    <definedName name="USCRUDE87" localSheetId="3">#REF!</definedName>
    <definedName name="USCRUDE87" localSheetId="30">#REF!</definedName>
    <definedName name="USCRUDE87" localSheetId="31">#REF!</definedName>
    <definedName name="USCRUDE87" localSheetId="38">#REF!</definedName>
    <definedName name="USCRUDE87" localSheetId="55">#REF!</definedName>
    <definedName name="USCRUDE87" localSheetId="56">#REF!</definedName>
    <definedName name="USCRUDE87" localSheetId="18">#REF!</definedName>
    <definedName name="USCRUDE87" localSheetId="19">#REF!</definedName>
    <definedName name="USCRUDE87" localSheetId="24">#REF!</definedName>
    <definedName name="USCRUDE87" localSheetId="25">#REF!</definedName>
    <definedName name="USCRUDE87" localSheetId="26">#REF!</definedName>
    <definedName name="USCRUDE87" localSheetId="27">#REF!</definedName>
    <definedName name="USCRUDE87" localSheetId="29">#REF!</definedName>
    <definedName name="USCRUDE87">#REF!</definedName>
    <definedName name="USCRUDE88" localSheetId="20">#REF!</definedName>
    <definedName name="USCRUDE88" localSheetId="37">#REF!</definedName>
    <definedName name="USCRUDE88" localSheetId="4">#REF!</definedName>
    <definedName name="USCRUDE88" localSheetId="3">#REF!</definedName>
    <definedName name="USCRUDE88" localSheetId="31">#REF!</definedName>
    <definedName name="USCRUDE88" localSheetId="55">#REF!</definedName>
    <definedName name="USCRUDE88" localSheetId="56">#REF!</definedName>
    <definedName name="USCRUDE88" localSheetId="19">#REF!</definedName>
    <definedName name="USCRUDE88" localSheetId="25">#REF!</definedName>
    <definedName name="USCRUDE88" localSheetId="26">#REF!</definedName>
    <definedName name="USCRUDE88">#REF!</definedName>
    <definedName name="USD" localSheetId="55">#REF!</definedName>
    <definedName name="USD">#REF!</definedName>
    <definedName name="USDIST87" localSheetId="20">#REF!</definedName>
    <definedName name="USDIST87" localSheetId="37">#REF!</definedName>
    <definedName name="USDIST87" localSheetId="4">#REF!</definedName>
    <definedName name="USDIST87" localSheetId="3">#REF!</definedName>
    <definedName name="USDIST87" localSheetId="31">#REF!</definedName>
    <definedName name="USDIST87" localSheetId="55">#REF!</definedName>
    <definedName name="USDIST87" localSheetId="56">#REF!</definedName>
    <definedName name="USDIST87">#REF!</definedName>
    <definedName name="USDIST88" localSheetId="20">#REF!</definedName>
    <definedName name="USDIST88" localSheetId="37">#REF!</definedName>
    <definedName name="USDIST88" localSheetId="4">#REF!</definedName>
    <definedName name="USDIST88" localSheetId="3">#REF!</definedName>
    <definedName name="USDIST88" localSheetId="31">#REF!</definedName>
    <definedName name="USDIST88" localSheetId="55">#REF!</definedName>
    <definedName name="USDIST88">#REF!</definedName>
    <definedName name="USDSR" localSheetId="20">#REF!</definedName>
    <definedName name="USDSR" localSheetId="37">#REF!</definedName>
    <definedName name="USDSR" localSheetId="4">#REF!</definedName>
    <definedName name="USDSR" localSheetId="3">#REF!</definedName>
    <definedName name="USDSR" localSheetId="31">#REF!</definedName>
    <definedName name="USDSR" localSheetId="55">#REF!</definedName>
    <definedName name="USDSR">#REF!</definedName>
    <definedName name="USMG87" localSheetId="20">#REF!</definedName>
    <definedName name="USMG87" localSheetId="37">#REF!</definedName>
    <definedName name="USMG87" localSheetId="4">#REF!</definedName>
    <definedName name="USMG87" localSheetId="3">#REF!</definedName>
    <definedName name="USMG87" localSheetId="31">#REF!</definedName>
    <definedName name="USMG87" localSheetId="55">#REF!</definedName>
    <definedName name="USMG87">#REF!</definedName>
    <definedName name="USMG88" localSheetId="20">#REF!</definedName>
    <definedName name="USMG88" localSheetId="37">#REF!</definedName>
    <definedName name="USMG88" localSheetId="4">#REF!</definedName>
    <definedName name="USMG88" localSheetId="3">#REF!</definedName>
    <definedName name="USMG88" localSheetId="31">#REF!</definedName>
    <definedName name="USMG88" localSheetId="55">#REF!</definedName>
    <definedName name="USMG88">#REF!</definedName>
    <definedName name="USmin" localSheetId="20">OFFSET(#REF!,0,0,COUNT(#REF!),1)</definedName>
    <definedName name="USmin" localSheetId="37">OFFSET(#REF!,0,0,COUNT(#REF!),1)</definedName>
    <definedName name="USmin" localSheetId="4">OFFSET(#REF!,0,0,COUNT(#REF!),1)</definedName>
    <definedName name="USmin" localSheetId="3">OFFSET(#REF!,0,0,COUNT(#REF!),1)</definedName>
    <definedName name="USmin" localSheetId="31">OFFSET(#REF!,0,0,COUNT(#REF!),1)</definedName>
    <definedName name="USmin" localSheetId="55">OFFSET(#REF!,0,0,COUNT(#REF!),1)</definedName>
    <definedName name="USmin" localSheetId="56">OFFSET(#REF!,0,0,COUNT(#REF!),1)</definedName>
    <definedName name="USmin" localSheetId="19">OFFSET(#REF!,0,0,COUNT(#REF!),1)</definedName>
    <definedName name="USmin" localSheetId="25">OFFSET(#REF!,0,0,COUNT(#REF!),1)</definedName>
    <definedName name="USmin" localSheetId="26">OFFSET(#REF!,0,0,COUNT(#REF!),1)</definedName>
    <definedName name="USmin">OFFSET(#REF!,0,0,COUNT(#REF!),1)</definedName>
    <definedName name="USPROD87" localSheetId="20">#REF!</definedName>
    <definedName name="USPROD87" localSheetId="21">#REF!</definedName>
    <definedName name="USPROD87" localSheetId="37">#REF!</definedName>
    <definedName name="USPROD87" localSheetId="4">#REF!</definedName>
    <definedName name="USPROD87" localSheetId="3">#REF!</definedName>
    <definedName name="USPROD87" localSheetId="30">#REF!</definedName>
    <definedName name="USPROD87" localSheetId="31">#REF!</definedName>
    <definedName name="USPROD87" localSheetId="38">#REF!</definedName>
    <definedName name="USPROD87" localSheetId="55">#REF!</definedName>
    <definedName name="USPROD87" localSheetId="56">#REF!</definedName>
    <definedName name="USPROD87" localSheetId="18">#REF!</definedName>
    <definedName name="USPROD87" localSheetId="19">#REF!</definedName>
    <definedName name="USPROD87" localSheetId="24">#REF!</definedName>
    <definedName name="USPROD87" localSheetId="25">#REF!</definedName>
    <definedName name="USPROD87" localSheetId="26">#REF!</definedName>
    <definedName name="USPROD87" localSheetId="27">#REF!</definedName>
    <definedName name="USPROD87" localSheetId="29">#REF!</definedName>
    <definedName name="USPROD87">#REF!</definedName>
    <definedName name="USPROD88" localSheetId="20">#REF!</definedName>
    <definedName name="USPROD88" localSheetId="37">#REF!</definedName>
    <definedName name="USPROD88" localSheetId="4">#REF!</definedName>
    <definedName name="USPROD88" localSheetId="3">#REF!</definedName>
    <definedName name="USPROD88" localSheetId="31">#REF!</definedName>
    <definedName name="USPROD88" localSheetId="55">#REF!</definedName>
    <definedName name="USPROD88" localSheetId="56">#REF!</definedName>
    <definedName name="USPROD88" localSheetId="19">#REF!</definedName>
    <definedName name="USPROD88" localSheetId="25">#REF!</definedName>
    <definedName name="USPROD88" localSheetId="26">#REF!</definedName>
    <definedName name="USPROD88">#REF!</definedName>
    <definedName name="USRFO87" localSheetId="20">#REF!</definedName>
    <definedName name="USRFO87" localSheetId="37">#REF!</definedName>
    <definedName name="USRFO87" localSheetId="4">#REF!</definedName>
    <definedName name="USRFO87" localSheetId="3">#REF!</definedName>
    <definedName name="USRFO87" localSheetId="31">#REF!</definedName>
    <definedName name="USRFO87" localSheetId="55">#REF!</definedName>
    <definedName name="USRFO87" localSheetId="56">#REF!</definedName>
    <definedName name="USRFO87">#REF!</definedName>
    <definedName name="USRFO88" localSheetId="20">#REF!</definedName>
    <definedName name="USRFO88" localSheetId="37">#REF!</definedName>
    <definedName name="USRFO88" localSheetId="4">#REF!</definedName>
    <definedName name="USRFO88" localSheetId="3">#REF!</definedName>
    <definedName name="USRFO88" localSheetId="31">#REF!</definedName>
    <definedName name="USRFO88" localSheetId="55">#REF!</definedName>
    <definedName name="USRFO88">#REF!</definedName>
    <definedName name="USrng" localSheetId="20">OFFSET(#REF!,0,0,COUNT(#REF!),1)</definedName>
    <definedName name="USrng" localSheetId="37">OFFSET(#REF!,0,0,COUNT(#REF!),1)</definedName>
    <definedName name="USrng" localSheetId="4">OFFSET(#REF!,0,0,COUNT(#REF!),1)</definedName>
    <definedName name="USrng" localSheetId="3">OFFSET(#REF!,0,0,COUNT(#REF!),1)</definedName>
    <definedName name="USrng" localSheetId="31">OFFSET(#REF!,0,0,COUNT(#REF!),1)</definedName>
    <definedName name="USrng" localSheetId="55">OFFSET(#REF!,0,0,COUNT(#REF!),1)</definedName>
    <definedName name="USrng" localSheetId="56">OFFSET(#REF!,0,0,COUNT(#REF!),1)</definedName>
    <definedName name="USrng" localSheetId="19">OFFSET(#REF!,0,0,COUNT(#REF!),1)</definedName>
    <definedName name="USrng" localSheetId="25">OFFSET(#REF!,0,0,COUNT(#REF!),1)</definedName>
    <definedName name="USrng" localSheetId="26">OFFSET(#REF!,0,0,COUNT(#REF!),1)</definedName>
    <definedName name="USrng">OFFSET(#REF!,0,0,COUNT(#REF!),1)</definedName>
    <definedName name="USSR" localSheetId="20">#REF!</definedName>
    <definedName name="USSR" localSheetId="21">#REF!</definedName>
    <definedName name="USSR" localSheetId="37">#REF!</definedName>
    <definedName name="USSR" localSheetId="4">#REF!</definedName>
    <definedName name="USSR" localSheetId="3">#REF!</definedName>
    <definedName name="USSR" localSheetId="30">#REF!</definedName>
    <definedName name="USSR" localSheetId="31">#REF!</definedName>
    <definedName name="USSR" localSheetId="38">#REF!</definedName>
    <definedName name="USSR" localSheetId="55">#REF!</definedName>
    <definedName name="USSR" localSheetId="56">#REF!</definedName>
    <definedName name="USSR" localSheetId="18">#REF!</definedName>
    <definedName name="USSR" localSheetId="19">#REF!</definedName>
    <definedName name="USSR" localSheetId="24">#REF!</definedName>
    <definedName name="USSR" localSheetId="25">#REF!</definedName>
    <definedName name="USSR" localSheetId="26">#REF!</definedName>
    <definedName name="USSR" localSheetId="27">#REF!</definedName>
    <definedName name="USSR" localSheetId="29">#REF!</definedName>
    <definedName name="USSR">#REF!</definedName>
    <definedName name="USTOT87" localSheetId="20">#REF!</definedName>
    <definedName name="USTOT87" localSheetId="37">#REF!</definedName>
    <definedName name="USTOT87" localSheetId="4">#REF!</definedName>
    <definedName name="USTOT87" localSheetId="3">#REF!</definedName>
    <definedName name="USTOT87" localSheetId="31">#REF!</definedName>
    <definedName name="USTOT87" localSheetId="55">#REF!</definedName>
    <definedName name="USTOT87" localSheetId="56">#REF!</definedName>
    <definedName name="USTOT87" localSheetId="19">#REF!</definedName>
    <definedName name="USTOT87" localSheetId="25">#REF!</definedName>
    <definedName name="USTOT87" localSheetId="26">#REF!</definedName>
    <definedName name="USTOT87">#REF!</definedName>
    <definedName name="USTOT88" localSheetId="20">#REF!</definedName>
    <definedName name="USTOT88" localSheetId="37">#REF!</definedName>
    <definedName name="USTOT88" localSheetId="4">#REF!</definedName>
    <definedName name="USTOT88" localSheetId="3">#REF!</definedName>
    <definedName name="USTOT88" localSheetId="31">#REF!</definedName>
    <definedName name="USTOT88" localSheetId="55">#REF!</definedName>
    <definedName name="USTOT88" localSheetId="56">#REF!</definedName>
    <definedName name="USTOT88">#REF!</definedName>
    <definedName name="uu" localSheetId="20" hidden="1">{"Riqfin97",#N/A,FALSE,"Tran";"Riqfinpro",#N/A,FALSE,"Tran"}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localSheetId="23" hidden="1">{"Riqfin97",#N/A,FALSE,"Tran";"Riqfinpro",#N/A,FALSE,"Tran"}</definedName>
    <definedName name="uu" localSheetId="28" hidden="1">{"Riqfin97",#N/A,FALSE,"Tran";"Riqfinpro",#N/A,FALSE,"Tran"}</definedName>
    <definedName name="uu" localSheetId="32" hidden="1">{"Riqfin97",#N/A,FALSE,"Tran";"Riqfinpro",#N/A,FALSE,"Tran"}</definedName>
    <definedName name="uu" localSheetId="37" hidden="1">{"Riqfin97",#N/A,FALSE,"Tran";"Riqfinpro",#N/A,FALSE,"Tran"}</definedName>
    <definedName name="uu" localSheetId="39" hidden="1">{"Riqfin97",#N/A,FALSE,"Tran";"Riqfinpro",#N/A,FALSE,"Tran"}</definedName>
    <definedName name="uu" localSheetId="41" hidden="1">{"Riqfin97",#N/A,FALSE,"Tran";"Riqfinpro",#N/A,FALSE,"Tran"}</definedName>
    <definedName name="uu" localSheetId="4" hidden="1">{"Riqfin97",#N/A,FALSE,"Tran";"Riqfinpro",#N/A,FALSE,"Tran"}</definedName>
    <definedName name="uu" localSheetId="3" hidden="1">{"Riqfin97",#N/A,FALSE,"Tran";"Riqfinpro",#N/A,FALSE,"Tran"}</definedName>
    <definedName name="uu" localSheetId="30" hidden="1">{"Riqfin97",#N/A,FALSE,"Tran";"Riqfinpro",#N/A,FALSE,"Tran"}</definedName>
    <definedName name="uu" localSheetId="31" hidden="1">{"Riqfin97",#N/A,FALSE,"Tran";"Riqfinpro",#N/A,FALSE,"Tran"}</definedName>
    <definedName name="uu" localSheetId="33" hidden="1">{"Riqfin97",#N/A,FALSE,"Tran";"Riqfinpro",#N/A,FALSE,"Tran"}</definedName>
    <definedName name="uu" localSheetId="34" hidden="1">{"Riqfin97",#N/A,FALSE,"Tran";"Riqfinpro",#N/A,FALSE,"Tran"}</definedName>
    <definedName name="uu" localSheetId="35" hidden="1">{"Riqfin97",#N/A,FALSE,"Tran";"Riqfinpro",#N/A,FALSE,"Tran"}</definedName>
    <definedName name="uu" localSheetId="36" hidden="1">{"Riqfin97",#N/A,FALSE,"Tran";"Riqfinpro",#N/A,FALSE,"Tran"}</definedName>
    <definedName name="uu" localSheetId="38" hidden="1">{"Riqfin97",#N/A,FALSE,"Tran";"Riqfinpro",#N/A,FALSE,"Tran"}</definedName>
    <definedName name="uu" localSheetId="42" hidden="1">{"Riqfin97",#N/A,FALSE,"Tran";"Riqfinpro",#N/A,FALSE,"Tran"}</definedName>
    <definedName name="uu" localSheetId="43" hidden="1">{"Riqfin97",#N/A,FALSE,"Tran";"Riqfinpro",#N/A,FALSE,"Tran"}</definedName>
    <definedName name="uu" localSheetId="17" hidden="1">{"Riqfin97",#N/A,FALSE,"Tran";"Riqfinpro",#N/A,FALSE,"Tran"}</definedName>
    <definedName name="uu" localSheetId="50" hidden="1">{"Riqfin97",#N/A,FALSE,"Tran";"Riqfinpro",#N/A,FALSE,"Tran"}</definedName>
    <definedName name="uu" localSheetId="51" hidden="1">{"Riqfin97",#N/A,FALSE,"Tran";"Riqfinpro",#N/A,FALSE,"Tran"}</definedName>
    <definedName name="uu" localSheetId="52" hidden="1">{"Riqfin97",#N/A,FALSE,"Tran";"Riqfinpro",#N/A,FALSE,"Tran"}</definedName>
    <definedName name="uu" localSheetId="53" hidden="1">{"Riqfin97",#N/A,FALSE,"Tran";"Riqfinpro",#N/A,FALSE,"Tran"}</definedName>
    <definedName name="uu" localSheetId="54" hidden="1">{"Riqfin97",#N/A,FALSE,"Tran";"Riqfinpro",#N/A,FALSE,"Tran"}</definedName>
    <definedName name="uu" localSheetId="55" hidden="1">{"Riqfin97",#N/A,FALSE,"Tran";"Riqfinpro",#N/A,FALSE,"Tran"}</definedName>
    <definedName name="uu" localSheetId="56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24" hidden="1">{"Riqfin97",#N/A,FALSE,"Tran";"Riqfinpro",#N/A,FALSE,"Tran"}</definedName>
    <definedName name="uu" localSheetId="25" hidden="1">{"Riqfin97",#N/A,FALSE,"Tran";"Riqfinpro",#N/A,FALSE,"Tran"}</definedName>
    <definedName name="uu" localSheetId="26" hidden="1">{"Riqfin97",#N/A,FALSE,"Tran";"Riqfinpro",#N/A,FALSE,"Tran"}</definedName>
    <definedName name="uu" localSheetId="27" hidden="1">{"Riqfin97",#N/A,FALSE,"Tran";"Riqfinpro",#N/A,FALSE,"Tran"}</definedName>
    <definedName name="uu" localSheetId="29" hidden="1">{"Riqfin97",#N/A,FALSE,"Tran";"Riqfinpro",#N/A,FALSE,"Tran"}</definedName>
    <definedName name="uu" hidden="1">{"Riqfin97",#N/A,FALSE,"Tran";"Riqfinpro",#N/A,FALSE,"Tran"}</definedName>
    <definedName name="uuu" localSheetId="20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localSheetId="23" hidden="1">{"Riqfin97",#N/A,FALSE,"Tran";"Riqfinpro",#N/A,FALSE,"Tran"}</definedName>
    <definedName name="uuu" localSheetId="28" hidden="1">{"Riqfin97",#N/A,FALSE,"Tran";"Riqfinpro",#N/A,FALSE,"Tran"}</definedName>
    <definedName name="uuu" localSheetId="32" hidden="1">{"Riqfin97",#N/A,FALSE,"Tran";"Riqfinpro",#N/A,FALSE,"Tran"}</definedName>
    <definedName name="uuu" localSheetId="37" hidden="1">{"Riqfin97",#N/A,FALSE,"Tran";"Riqfinpro",#N/A,FALSE,"Tran"}</definedName>
    <definedName name="uuu" localSheetId="39" hidden="1">{"Riqfin97",#N/A,FALSE,"Tran";"Riqfinpro",#N/A,FALSE,"Tran"}</definedName>
    <definedName name="uuu" localSheetId="41" hidden="1">{"Riqfin97",#N/A,FALSE,"Tran";"Riqfinpro",#N/A,FALSE,"Tran"}</definedName>
    <definedName name="uuu" localSheetId="4" hidden="1">{"Riqfin97",#N/A,FALSE,"Tran";"Riqfinpro",#N/A,FALSE,"Tran"}</definedName>
    <definedName name="uuu" localSheetId="3" hidden="1">{"Riqfin97",#N/A,FALSE,"Tran";"Riqfinpro",#N/A,FALSE,"Tran"}</definedName>
    <definedName name="uuu" localSheetId="30" hidden="1">{"Riqfin97",#N/A,FALSE,"Tran";"Riqfinpro",#N/A,FALSE,"Tran"}</definedName>
    <definedName name="uuu" localSheetId="31" hidden="1">{"Riqfin97",#N/A,FALSE,"Tran";"Riqfinpro",#N/A,FALSE,"Tran"}</definedName>
    <definedName name="uuu" localSheetId="33" hidden="1">{"Riqfin97",#N/A,FALSE,"Tran";"Riqfinpro",#N/A,FALSE,"Tran"}</definedName>
    <definedName name="uuu" localSheetId="34" hidden="1">{"Riqfin97",#N/A,FALSE,"Tran";"Riqfinpro",#N/A,FALSE,"Tran"}</definedName>
    <definedName name="uuu" localSheetId="35" hidden="1">{"Riqfin97",#N/A,FALSE,"Tran";"Riqfinpro",#N/A,FALSE,"Tran"}</definedName>
    <definedName name="uuu" localSheetId="36" hidden="1">{"Riqfin97",#N/A,FALSE,"Tran";"Riqfinpro",#N/A,FALSE,"Tran"}</definedName>
    <definedName name="uuu" localSheetId="38" hidden="1">{"Riqfin97",#N/A,FALSE,"Tran";"Riqfinpro",#N/A,FALSE,"Tran"}</definedName>
    <definedName name="uuu" localSheetId="42" hidden="1">{"Riqfin97",#N/A,FALSE,"Tran";"Riqfinpro",#N/A,FALSE,"Tran"}</definedName>
    <definedName name="uuu" localSheetId="43" hidden="1">{"Riqfin97",#N/A,FALSE,"Tran";"Riqfinpro",#N/A,FALSE,"Tran"}</definedName>
    <definedName name="uuu" localSheetId="17" hidden="1">{"Riqfin97",#N/A,FALSE,"Tran";"Riqfinpro",#N/A,FALSE,"Tran"}</definedName>
    <definedName name="uuu" localSheetId="50" hidden="1">{"Riqfin97",#N/A,FALSE,"Tran";"Riqfinpro",#N/A,FALSE,"Tran"}</definedName>
    <definedName name="uuu" localSheetId="51" hidden="1">{"Riqfin97",#N/A,FALSE,"Tran";"Riqfinpro",#N/A,FALSE,"Tran"}</definedName>
    <definedName name="uuu" localSheetId="52" hidden="1">{"Riqfin97",#N/A,FALSE,"Tran";"Riqfinpro",#N/A,FALSE,"Tran"}</definedName>
    <definedName name="uuu" localSheetId="53" hidden="1">{"Riqfin97",#N/A,FALSE,"Tran";"Riqfinpro",#N/A,FALSE,"Tran"}</definedName>
    <definedName name="uuu" localSheetId="54" hidden="1">{"Riqfin97",#N/A,FALSE,"Tran";"Riqfinpro",#N/A,FALSE,"Tran"}</definedName>
    <definedName name="uuu" localSheetId="55" hidden="1">{"Riqfin97",#N/A,FALSE,"Tran";"Riqfinpro",#N/A,FALSE,"Tran"}</definedName>
    <definedName name="uuu" localSheetId="56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24" hidden="1">{"Riqfin97",#N/A,FALSE,"Tran";"Riqfinpro",#N/A,FALSE,"Tran"}</definedName>
    <definedName name="uuu" localSheetId="25" hidden="1">{"Riqfin97",#N/A,FALSE,"Tran";"Riqfinpro",#N/A,FALSE,"Tran"}</definedName>
    <definedName name="uuu" localSheetId="26" hidden="1">{"Riqfin97",#N/A,FALSE,"Tran";"Riqfinpro",#N/A,FALSE,"Tran"}</definedName>
    <definedName name="uuu" localSheetId="27" hidden="1">{"Riqfin97",#N/A,FALSE,"Tran";"Riqfinpro",#N/A,FALSE,"Tran"}</definedName>
    <definedName name="uuu" localSheetId="29" hidden="1">{"Riqfin97",#N/A,FALSE,"Tran";"Riqfinpro",#N/A,FALSE,"Tran"}</definedName>
    <definedName name="uuu" hidden="1">{"Riqfin97",#N/A,FALSE,"Tran";"Riqfinpro",#N/A,FALSE,"Tran"}</definedName>
    <definedName name="uuuuu">'[182]Quarterly Raw Data'!#REF!</definedName>
    <definedName name="uuuuuu" localSheetId="20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localSheetId="23" hidden="1">{"Riqfin97",#N/A,FALSE,"Tran";"Riqfinpro",#N/A,FALSE,"Tran"}</definedName>
    <definedName name="uuuuuu" localSheetId="28" hidden="1">{"Riqfin97",#N/A,FALSE,"Tran";"Riqfinpro",#N/A,FALSE,"Tran"}</definedName>
    <definedName name="uuuuuu" localSheetId="32" hidden="1">{"Riqfin97",#N/A,FALSE,"Tran";"Riqfinpro",#N/A,FALSE,"Tran"}</definedName>
    <definedName name="uuuuuu" localSheetId="37" hidden="1">{"Riqfin97",#N/A,FALSE,"Tran";"Riqfinpro",#N/A,FALSE,"Tran"}</definedName>
    <definedName name="uuuuuu" localSheetId="39" hidden="1">{"Riqfin97",#N/A,FALSE,"Tran";"Riqfinpro",#N/A,FALSE,"Tran"}</definedName>
    <definedName name="uuuuuu" localSheetId="41" hidden="1">{"Riqfin97",#N/A,FALSE,"Tran";"Riqfinpro",#N/A,FALSE,"Tran"}</definedName>
    <definedName name="uuuuuu" localSheetId="4" hidden="1">{"Riqfin97",#N/A,FALSE,"Tran";"Riqfinpro",#N/A,FALSE,"Tran"}</definedName>
    <definedName name="uuuuuu" localSheetId="3" hidden="1">{"Riqfin97",#N/A,FALSE,"Tran";"Riqfinpro",#N/A,FALSE,"Tran"}</definedName>
    <definedName name="uuuuuu" localSheetId="30" hidden="1">{"Riqfin97",#N/A,FALSE,"Tran";"Riqfinpro",#N/A,FALSE,"Tran"}</definedName>
    <definedName name="uuuuuu" localSheetId="31" hidden="1">{"Riqfin97",#N/A,FALSE,"Tran";"Riqfinpro",#N/A,FALSE,"Tran"}</definedName>
    <definedName name="uuuuuu" localSheetId="33" hidden="1">{"Riqfin97",#N/A,FALSE,"Tran";"Riqfinpro",#N/A,FALSE,"Tran"}</definedName>
    <definedName name="uuuuuu" localSheetId="34" hidden="1">{"Riqfin97",#N/A,FALSE,"Tran";"Riqfinpro",#N/A,FALSE,"Tran"}</definedName>
    <definedName name="uuuuuu" localSheetId="35" hidden="1">{"Riqfin97",#N/A,FALSE,"Tran";"Riqfinpro",#N/A,FALSE,"Tran"}</definedName>
    <definedName name="uuuuuu" localSheetId="36" hidden="1">{"Riqfin97",#N/A,FALSE,"Tran";"Riqfinpro",#N/A,FALSE,"Tran"}</definedName>
    <definedName name="uuuuuu" localSheetId="38" hidden="1">{"Riqfin97",#N/A,FALSE,"Tran";"Riqfinpro",#N/A,FALSE,"Tran"}</definedName>
    <definedName name="uuuuuu" localSheetId="42" hidden="1">{"Riqfin97",#N/A,FALSE,"Tran";"Riqfinpro",#N/A,FALSE,"Tran"}</definedName>
    <definedName name="uuuuuu" localSheetId="43" hidden="1">{"Riqfin97",#N/A,FALSE,"Tran";"Riqfinpro",#N/A,FALSE,"Tran"}</definedName>
    <definedName name="uuuuuu" localSheetId="17" hidden="1">{"Riqfin97",#N/A,FALSE,"Tran";"Riqfinpro",#N/A,FALSE,"Tran"}</definedName>
    <definedName name="uuuuuu" localSheetId="50" hidden="1">{"Riqfin97",#N/A,FALSE,"Tran";"Riqfinpro",#N/A,FALSE,"Tran"}</definedName>
    <definedName name="uuuuuu" localSheetId="51" hidden="1">{"Riqfin97",#N/A,FALSE,"Tran";"Riqfinpro",#N/A,FALSE,"Tran"}</definedName>
    <definedName name="uuuuuu" localSheetId="52" hidden="1">{"Riqfin97",#N/A,FALSE,"Tran";"Riqfinpro",#N/A,FALSE,"Tran"}</definedName>
    <definedName name="uuuuuu" localSheetId="53" hidden="1">{"Riqfin97",#N/A,FALSE,"Tran";"Riqfinpro",#N/A,FALSE,"Tran"}</definedName>
    <definedName name="uuuuuu" localSheetId="54" hidden="1">{"Riqfin97",#N/A,FALSE,"Tran";"Riqfinpro",#N/A,FALSE,"Tran"}</definedName>
    <definedName name="uuuuuu" localSheetId="55" hidden="1">{"Riqfin97",#N/A,FALSE,"Tran";"Riqfinpro",#N/A,FALSE,"Tran"}</definedName>
    <definedName name="uuuuuu" localSheetId="56" hidden="1">{"Riqfin97",#N/A,FALSE,"Tran";"Riqfinpro",#N/A,FALSE,"Tran"}</definedName>
    <definedName name="uuuuuu" localSheetId="18" hidden="1">{"Riqfin97",#N/A,FALSE,"Tran";"Riqfinpro",#N/A,FALSE,"Tran"}</definedName>
    <definedName name="uuuuuu" localSheetId="19" hidden="1">{"Riqfin97",#N/A,FALSE,"Tran";"Riqfinpro",#N/A,FALSE,"Tran"}</definedName>
    <definedName name="uuuuuu" localSheetId="24" hidden="1">{"Riqfin97",#N/A,FALSE,"Tran";"Riqfinpro",#N/A,FALSE,"Tran"}</definedName>
    <definedName name="uuuuuu" localSheetId="25" hidden="1">{"Riqfin97",#N/A,FALSE,"Tran";"Riqfinpro",#N/A,FALSE,"Tran"}</definedName>
    <definedName name="uuuuuu" localSheetId="26" hidden="1">{"Riqfin97",#N/A,FALSE,"Tran";"Riqfinpro",#N/A,FALSE,"Tran"}</definedName>
    <definedName name="uuuuuu" localSheetId="27" hidden="1">{"Riqfin97",#N/A,FALSE,"Tran";"Riqfinpro",#N/A,FALSE,"Tran"}</definedName>
    <definedName name="uuuuuu" localSheetId="29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20">#REF!</definedName>
    <definedName name="VALID_FORMATS" localSheetId="21">#REF!</definedName>
    <definedName name="VALID_FORMATS" localSheetId="37">#REF!</definedName>
    <definedName name="VALID_FORMATS" localSheetId="4">#REF!</definedName>
    <definedName name="VALID_FORMATS" localSheetId="3">#REF!</definedName>
    <definedName name="VALID_FORMATS" localSheetId="30">#REF!</definedName>
    <definedName name="VALID_FORMATS" localSheetId="31">#REF!</definedName>
    <definedName name="VALID_FORMATS" localSheetId="38">#REF!</definedName>
    <definedName name="VALID_FORMATS" localSheetId="55">#REF!</definedName>
    <definedName name="VALID_FORMATS" localSheetId="56">#REF!</definedName>
    <definedName name="VALID_FORMATS" localSheetId="18">#REF!</definedName>
    <definedName name="VALID_FORMATS" localSheetId="19">#REF!</definedName>
    <definedName name="VALID_FORMATS" localSheetId="24">#REF!</definedName>
    <definedName name="VALID_FORMATS" localSheetId="25">#REF!</definedName>
    <definedName name="VALID_FORMATS" localSheetId="26">#REF!</definedName>
    <definedName name="VALID_FORMATS" localSheetId="27">#REF!</definedName>
    <definedName name="VALID_FORMATS" localSheetId="29">#REF!</definedName>
    <definedName name="VALID_FORMATS">#REF!</definedName>
    <definedName name="VenceHoy" localSheetId="20">#REF!</definedName>
    <definedName name="VenceHoy" localSheetId="37">#REF!</definedName>
    <definedName name="VenceHoy" localSheetId="31">#REF!</definedName>
    <definedName name="VenceHoy" localSheetId="38">#REF!</definedName>
    <definedName name="VenceHoy" localSheetId="55">#REF!</definedName>
    <definedName name="VenceHoy" localSheetId="56">#REF!</definedName>
    <definedName name="VenceHoy" localSheetId="19">#REF!</definedName>
    <definedName name="VenceHoy" localSheetId="24">#REF!</definedName>
    <definedName name="VenceHoy">#REF!</definedName>
    <definedName name="venci" localSheetId="55">#REF!</definedName>
    <definedName name="venci">#REF!</definedName>
    <definedName name="venci2000" localSheetId="55">#REF!</definedName>
    <definedName name="venci2000">#REF!</definedName>
    <definedName name="venci2001" localSheetId="55">#REF!</definedName>
    <definedName name="venci2001">#REF!</definedName>
    <definedName name="venci2002" localSheetId="55">#REF!</definedName>
    <definedName name="venci2002">#REF!</definedName>
    <definedName name="venci2003" localSheetId="55">#REF!</definedName>
    <definedName name="venci2003">#REF!</definedName>
    <definedName name="venci98" localSheetId="38">[24]Programa!#REF!</definedName>
    <definedName name="venci98" localSheetId="55">[25]Programa!#REF!</definedName>
    <definedName name="venci98" localSheetId="24">[25]Programa!#REF!</definedName>
    <definedName name="venci98">[24]Programa!#REF!</definedName>
    <definedName name="venci98j" localSheetId="38">[24]Programa!#REF!</definedName>
    <definedName name="venci98j" localSheetId="55">[25]Programa!#REF!</definedName>
    <definedName name="venci98j" localSheetId="24">[25]Programa!#REF!</definedName>
    <definedName name="venci98j">[24]Programa!#REF!</definedName>
    <definedName name="venci98s" localSheetId="20">#REF!</definedName>
    <definedName name="venci98s" localSheetId="21">#REF!</definedName>
    <definedName name="venci98s" localSheetId="22">#REF!</definedName>
    <definedName name="venci98s" localSheetId="23">#REF!</definedName>
    <definedName name="venci98s" localSheetId="17">#REF!</definedName>
    <definedName name="venci98s" localSheetId="55">#REF!</definedName>
    <definedName name="venci98s" localSheetId="19">#REF!</definedName>
    <definedName name="venci98s" localSheetId="25">#REF!</definedName>
    <definedName name="venci98s" localSheetId="26">#REF!</definedName>
    <definedName name="venci98s">#REF!</definedName>
    <definedName name="venci99" localSheetId="20">#REF!</definedName>
    <definedName name="venci99" localSheetId="21">#REF!</definedName>
    <definedName name="venci99" localSheetId="22">#REF!</definedName>
    <definedName name="venci99" localSheetId="23">#REF!</definedName>
    <definedName name="venci99" localSheetId="17">#REF!</definedName>
    <definedName name="venci99" localSheetId="55">#REF!</definedName>
    <definedName name="venci99" localSheetId="19">#REF!</definedName>
    <definedName name="venci99" localSheetId="25">#REF!</definedName>
    <definedName name="venci99" localSheetId="26">#REF!</definedName>
    <definedName name="venci99">#REF!</definedName>
    <definedName name="VENEZU" localSheetId="20">#REF!</definedName>
    <definedName name="VENEZU" localSheetId="37">#REF!</definedName>
    <definedName name="VENEZU" localSheetId="4">#REF!</definedName>
    <definedName name="VENEZU" localSheetId="3">#REF!</definedName>
    <definedName name="VENEZU" localSheetId="31">#REF!</definedName>
    <definedName name="VENEZU" localSheetId="55">#REF!</definedName>
    <definedName name="VENEZU" localSheetId="56">#REF!</definedName>
    <definedName name="VENEZU" localSheetId="19">#REF!</definedName>
    <definedName name="VENEZU" localSheetId="25">#REF!</definedName>
    <definedName name="VENEZU" localSheetId="26">#REF!</definedName>
    <definedName name="VENEZU">#REF!</definedName>
    <definedName name="VENEZUELA">"bANCOS"</definedName>
    <definedName name="VIAAEREA" localSheetId="20">#REF!</definedName>
    <definedName name="VIAAEREA" localSheetId="21">#REF!</definedName>
    <definedName name="VIAAEREA" localSheetId="23">#REF!</definedName>
    <definedName name="VIAAEREA" localSheetId="37">#REF!</definedName>
    <definedName name="VIAAEREA" localSheetId="4">#REF!</definedName>
    <definedName name="VIAAEREA" localSheetId="3">#REF!</definedName>
    <definedName name="VIAAEREA" localSheetId="31">#REF!</definedName>
    <definedName name="VIAAEREA" localSheetId="55">#REF!</definedName>
    <definedName name="VIAAEREA" localSheetId="19">#REF!</definedName>
    <definedName name="VIAAEREA" localSheetId="25">#REF!</definedName>
    <definedName name="VIAAEREA" localSheetId="26">#REF!</definedName>
    <definedName name="VIAAEREA">#REF!</definedName>
    <definedName name="volume_trade" localSheetId="55">#REF!</definedName>
    <definedName name="volume_trade" localSheetId="19">#REF!</definedName>
    <definedName name="volume_trade" localSheetId="25">#REF!</definedName>
    <definedName name="volume_trade" localSheetId="26">#REF!</definedName>
    <definedName name="volume_trade">#REF!</definedName>
    <definedName name="VTITLES" localSheetId="20">#REF!</definedName>
    <definedName name="VTITLES" localSheetId="37">#REF!</definedName>
    <definedName name="VTITLES" localSheetId="4">#REF!</definedName>
    <definedName name="VTITLES" localSheetId="3">#REF!</definedName>
    <definedName name="VTITLES" localSheetId="31">#REF!</definedName>
    <definedName name="VTITLES" localSheetId="55">#REF!</definedName>
    <definedName name="VTITLES" localSheetId="19">#REF!</definedName>
    <definedName name="VTITLES" localSheetId="25">#REF!</definedName>
    <definedName name="VTITLES" localSheetId="26">#REF!</definedName>
    <definedName name="VTITLES">#REF!</definedName>
    <definedName name="vv" localSheetId="20" hidden="1">{"Tab1",#N/A,FALSE,"P";"Tab2",#N/A,FALSE,"P"}</definedName>
    <definedName name="vv" localSheetId="21" hidden="1">{"Tab1",#N/A,FALSE,"P";"Tab2",#N/A,FALSE,"P"}</definedName>
    <definedName name="vv" localSheetId="22" hidden="1">{"Tab1",#N/A,FALSE,"P";"Tab2",#N/A,FALSE,"P"}</definedName>
    <definedName name="vv" localSheetId="23" hidden="1">{"Tab1",#N/A,FALSE,"P";"Tab2",#N/A,FALSE,"P"}</definedName>
    <definedName name="vv" localSheetId="28" hidden="1">{"Tab1",#N/A,FALSE,"P";"Tab2",#N/A,FALSE,"P"}</definedName>
    <definedName name="vv" localSheetId="32" hidden="1">{"Tab1",#N/A,FALSE,"P";"Tab2",#N/A,FALSE,"P"}</definedName>
    <definedName name="vv" localSheetId="37" hidden="1">{"Tab1",#N/A,FALSE,"P";"Tab2",#N/A,FALSE,"P"}</definedName>
    <definedName name="vv" localSheetId="39" hidden="1">{"Tab1",#N/A,FALSE,"P";"Tab2",#N/A,FALSE,"P"}</definedName>
    <definedName name="vv" localSheetId="41" hidden="1">{"Tab1",#N/A,FALSE,"P";"Tab2",#N/A,FALSE,"P"}</definedName>
    <definedName name="vv" localSheetId="4" hidden="1">{"Tab1",#N/A,FALSE,"P";"Tab2",#N/A,FALSE,"P"}</definedName>
    <definedName name="vv" localSheetId="3" hidden="1">{"Tab1",#N/A,FALSE,"P";"Tab2",#N/A,FALSE,"P"}</definedName>
    <definedName name="vv" localSheetId="30" hidden="1">{"Tab1",#N/A,FALSE,"P";"Tab2",#N/A,FALSE,"P"}</definedName>
    <definedName name="vv" localSheetId="31" hidden="1">{"Tab1",#N/A,FALSE,"P";"Tab2",#N/A,FALSE,"P"}</definedName>
    <definedName name="vv" localSheetId="33" hidden="1">{"Tab1",#N/A,FALSE,"P";"Tab2",#N/A,FALSE,"P"}</definedName>
    <definedName name="vv" localSheetId="34" hidden="1">{"Tab1",#N/A,FALSE,"P";"Tab2",#N/A,FALSE,"P"}</definedName>
    <definedName name="vv" localSheetId="35" hidden="1">{"Tab1",#N/A,FALSE,"P";"Tab2",#N/A,FALSE,"P"}</definedName>
    <definedName name="vv" localSheetId="36" hidden="1">{"Tab1",#N/A,FALSE,"P";"Tab2",#N/A,FALSE,"P"}</definedName>
    <definedName name="vv" localSheetId="38" hidden="1">{"Tab1",#N/A,FALSE,"P";"Tab2",#N/A,FALSE,"P"}</definedName>
    <definedName name="vv" localSheetId="42" hidden="1">{"Tab1",#N/A,FALSE,"P";"Tab2",#N/A,FALSE,"P"}</definedName>
    <definedName name="vv" localSheetId="43" hidden="1">{"Tab1",#N/A,FALSE,"P";"Tab2",#N/A,FALSE,"P"}</definedName>
    <definedName name="vv" localSheetId="17" hidden="1">{"Tab1",#N/A,FALSE,"P";"Tab2",#N/A,FALSE,"P"}</definedName>
    <definedName name="vv" localSheetId="50" hidden="1">{"Tab1",#N/A,FALSE,"P";"Tab2",#N/A,FALSE,"P"}</definedName>
    <definedName name="vv" localSheetId="51" hidden="1">{"Tab1",#N/A,FALSE,"P";"Tab2",#N/A,FALSE,"P"}</definedName>
    <definedName name="vv" localSheetId="52" hidden="1">{"Tab1",#N/A,FALSE,"P";"Tab2",#N/A,FALSE,"P"}</definedName>
    <definedName name="vv" localSheetId="53" hidden="1">{"Tab1",#N/A,FALSE,"P";"Tab2",#N/A,FALSE,"P"}</definedName>
    <definedName name="vv" localSheetId="54" hidden="1">{"Tab1",#N/A,FALSE,"P";"Tab2",#N/A,FALSE,"P"}</definedName>
    <definedName name="vv" localSheetId="55" hidden="1">{"Tab1",#N/A,FALSE,"P";"Tab2",#N/A,FALSE,"P"}</definedName>
    <definedName name="vv" localSheetId="56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24" hidden="1">{"Tab1",#N/A,FALSE,"P";"Tab2",#N/A,FALSE,"P"}</definedName>
    <definedName name="vv" localSheetId="25" hidden="1">{"Tab1",#N/A,FALSE,"P";"Tab2",#N/A,FALSE,"P"}</definedName>
    <definedName name="vv" localSheetId="26" hidden="1">{"Tab1",#N/A,FALSE,"P";"Tab2",#N/A,FALSE,"P"}</definedName>
    <definedName name="vv" localSheetId="27" hidden="1">{"Tab1",#N/A,FALSE,"P";"Tab2",#N/A,FALSE,"P"}</definedName>
    <definedName name="vv" localSheetId="29" hidden="1">{"Tab1",#N/A,FALSE,"P";"Tab2",#N/A,FALSE,"P"}</definedName>
    <definedName name="vv" hidden="1">{"Tab1",#N/A,FALSE,"P";"Tab2",#N/A,FALSE,"P"}</definedName>
    <definedName name="vvv" localSheetId="20" hidden="1">{"Tab1",#N/A,FALSE,"P";"Tab2",#N/A,FALSE,"P"}</definedName>
    <definedName name="vvv" localSheetId="21" hidden="1">{"Tab1",#N/A,FALSE,"P";"Tab2",#N/A,FALSE,"P"}</definedName>
    <definedName name="vvv" localSheetId="22" hidden="1">{"Tab1",#N/A,FALSE,"P";"Tab2",#N/A,FALSE,"P"}</definedName>
    <definedName name="vvv" localSheetId="23" hidden="1">{"Tab1",#N/A,FALSE,"P";"Tab2",#N/A,FALSE,"P"}</definedName>
    <definedName name="vvv" localSheetId="28" hidden="1">{"Tab1",#N/A,FALSE,"P";"Tab2",#N/A,FALSE,"P"}</definedName>
    <definedName name="vvv" localSheetId="32" hidden="1">{"Tab1",#N/A,FALSE,"P";"Tab2",#N/A,FALSE,"P"}</definedName>
    <definedName name="vvv" localSheetId="37" hidden="1">{"Tab1",#N/A,FALSE,"P";"Tab2",#N/A,FALSE,"P"}</definedName>
    <definedName name="vvv" localSheetId="39" hidden="1">{"Tab1",#N/A,FALSE,"P";"Tab2",#N/A,FALSE,"P"}</definedName>
    <definedName name="vvv" localSheetId="41" hidden="1">{"Tab1",#N/A,FALSE,"P";"Tab2",#N/A,FALSE,"P"}</definedName>
    <definedName name="vvv" localSheetId="4" hidden="1">{"Tab1",#N/A,FALSE,"P";"Tab2",#N/A,FALSE,"P"}</definedName>
    <definedName name="vvv" localSheetId="3" hidden="1">{"Tab1",#N/A,FALSE,"P";"Tab2",#N/A,FALSE,"P"}</definedName>
    <definedName name="vvv" localSheetId="30" hidden="1">{"Tab1",#N/A,FALSE,"P";"Tab2",#N/A,FALSE,"P"}</definedName>
    <definedName name="vvv" localSheetId="31" hidden="1">{"Tab1",#N/A,FALSE,"P";"Tab2",#N/A,FALSE,"P"}</definedName>
    <definedName name="vvv" localSheetId="33" hidden="1">{"Tab1",#N/A,FALSE,"P";"Tab2",#N/A,FALSE,"P"}</definedName>
    <definedName name="vvv" localSheetId="34" hidden="1">{"Tab1",#N/A,FALSE,"P";"Tab2",#N/A,FALSE,"P"}</definedName>
    <definedName name="vvv" localSheetId="35" hidden="1">{"Tab1",#N/A,FALSE,"P";"Tab2",#N/A,FALSE,"P"}</definedName>
    <definedName name="vvv" localSheetId="36" hidden="1">{"Tab1",#N/A,FALSE,"P";"Tab2",#N/A,FALSE,"P"}</definedName>
    <definedName name="vvv" localSheetId="38" hidden="1">{"Tab1",#N/A,FALSE,"P";"Tab2",#N/A,FALSE,"P"}</definedName>
    <definedName name="vvv" localSheetId="42" hidden="1">{"Tab1",#N/A,FALSE,"P";"Tab2",#N/A,FALSE,"P"}</definedName>
    <definedName name="vvv" localSheetId="43" hidden="1">{"Tab1",#N/A,FALSE,"P";"Tab2",#N/A,FALSE,"P"}</definedName>
    <definedName name="vvv" localSheetId="17" hidden="1">{"Tab1",#N/A,FALSE,"P";"Tab2",#N/A,FALSE,"P"}</definedName>
    <definedName name="vvv" localSheetId="50" hidden="1">{"Tab1",#N/A,FALSE,"P";"Tab2",#N/A,FALSE,"P"}</definedName>
    <definedName name="vvv" localSheetId="51" hidden="1">{"Tab1",#N/A,FALSE,"P";"Tab2",#N/A,FALSE,"P"}</definedName>
    <definedName name="vvv" localSheetId="52" hidden="1">{"Tab1",#N/A,FALSE,"P";"Tab2",#N/A,FALSE,"P"}</definedName>
    <definedName name="vvv" localSheetId="53" hidden="1">{"Tab1",#N/A,FALSE,"P";"Tab2",#N/A,FALSE,"P"}</definedName>
    <definedName name="vvv" localSheetId="54" hidden="1">{"Tab1",#N/A,FALSE,"P";"Tab2",#N/A,FALSE,"P"}</definedName>
    <definedName name="vvv" localSheetId="55" hidden="1">{"Tab1",#N/A,FALSE,"P";"Tab2",#N/A,FALSE,"P"}</definedName>
    <definedName name="vvv" localSheetId="56" hidden="1">{"Tab1",#N/A,FALSE,"P";"Tab2",#N/A,FALSE,"P"}</definedName>
    <definedName name="vvv" localSheetId="18" hidden="1">{"Tab1",#N/A,FALSE,"P";"Tab2",#N/A,FALSE,"P"}</definedName>
    <definedName name="vvv" localSheetId="19" hidden="1">{"Tab1",#N/A,FALSE,"P";"Tab2",#N/A,FALSE,"P"}</definedName>
    <definedName name="vvv" localSheetId="24" hidden="1">{"Tab1",#N/A,FALSE,"P";"Tab2",#N/A,FALSE,"P"}</definedName>
    <definedName name="vvv" localSheetId="25" hidden="1">{"Tab1",#N/A,FALSE,"P";"Tab2",#N/A,FALSE,"P"}</definedName>
    <definedName name="vvv" localSheetId="26" hidden="1">{"Tab1",#N/A,FALSE,"P";"Tab2",#N/A,FALSE,"P"}</definedName>
    <definedName name="vvv" localSheetId="27" hidden="1">{"Tab1",#N/A,FALSE,"P";"Tab2",#N/A,FALSE,"P"}</definedName>
    <definedName name="vvv" localSheetId="29" hidden="1">{"Tab1",#N/A,FALSE,"P";"Tab2",#N/A,FALSE,"P"}</definedName>
    <definedName name="vvv" hidden="1">{"Tab1",#N/A,FALSE,"P";"Tab2",#N/A,FALSE,"P"}</definedName>
    <definedName name="vvvv" localSheetId="20" hidden="1">{"Minpmon",#N/A,FALSE,"Monthinput"}</definedName>
    <definedName name="vvvv" localSheetId="21" hidden="1">{"Minpmon",#N/A,FALSE,"Monthinput"}</definedName>
    <definedName name="vvvv" localSheetId="22" hidden="1">{"Minpmon",#N/A,FALSE,"Monthinput"}</definedName>
    <definedName name="vvvv" localSheetId="23" hidden="1">{"Minpmon",#N/A,FALSE,"Monthinput"}</definedName>
    <definedName name="vvvv" localSheetId="28" hidden="1">{"Minpmon",#N/A,FALSE,"Monthinput"}</definedName>
    <definedName name="vvvv" localSheetId="32" hidden="1">{"Minpmon",#N/A,FALSE,"Monthinput"}</definedName>
    <definedName name="vvvv" localSheetId="37" hidden="1">{"Minpmon",#N/A,FALSE,"Monthinput"}</definedName>
    <definedName name="vvvv" localSheetId="39" hidden="1">{"Minpmon",#N/A,FALSE,"Monthinput"}</definedName>
    <definedName name="vvvv" localSheetId="41" hidden="1">{"Minpmon",#N/A,FALSE,"Monthinput"}</definedName>
    <definedName name="vvvv" localSheetId="4" hidden="1">{"Minpmon",#N/A,FALSE,"Monthinput"}</definedName>
    <definedName name="vvvv" localSheetId="3" hidden="1">{"Minpmon",#N/A,FALSE,"Monthinput"}</definedName>
    <definedName name="vvvv" localSheetId="30" hidden="1">{"Minpmon",#N/A,FALSE,"Monthinput"}</definedName>
    <definedName name="vvvv" localSheetId="31" hidden="1">{"Minpmon",#N/A,FALSE,"Monthinput"}</definedName>
    <definedName name="vvvv" localSheetId="33" hidden="1">{"Minpmon",#N/A,FALSE,"Monthinput"}</definedName>
    <definedName name="vvvv" localSheetId="34" hidden="1">{"Minpmon",#N/A,FALSE,"Monthinput"}</definedName>
    <definedName name="vvvv" localSheetId="35" hidden="1">{"Minpmon",#N/A,FALSE,"Monthinput"}</definedName>
    <definedName name="vvvv" localSheetId="36" hidden="1">{"Minpmon",#N/A,FALSE,"Monthinput"}</definedName>
    <definedName name="vvvv" localSheetId="38" hidden="1">{"Minpmon",#N/A,FALSE,"Monthinput"}</definedName>
    <definedName name="vvvv" localSheetId="42" hidden="1">{"Minpmon",#N/A,FALSE,"Monthinput"}</definedName>
    <definedName name="vvvv" localSheetId="43" hidden="1">{"Minpmon",#N/A,FALSE,"Monthinput"}</definedName>
    <definedName name="vvvv" localSheetId="17" hidden="1">{"Minpmon",#N/A,FALSE,"Monthinput"}</definedName>
    <definedName name="vvvv" localSheetId="50" hidden="1">{"Minpmon",#N/A,FALSE,"Monthinput"}</definedName>
    <definedName name="vvvv" localSheetId="51" hidden="1">{"Minpmon",#N/A,FALSE,"Monthinput"}</definedName>
    <definedName name="vvvv" localSheetId="52" hidden="1">{"Minpmon",#N/A,FALSE,"Monthinput"}</definedName>
    <definedName name="vvvv" localSheetId="53" hidden="1">{"Minpmon",#N/A,FALSE,"Monthinput"}</definedName>
    <definedName name="vvvv" localSheetId="54" hidden="1">{"Minpmon",#N/A,FALSE,"Monthinput"}</definedName>
    <definedName name="vvvv" localSheetId="55" hidden="1">{"Minpmon",#N/A,FALSE,"Monthinput"}</definedName>
    <definedName name="vvvv" localSheetId="56" hidden="1">{"Minpmon",#N/A,FALSE,"Monthinput"}</definedName>
    <definedName name="vvvv" localSheetId="18" hidden="1">{"Minpmon",#N/A,FALSE,"Monthinput"}</definedName>
    <definedName name="vvvv" localSheetId="19" hidden="1">{"Minpmon",#N/A,FALSE,"Monthinput"}</definedName>
    <definedName name="vvvv" localSheetId="24" hidden="1">{"Minpmon",#N/A,FALSE,"Monthinput"}</definedName>
    <definedName name="vvvv" localSheetId="25" hidden="1">{"Minpmon",#N/A,FALSE,"Monthinput"}</definedName>
    <definedName name="vvvv" localSheetId="26" hidden="1">{"Minpmon",#N/A,FALSE,"Monthinput"}</definedName>
    <definedName name="vvvv" localSheetId="27" hidden="1">{"Minpmon",#N/A,FALSE,"Monthinput"}</definedName>
    <definedName name="vvvv" localSheetId="29" hidden="1">{"Minpmon",#N/A,FALSE,"Monthinput"}</definedName>
    <definedName name="vvvv" hidden="1">{"Minpmon",#N/A,FALSE,"Monthinput"}</definedName>
    <definedName name="vvvvvvvvvvvv" localSheetId="20" hidden="1">{"Riqfin97",#N/A,FALSE,"Tran";"Riqfinpro",#N/A,FALSE,"Tran"}</definedName>
    <definedName name="vvvvvvvvvvvv" localSheetId="21" hidden="1">{"Riqfin97",#N/A,FALSE,"Tran";"Riqfinpro",#N/A,FALSE,"Tran"}</definedName>
    <definedName name="vvvvvvvvvvvv" localSheetId="22" hidden="1">{"Riqfin97",#N/A,FALSE,"Tran";"Riqfinpro",#N/A,FALSE,"Tran"}</definedName>
    <definedName name="vvvvvvvvvvvv" localSheetId="23" hidden="1">{"Riqfin97",#N/A,FALSE,"Tran";"Riqfinpro",#N/A,FALSE,"Tran"}</definedName>
    <definedName name="vvvvvvvvvvvv" localSheetId="28" hidden="1">{"Riqfin97",#N/A,FALSE,"Tran";"Riqfinpro",#N/A,FALSE,"Tran"}</definedName>
    <definedName name="vvvvvvvvvvvv" localSheetId="32" hidden="1">{"Riqfin97",#N/A,FALSE,"Tran";"Riqfinpro",#N/A,FALSE,"Tran"}</definedName>
    <definedName name="vvvvvvvvvvvv" localSheetId="37" hidden="1">{"Riqfin97",#N/A,FALSE,"Tran";"Riqfinpro",#N/A,FALSE,"Tran"}</definedName>
    <definedName name="vvvvvvvvvvvv" localSheetId="39" hidden="1">{"Riqfin97",#N/A,FALSE,"Tran";"Riqfinpro",#N/A,FALSE,"Tran"}</definedName>
    <definedName name="vvvvvvvvvvvv" localSheetId="41" hidden="1">{"Riqfin97",#N/A,FALSE,"Tran";"Riqfinpro",#N/A,FALSE,"Tran"}</definedName>
    <definedName name="vvvvvvvvvvvv" localSheetId="4" hidden="1">{"Riqfin97",#N/A,FALSE,"Tran";"Riqfinpro",#N/A,FALSE,"Tran"}</definedName>
    <definedName name="vvvvvvvvvvvv" localSheetId="3" hidden="1">{"Riqfin97",#N/A,FALSE,"Tran";"Riqfinpro",#N/A,FALSE,"Tran"}</definedName>
    <definedName name="vvvvvvvvvvvv" localSheetId="30" hidden="1">{"Riqfin97",#N/A,FALSE,"Tran";"Riqfinpro",#N/A,FALSE,"Tran"}</definedName>
    <definedName name="vvvvvvvvvvvv" localSheetId="31" hidden="1">{"Riqfin97",#N/A,FALSE,"Tran";"Riqfinpro",#N/A,FALSE,"Tran"}</definedName>
    <definedName name="vvvvvvvvvvvv" localSheetId="33" hidden="1">{"Riqfin97",#N/A,FALSE,"Tran";"Riqfinpro",#N/A,FALSE,"Tran"}</definedName>
    <definedName name="vvvvvvvvvvvv" localSheetId="34" hidden="1">{"Riqfin97",#N/A,FALSE,"Tran";"Riqfinpro",#N/A,FALSE,"Tran"}</definedName>
    <definedName name="vvvvvvvvvvvv" localSheetId="35" hidden="1">{"Riqfin97",#N/A,FALSE,"Tran";"Riqfinpro",#N/A,FALSE,"Tran"}</definedName>
    <definedName name="vvvvvvvvvvvv" localSheetId="36" hidden="1">{"Riqfin97",#N/A,FALSE,"Tran";"Riqfinpro",#N/A,FALSE,"Tran"}</definedName>
    <definedName name="vvvvvvvvvvvv" localSheetId="38" hidden="1">{"Riqfin97",#N/A,FALSE,"Tran";"Riqfinpro",#N/A,FALSE,"Tran"}</definedName>
    <definedName name="vvvvvvvvvvvv" localSheetId="42" hidden="1">{"Riqfin97",#N/A,FALSE,"Tran";"Riqfinpro",#N/A,FALSE,"Tran"}</definedName>
    <definedName name="vvvvvvvvvvvv" localSheetId="43" hidden="1">{"Riqfin97",#N/A,FALSE,"Tran";"Riqfinpro",#N/A,FALSE,"Tran"}</definedName>
    <definedName name="vvvvvvvvvvvv" localSheetId="17" hidden="1">{"Riqfin97",#N/A,FALSE,"Tran";"Riqfinpro",#N/A,FALSE,"Tran"}</definedName>
    <definedName name="vvvvvvvvvvvv" localSheetId="50" hidden="1">{"Riqfin97",#N/A,FALSE,"Tran";"Riqfinpro",#N/A,FALSE,"Tran"}</definedName>
    <definedName name="vvvvvvvvvvvv" localSheetId="51" hidden="1">{"Riqfin97",#N/A,FALSE,"Tran";"Riqfinpro",#N/A,FALSE,"Tran"}</definedName>
    <definedName name="vvvvvvvvvvvv" localSheetId="52" hidden="1">{"Riqfin97",#N/A,FALSE,"Tran";"Riqfinpro",#N/A,FALSE,"Tran"}</definedName>
    <definedName name="vvvvvvvvvvvv" localSheetId="53" hidden="1">{"Riqfin97",#N/A,FALSE,"Tran";"Riqfinpro",#N/A,FALSE,"Tran"}</definedName>
    <definedName name="vvvvvvvvvvvv" localSheetId="54" hidden="1">{"Riqfin97",#N/A,FALSE,"Tran";"Riqfinpro",#N/A,FALSE,"Tran"}</definedName>
    <definedName name="vvvvvvvvvvvv" localSheetId="55" hidden="1">{"Riqfin97",#N/A,FALSE,"Tran";"Riqfinpro",#N/A,FALSE,"Tran"}</definedName>
    <definedName name="vvvvvvvvvvvv" localSheetId="56" hidden="1">{"Riqfin97",#N/A,FALSE,"Tran";"Riqfinpro",#N/A,FALSE,"Tran"}</definedName>
    <definedName name="vvvvvvvvvvvv" localSheetId="18" hidden="1">{"Riqfin97",#N/A,FALSE,"Tran";"Riqfinpro",#N/A,FALSE,"Tran"}</definedName>
    <definedName name="vvvvvvvvvvvv" localSheetId="19" hidden="1">{"Riqfin97",#N/A,FALSE,"Tran";"Riqfinpro",#N/A,FALSE,"Tran"}</definedName>
    <definedName name="vvvvvvvvvvvv" localSheetId="24" hidden="1">{"Riqfin97",#N/A,FALSE,"Tran";"Riqfinpro",#N/A,FALSE,"Tran"}</definedName>
    <definedName name="vvvvvvvvvvvv" localSheetId="25" hidden="1">{"Riqfin97",#N/A,FALSE,"Tran";"Riqfinpro",#N/A,FALSE,"Tran"}</definedName>
    <definedName name="vvvvvvvvvvvv" localSheetId="26" hidden="1">{"Riqfin97",#N/A,FALSE,"Tran";"Riqfinpro",#N/A,FALSE,"Tran"}</definedName>
    <definedName name="vvvvvvvvvvvv" localSheetId="27" hidden="1">{"Riqfin97",#N/A,FALSE,"Tran";"Riqfinpro",#N/A,FALSE,"Tran"}</definedName>
    <definedName name="vvvvvvvvvvvv" localSheetId="29" hidden="1">{"Riqfin97",#N/A,FALSE,"Tran";"Riqfinpro",#N/A,FALSE,"Tran"}</definedName>
    <definedName name="vvvvvvvvvvvv" hidden="1">{"Riqfin97",#N/A,FALSE,"Tran";"Riqfinpro",#N/A,FALSE,"Tran"}</definedName>
    <definedName name="vvvvvvvvvvvvv" localSheetId="20" hidden="1">{"Tab1",#N/A,FALSE,"P";"Tab2",#N/A,FALSE,"P"}</definedName>
    <definedName name="vvvvvvvvvvvvv" localSheetId="21" hidden="1">{"Tab1",#N/A,FALSE,"P";"Tab2",#N/A,FALSE,"P"}</definedName>
    <definedName name="vvvvvvvvvvvvv" localSheetId="22" hidden="1">{"Tab1",#N/A,FALSE,"P";"Tab2",#N/A,FALSE,"P"}</definedName>
    <definedName name="vvvvvvvvvvvvv" localSheetId="23" hidden="1">{"Tab1",#N/A,FALSE,"P";"Tab2",#N/A,FALSE,"P"}</definedName>
    <definedName name="vvvvvvvvvvvvv" localSheetId="28" hidden="1">{"Tab1",#N/A,FALSE,"P";"Tab2",#N/A,FALSE,"P"}</definedName>
    <definedName name="vvvvvvvvvvvvv" localSheetId="32" hidden="1">{"Tab1",#N/A,FALSE,"P";"Tab2",#N/A,FALSE,"P"}</definedName>
    <definedName name="vvvvvvvvvvvvv" localSheetId="37" hidden="1">{"Tab1",#N/A,FALSE,"P";"Tab2",#N/A,FALSE,"P"}</definedName>
    <definedName name="vvvvvvvvvvvvv" localSheetId="39" hidden="1">{"Tab1",#N/A,FALSE,"P";"Tab2",#N/A,FALSE,"P"}</definedName>
    <definedName name="vvvvvvvvvvvvv" localSheetId="41" hidden="1">{"Tab1",#N/A,FALSE,"P";"Tab2",#N/A,FALSE,"P"}</definedName>
    <definedName name="vvvvvvvvvvvvv" localSheetId="4" hidden="1">{"Tab1",#N/A,FALSE,"P";"Tab2",#N/A,FALSE,"P"}</definedName>
    <definedName name="vvvvvvvvvvvvv" localSheetId="3" hidden="1">{"Tab1",#N/A,FALSE,"P";"Tab2",#N/A,FALSE,"P"}</definedName>
    <definedName name="vvvvvvvvvvvvv" localSheetId="30" hidden="1">{"Tab1",#N/A,FALSE,"P";"Tab2",#N/A,FALSE,"P"}</definedName>
    <definedName name="vvvvvvvvvvvvv" localSheetId="31" hidden="1">{"Tab1",#N/A,FALSE,"P";"Tab2",#N/A,FALSE,"P"}</definedName>
    <definedName name="vvvvvvvvvvvvv" localSheetId="33" hidden="1">{"Tab1",#N/A,FALSE,"P";"Tab2",#N/A,FALSE,"P"}</definedName>
    <definedName name="vvvvvvvvvvvvv" localSheetId="34" hidden="1">{"Tab1",#N/A,FALSE,"P";"Tab2",#N/A,FALSE,"P"}</definedName>
    <definedName name="vvvvvvvvvvvvv" localSheetId="35" hidden="1">{"Tab1",#N/A,FALSE,"P";"Tab2",#N/A,FALSE,"P"}</definedName>
    <definedName name="vvvvvvvvvvvvv" localSheetId="36" hidden="1">{"Tab1",#N/A,FALSE,"P";"Tab2",#N/A,FALSE,"P"}</definedName>
    <definedName name="vvvvvvvvvvvvv" localSheetId="38" hidden="1">{"Tab1",#N/A,FALSE,"P";"Tab2",#N/A,FALSE,"P"}</definedName>
    <definedName name="vvvvvvvvvvvvv" localSheetId="42" hidden="1">{"Tab1",#N/A,FALSE,"P";"Tab2",#N/A,FALSE,"P"}</definedName>
    <definedName name="vvvvvvvvvvvvv" localSheetId="43" hidden="1">{"Tab1",#N/A,FALSE,"P";"Tab2",#N/A,FALSE,"P"}</definedName>
    <definedName name="vvvvvvvvvvvvv" localSheetId="17" hidden="1">{"Tab1",#N/A,FALSE,"P";"Tab2",#N/A,FALSE,"P"}</definedName>
    <definedName name="vvvvvvvvvvvvv" localSheetId="50" hidden="1">{"Tab1",#N/A,FALSE,"P";"Tab2",#N/A,FALSE,"P"}</definedName>
    <definedName name="vvvvvvvvvvvvv" localSheetId="51" hidden="1">{"Tab1",#N/A,FALSE,"P";"Tab2",#N/A,FALSE,"P"}</definedName>
    <definedName name="vvvvvvvvvvvvv" localSheetId="52" hidden="1">{"Tab1",#N/A,FALSE,"P";"Tab2",#N/A,FALSE,"P"}</definedName>
    <definedName name="vvvvvvvvvvvvv" localSheetId="53" hidden="1">{"Tab1",#N/A,FALSE,"P";"Tab2",#N/A,FALSE,"P"}</definedName>
    <definedName name="vvvvvvvvvvvvv" localSheetId="54" hidden="1">{"Tab1",#N/A,FALSE,"P";"Tab2",#N/A,FALSE,"P"}</definedName>
    <definedName name="vvvvvvvvvvvvv" localSheetId="55" hidden="1">{"Tab1",#N/A,FALSE,"P";"Tab2",#N/A,FALSE,"P"}</definedName>
    <definedName name="vvvvvvvvvvvvv" localSheetId="56" hidden="1">{"Tab1",#N/A,FALSE,"P";"Tab2",#N/A,FALSE,"P"}</definedName>
    <definedName name="vvvvvvvvvvvvv" localSheetId="18" hidden="1">{"Tab1",#N/A,FALSE,"P";"Tab2",#N/A,FALSE,"P"}</definedName>
    <definedName name="vvvvvvvvvvvvv" localSheetId="19" hidden="1">{"Tab1",#N/A,FALSE,"P";"Tab2",#N/A,FALSE,"P"}</definedName>
    <definedName name="vvvvvvvvvvvvv" localSheetId="24" hidden="1">{"Tab1",#N/A,FALSE,"P";"Tab2",#N/A,FALSE,"P"}</definedName>
    <definedName name="vvvvvvvvvvvvv" localSheetId="25" hidden="1">{"Tab1",#N/A,FALSE,"P";"Tab2",#N/A,FALSE,"P"}</definedName>
    <definedName name="vvvvvvvvvvvvv" localSheetId="26" hidden="1">{"Tab1",#N/A,FALSE,"P";"Tab2",#N/A,FALSE,"P"}</definedName>
    <definedName name="vvvvvvvvvvvvv" localSheetId="27" hidden="1">{"Tab1",#N/A,FALSE,"P";"Tab2",#N/A,FALSE,"P"}</definedName>
    <definedName name="vvvvvvvvvvvvv" localSheetId="29" hidden="1">{"Tab1",#N/A,FALSE,"P";"Tab2",#N/A,FALSE,"P"}</definedName>
    <definedName name="vvvvvvvvvvvvv" hidden="1">{"Tab1",#N/A,FALSE,"P";"Tab2",#N/A,FALSE,"P"}</definedName>
    <definedName name="w" localSheetId="20" hidden="1">{"Minpmon",#N/A,FALSE,"Monthinput"}</definedName>
    <definedName name="w" localSheetId="21" hidden="1">{"Minpmon",#N/A,FALSE,"Monthinput"}</definedName>
    <definedName name="w" localSheetId="22" hidden="1">{"Minpmon",#N/A,FALSE,"Monthinput"}</definedName>
    <definedName name="w" localSheetId="23" hidden="1">{"Minpmon",#N/A,FALSE,"Monthinput"}</definedName>
    <definedName name="w" localSheetId="28" hidden="1">{"Minpmon",#N/A,FALSE,"Monthinput"}</definedName>
    <definedName name="w" localSheetId="32" hidden="1">{"Minpmon",#N/A,FALSE,"Monthinput"}</definedName>
    <definedName name="w" localSheetId="37" hidden="1">{"Minpmon",#N/A,FALSE,"Monthinput"}</definedName>
    <definedName name="w" localSheetId="39" hidden="1">{"Minpmon",#N/A,FALSE,"Monthinput"}</definedName>
    <definedName name="w" localSheetId="41" hidden="1">{"Minpmon",#N/A,FALSE,"Monthinput"}</definedName>
    <definedName name="w" localSheetId="4" hidden="1">{"Minpmon",#N/A,FALSE,"Monthinput"}</definedName>
    <definedName name="w" localSheetId="3" hidden="1">{"Minpmon",#N/A,FALSE,"Monthinput"}</definedName>
    <definedName name="w" localSheetId="30" hidden="1">{"Minpmon",#N/A,FALSE,"Monthinput"}</definedName>
    <definedName name="w" localSheetId="31" hidden="1">{"Minpmon",#N/A,FALSE,"Monthinput"}</definedName>
    <definedName name="w" localSheetId="33" hidden="1">{"Minpmon",#N/A,FALSE,"Monthinput"}</definedName>
    <definedName name="w" localSheetId="34" hidden="1">{"Minpmon",#N/A,FALSE,"Monthinput"}</definedName>
    <definedName name="w" localSheetId="35" hidden="1">{"Minpmon",#N/A,FALSE,"Monthinput"}</definedName>
    <definedName name="w" localSheetId="36" hidden="1">{"Minpmon",#N/A,FALSE,"Monthinput"}</definedName>
    <definedName name="w" localSheetId="38" hidden="1">{"Minpmon",#N/A,FALSE,"Monthinput"}</definedName>
    <definedName name="w" localSheetId="42" hidden="1">{"Minpmon",#N/A,FALSE,"Monthinput"}</definedName>
    <definedName name="w" localSheetId="43" hidden="1">{"Minpmon",#N/A,FALSE,"Monthinput"}</definedName>
    <definedName name="w" localSheetId="17" hidden="1">{"Minpmon",#N/A,FALSE,"Monthinput"}</definedName>
    <definedName name="w" localSheetId="50" hidden="1">{"Minpmon",#N/A,FALSE,"Monthinput"}</definedName>
    <definedName name="w" localSheetId="51" hidden="1">{"Minpmon",#N/A,FALSE,"Monthinput"}</definedName>
    <definedName name="w" localSheetId="52" hidden="1">{"Minpmon",#N/A,FALSE,"Monthinput"}</definedName>
    <definedName name="w" localSheetId="53" hidden="1">{"Minpmon",#N/A,FALSE,"Monthinput"}</definedName>
    <definedName name="w" localSheetId="54" hidden="1">{"Minpmon",#N/A,FALSE,"Monthinput"}</definedName>
    <definedName name="w" localSheetId="55" hidden="1">{"Minpmon",#N/A,FALSE,"Monthinput"}</definedName>
    <definedName name="w" localSheetId="56" hidden="1">{"Minpmon",#N/A,FALSE,"Monthinput"}</definedName>
    <definedName name="w" localSheetId="18" hidden="1">{"Minpmon",#N/A,FALSE,"Monthinput"}</definedName>
    <definedName name="w" localSheetId="19" hidden="1">{"Minpmon",#N/A,FALSE,"Monthinput"}</definedName>
    <definedName name="w" localSheetId="24" hidden="1">{"Minpmon",#N/A,FALSE,"Monthinput"}</definedName>
    <definedName name="w" localSheetId="25" hidden="1">{"Minpmon",#N/A,FALSE,"Monthinput"}</definedName>
    <definedName name="w" localSheetId="26" hidden="1">{"Minpmon",#N/A,FALSE,"Monthinput"}</definedName>
    <definedName name="w" localSheetId="27" hidden="1">{"Minpmon",#N/A,FALSE,"Monthinput"}</definedName>
    <definedName name="w" localSheetId="29" hidden="1">{"Minpmon",#N/A,FALSE,"Monthinput"}</definedName>
    <definedName name="w" hidden="1">{"Minpmon",#N/A,FALSE,"Monthinput"}</definedName>
    <definedName name="wage_govt_sector" localSheetId="20">#REF!</definedName>
    <definedName name="wage_govt_sector" localSheetId="21">#REF!</definedName>
    <definedName name="wage_govt_sector" localSheetId="37">#REF!</definedName>
    <definedName name="wage_govt_sector" localSheetId="4">#REF!</definedName>
    <definedName name="wage_govt_sector" localSheetId="3">#REF!</definedName>
    <definedName name="wage_govt_sector" localSheetId="30">#REF!</definedName>
    <definedName name="wage_govt_sector" localSheetId="31">#REF!</definedName>
    <definedName name="wage_govt_sector" localSheetId="38">#REF!</definedName>
    <definedName name="wage_govt_sector" localSheetId="55">#REF!</definedName>
    <definedName name="wage_govt_sector" localSheetId="56">#REF!</definedName>
    <definedName name="wage_govt_sector" localSheetId="18">#REF!</definedName>
    <definedName name="wage_govt_sector" localSheetId="19">#REF!</definedName>
    <definedName name="wage_govt_sector" localSheetId="24">#REF!</definedName>
    <definedName name="wage_govt_sector" localSheetId="25">#REF!</definedName>
    <definedName name="wage_govt_sector" localSheetId="26">#REF!</definedName>
    <definedName name="wage_govt_sector" localSheetId="27">#REF!</definedName>
    <definedName name="wage_govt_sector" localSheetId="29">#REF!</definedName>
    <definedName name="wage_govt_sector">#REF!</definedName>
    <definedName name="WAPR" localSheetId="20">#REF!</definedName>
    <definedName name="WAPR" localSheetId="37">#REF!</definedName>
    <definedName name="WAPR" localSheetId="4">#REF!</definedName>
    <definedName name="WAPR" localSheetId="3">#REF!</definedName>
    <definedName name="WAPR" localSheetId="31">#REF!</definedName>
    <definedName name="WAPR" localSheetId="55">#REF!</definedName>
    <definedName name="WAPR" localSheetId="56">#REF!</definedName>
    <definedName name="WAPR" localSheetId="19">#REF!</definedName>
    <definedName name="WAPR" localSheetId="25">#REF!</definedName>
    <definedName name="WAPR" localSheetId="26">#REF!</definedName>
    <definedName name="WAPR">#REF!</definedName>
    <definedName name="Weekly_Depreciation">'[78]Inter-Bank'!$I$5</definedName>
    <definedName name="Weighted_Average_Inter_Bank_Exchange_Rate">'[78]Inter-Bank'!$C$5</definedName>
    <definedName name="WEO" localSheetId="20">#REF!</definedName>
    <definedName name="WEO" localSheetId="21">#REF!</definedName>
    <definedName name="WEO" localSheetId="37">#REF!</definedName>
    <definedName name="WEO" localSheetId="4">#REF!</definedName>
    <definedName name="WEO" localSheetId="3">#REF!</definedName>
    <definedName name="WEO" localSheetId="30">#REF!</definedName>
    <definedName name="WEO" localSheetId="31">#REF!</definedName>
    <definedName name="WEO" localSheetId="38">#REF!</definedName>
    <definedName name="WEO" localSheetId="55">#REF!</definedName>
    <definedName name="WEO" localSheetId="56">#REF!</definedName>
    <definedName name="WEO" localSheetId="18">#REF!</definedName>
    <definedName name="WEO" localSheetId="19">#REF!</definedName>
    <definedName name="WEO" localSheetId="24">#REF!</definedName>
    <definedName name="WEO" localSheetId="25">#REF!</definedName>
    <definedName name="WEO" localSheetId="26">#REF!</definedName>
    <definedName name="WEO" localSheetId="27">#REF!</definedName>
    <definedName name="WEO" localSheetId="29">#REF!</definedName>
    <definedName name="WEO">#REF!</definedName>
    <definedName name="WEOD" localSheetId="55">#REF!</definedName>
    <definedName name="WEOD" localSheetId="19">#REF!</definedName>
    <definedName name="WEOD" localSheetId="25">#REF!</definedName>
    <definedName name="WEOD" localSheetId="26">#REF!</definedName>
    <definedName name="WEOD">#REF!</definedName>
    <definedName name="weodata" localSheetId="55">#REF!</definedName>
    <definedName name="weodata">#REF!</definedName>
    <definedName name="wer" localSheetId="20" hidden="1">{"Riqfin97",#N/A,FALSE,"Tran";"Riqfinpro",#N/A,FALSE,"Tran"}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localSheetId="23" hidden="1">{"Riqfin97",#N/A,FALSE,"Tran";"Riqfinpro",#N/A,FALSE,"Tran"}</definedName>
    <definedName name="wer" localSheetId="28" hidden="1">{"Riqfin97",#N/A,FALSE,"Tran";"Riqfinpro",#N/A,FALSE,"Tran"}</definedName>
    <definedName name="wer" localSheetId="32" hidden="1">{"Riqfin97",#N/A,FALSE,"Tran";"Riqfinpro",#N/A,FALSE,"Tran"}</definedName>
    <definedName name="wer" localSheetId="37" hidden="1">{"Riqfin97",#N/A,FALSE,"Tran";"Riqfinpro",#N/A,FALSE,"Tran"}</definedName>
    <definedName name="wer" localSheetId="39" hidden="1">{"Riqfin97",#N/A,FALSE,"Tran";"Riqfinpro",#N/A,FALSE,"Tran"}</definedName>
    <definedName name="wer" localSheetId="41" hidden="1">{"Riqfin97",#N/A,FALSE,"Tran";"Riqfinpro",#N/A,FALSE,"Tran"}</definedName>
    <definedName name="wer" localSheetId="4" hidden="1">{"Riqfin97",#N/A,FALSE,"Tran";"Riqfinpro",#N/A,FALSE,"Tran"}</definedName>
    <definedName name="wer" localSheetId="3" hidden="1">{"Riqfin97",#N/A,FALSE,"Tran";"Riqfinpro",#N/A,FALSE,"Tran"}</definedName>
    <definedName name="wer" localSheetId="30" hidden="1">{"Riqfin97",#N/A,FALSE,"Tran";"Riqfinpro",#N/A,FALSE,"Tran"}</definedName>
    <definedName name="wer" localSheetId="31" hidden="1">{"Riqfin97",#N/A,FALSE,"Tran";"Riqfinpro",#N/A,FALSE,"Tran"}</definedName>
    <definedName name="wer" localSheetId="33" hidden="1">{"Riqfin97",#N/A,FALSE,"Tran";"Riqfinpro",#N/A,FALSE,"Tran"}</definedName>
    <definedName name="wer" localSheetId="34" hidden="1">{"Riqfin97",#N/A,FALSE,"Tran";"Riqfinpro",#N/A,FALSE,"Tran"}</definedName>
    <definedName name="wer" localSheetId="35" hidden="1">{"Riqfin97",#N/A,FALSE,"Tran";"Riqfinpro",#N/A,FALSE,"Tran"}</definedName>
    <definedName name="wer" localSheetId="36" hidden="1">{"Riqfin97",#N/A,FALSE,"Tran";"Riqfinpro",#N/A,FALSE,"Tran"}</definedName>
    <definedName name="wer" localSheetId="38" hidden="1">{"Riqfin97",#N/A,FALSE,"Tran";"Riqfinpro",#N/A,FALSE,"Tran"}</definedName>
    <definedName name="wer" localSheetId="42" hidden="1">{"Riqfin97",#N/A,FALSE,"Tran";"Riqfinpro",#N/A,FALSE,"Tran"}</definedName>
    <definedName name="wer" localSheetId="43" hidden="1">{"Riqfin97",#N/A,FALSE,"Tran";"Riqfinpro",#N/A,FALSE,"Tran"}</definedName>
    <definedName name="wer" localSheetId="17" hidden="1">{"Riqfin97",#N/A,FALSE,"Tran";"Riqfinpro",#N/A,FALSE,"Tran"}</definedName>
    <definedName name="wer" localSheetId="50" hidden="1">{"Riqfin97",#N/A,FALSE,"Tran";"Riqfinpro",#N/A,FALSE,"Tran"}</definedName>
    <definedName name="wer" localSheetId="51" hidden="1">{"Riqfin97",#N/A,FALSE,"Tran";"Riqfinpro",#N/A,FALSE,"Tran"}</definedName>
    <definedName name="wer" localSheetId="52" hidden="1">{"Riqfin97",#N/A,FALSE,"Tran";"Riqfinpro",#N/A,FALSE,"Tran"}</definedName>
    <definedName name="wer" localSheetId="53" hidden="1">{"Riqfin97",#N/A,FALSE,"Tran";"Riqfinpro",#N/A,FALSE,"Tran"}</definedName>
    <definedName name="wer" localSheetId="54" hidden="1">{"Riqfin97",#N/A,FALSE,"Tran";"Riqfinpro",#N/A,FALSE,"Tran"}</definedName>
    <definedName name="wer" localSheetId="55" hidden="1">{"Riqfin97",#N/A,FALSE,"Tran";"Riqfinpro",#N/A,FALSE,"Tran"}</definedName>
    <definedName name="wer" localSheetId="56" hidden="1">{"Riqfin97",#N/A,FALSE,"Tran";"Riqfinpro",#N/A,FALSE,"Tran"}</definedName>
    <definedName name="wer" localSheetId="18" hidden="1">{"Riqfin97",#N/A,FALSE,"Tran";"Riqfinpro",#N/A,FALSE,"Tran"}</definedName>
    <definedName name="wer" localSheetId="19" hidden="1">{"Riqfin97",#N/A,FALSE,"Tran";"Riqfinpro",#N/A,FALSE,"Tran"}</definedName>
    <definedName name="wer" localSheetId="24" hidden="1">{"Riqfin97",#N/A,FALSE,"Tran";"Riqfinpro",#N/A,FALSE,"Tran"}</definedName>
    <definedName name="wer" localSheetId="25" hidden="1">{"Riqfin97",#N/A,FALSE,"Tran";"Riqfinpro",#N/A,FALSE,"Tran"}</definedName>
    <definedName name="wer" localSheetId="26" hidden="1">{"Riqfin97",#N/A,FALSE,"Tran";"Riqfinpro",#N/A,FALSE,"Tran"}</definedName>
    <definedName name="wer" localSheetId="27" hidden="1">{"Riqfin97",#N/A,FALSE,"Tran";"Riqfinpro",#N/A,FALSE,"Tran"}</definedName>
    <definedName name="wer" localSheetId="29" hidden="1">{"Riqfin97",#N/A,FALSE,"Tran";"Riqfinpro",#N/A,FALSE,"Tran"}</definedName>
    <definedName name="wer" hidden="1">{"Riqfin97",#N/A,FALSE,"Tran";"Riqfinpro",#N/A,FALSE,"Tran"}</definedName>
    <definedName name="will" localSheetId="22">'[148]SPNF Acuerdo Incl. Int.'!will</definedName>
    <definedName name="will" localSheetId="41">'[148]SPNF Acuerdo Incl. Int.'!will</definedName>
    <definedName name="will" localSheetId="3">'[148]SPNF Acuerdo Incl. Int.'!will</definedName>
    <definedName name="will" localSheetId="38">'[148]SPNF Acuerdo Incl. Int.'!will</definedName>
    <definedName name="will" localSheetId="42">'[148]SPNF Acuerdo Incl. Int.'!will</definedName>
    <definedName name="will" localSheetId="53">'[148]SPNF Acuerdo Incl. Int.'!will</definedName>
    <definedName name="will" localSheetId="54">'[148]SPNF Acuerdo Incl. Int.'!will</definedName>
    <definedName name="will" localSheetId="57">'[148]SPNF Acuerdo Incl. Int.'!will</definedName>
    <definedName name="will" localSheetId="58">'[148]SPNF Acuerdo Incl. Int.'!will</definedName>
    <definedName name="will" localSheetId="25">'[148]SPNF Acuerdo Incl. Int.'!will</definedName>
    <definedName name="will">'[148]SPNF Acuerdo Incl. Int.'!will</definedName>
    <definedName name="will1">#N/A</definedName>
    <definedName name="will3">#N/A</definedName>
    <definedName name="Work_Area" localSheetId="20">#REF!</definedName>
    <definedName name="Work_Area" localSheetId="21">#REF!</definedName>
    <definedName name="Work_Area" localSheetId="22">#REF!</definedName>
    <definedName name="Work_Area" localSheetId="23">#REF!</definedName>
    <definedName name="Work_Area" localSheetId="17">#REF!</definedName>
    <definedName name="Work_Area" localSheetId="55">#REF!</definedName>
    <definedName name="Work_Area" localSheetId="19">#REF!</definedName>
    <definedName name="Work_Area">#REF!</definedName>
    <definedName name="WPCP33_D" localSheetId="20">#REF!</definedName>
    <definedName name="WPCP33_D" localSheetId="21">#REF!</definedName>
    <definedName name="WPCP33_D" localSheetId="37">#REF!</definedName>
    <definedName name="WPCP33_D" localSheetId="4">#REF!</definedName>
    <definedName name="WPCP33_D" localSheetId="3">#REF!</definedName>
    <definedName name="WPCP33_D" localSheetId="30">#REF!</definedName>
    <definedName name="WPCP33_D" localSheetId="31">#REF!</definedName>
    <definedName name="WPCP33_D" localSheetId="38">#REF!</definedName>
    <definedName name="WPCP33_D" localSheetId="55">#REF!</definedName>
    <definedName name="WPCP33_D" localSheetId="56">#REF!</definedName>
    <definedName name="WPCP33_D" localSheetId="18">#REF!</definedName>
    <definedName name="WPCP33_D" localSheetId="19">#REF!</definedName>
    <definedName name="WPCP33_D" localSheetId="24">#REF!</definedName>
    <definedName name="WPCP33_D" localSheetId="25">#REF!</definedName>
    <definedName name="WPCP33_D" localSheetId="26">#REF!</definedName>
    <definedName name="WPCP33_D" localSheetId="27">#REF!</definedName>
    <definedName name="WPCP33_D" localSheetId="29">#REF!</definedName>
    <definedName name="WPCP33_D">#REF!</definedName>
    <definedName name="WPCP33pch" localSheetId="20">#REF!</definedName>
    <definedName name="WPCP33pch" localSheetId="37">#REF!</definedName>
    <definedName name="WPCP33pch" localSheetId="4">#REF!</definedName>
    <definedName name="WPCP33pch" localSheetId="3">#REF!</definedName>
    <definedName name="WPCP33pch" localSheetId="31">#REF!</definedName>
    <definedName name="WPCP33pch" localSheetId="55">#REF!</definedName>
    <definedName name="WPCP33pch" localSheetId="56">#REF!</definedName>
    <definedName name="WPCP33pch">#REF!</definedName>
    <definedName name="wrn" localSheetId="20" hidden="1">{"Main Economic Indicators",#N/A,FALSE,"C"}</definedName>
    <definedName name="wrn" localSheetId="21" hidden="1">{"Main Economic Indicators",#N/A,FALSE,"C"}</definedName>
    <definedName name="wrn" localSheetId="22" hidden="1">{"Main Economic Indicators",#N/A,FALSE,"C"}</definedName>
    <definedName name="wrn" localSheetId="23" hidden="1">{"Main Economic Indicators",#N/A,FALSE,"C"}</definedName>
    <definedName name="wrn" localSheetId="28" hidden="1">{"Main Economic Indicators",#N/A,FALSE,"C"}</definedName>
    <definedName name="wrn" localSheetId="32" hidden="1">{"Main Economic Indicators",#N/A,FALSE,"C"}</definedName>
    <definedName name="wrn" localSheetId="37" hidden="1">{"Main Economic Indicators",#N/A,FALSE,"C"}</definedName>
    <definedName name="wrn" localSheetId="39" hidden="1">{"Main Economic Indicators",#N/A,FALSE,"C"}</definedName>
    <definedName name="wrn" localSheetId="41" hidden="1">{"Main Economic Indicators",#N/A,FALSE,"C"}</definedName>
    <definedName name="wrn" localSheetId="4" hidden="1">{"Main Economic Indicators",#N/A,FALSE,"C"}</definedName>
    <definedName name="wrn" localSheetId="3" hidden="1">{"Main Economic Indicators",#N/A,FALSE,"C"}</definedName>
    <definedName name="wrn" localSheetId="30" hidden="1">{"Main Economic Indicators",#N/A,FALSE,"C"}</definedName>
    <definedName name="wrn" localSheetId="31" hidden="1">{"Main Economic Indicators",#N/A,FALSE,"C"}</definedName>
    <definedName name="wrn" localSheetId="33" hidden="1">{"Main Economic Indicators",#N/A,FALSE,"C"}</definedName>
    <definedName name="wrn" localSheetId="34" hidden="1">{"Main Economic Indicators",#N/A,FALSE,"C"}</definedName>
    <definedName name="wrn" localSheetId="35" hidden="1">{"Main Economic Indicators",#N/A,FALSE,"C"}</definedName>
    <definedName name="wrn" localSheetId="36" hidden="1">{"Main Economic Indicators",#N/A,FALSE,"C"}</definedName>
    <definedName name="wrn" localSheetId="38" hidden="1">{"Main Economic Indicators",#N/A,FALSE,"C"}</definedName>
    <definedName name="wrn" localSheetId="42" hidden="1">{"Main Economic Indicators",#N/A,FALSE,"C"}</definedName>
    <definedName name="wrn" localSheetId="43" hidden="1">{"Main Economic Indicators",#N/A,FALSE,"C"}</definedName>
    <definedName name="wrn" localSheetId="17" hidden="1">{"Main Economic Indicators",#N/A,FALSE,"C"}</definedName>
    <definedName name="wrn" localSheetId="50" hidden="1">{"Main Economic Indicators",#N/A,FALSE,"C"}</definedName>
    <definedName name="wrn" localSheetId="51" hidden="1">{"Main Economic Indicators",#N/A,FALSE,"C"}</definedName>
    <definedName name="wrn" localSheetId="52" hidden="1">{"Main Economic Indicators",#N/A,FALSE,"C"}</definedName>
    <definedName name="wrn" localSheetId="53" hidden="1">{"Main Economic Indicators",#N/A,FALSE,"C"}</definedName>
    <definedName name="wrn" localSheetId="54" hidden="1">{"Main Economic Indicators",#N/A,FALSE,"C"}</definedName>
    <definedName name="wrn" localSheetId="55" hidden="1">{"Main Economic Indicators",#N/A,FALSE,"C"}</definedName>
    <definedName name="wrn" localSheetId="56" hidden="1">{"Main Economic Indicators",#N/A,FALSE,"C"}</definedName>
    <definedName name="wrn" localSheetId="18" hidden="1">{"Main Economic Indicators",#N/A,FALSE,"C"}</definedName>
    <definedName name="wrn" localSheetId="19" hidden="1">{"Main Economic Indicators",#N/A,FALSE,"C"}</definedName>
    <definedName name="wrn" localSheetId="24" hidden="1">{"Main Economic Indicators",#N/A,FALSE,"C"}</definedName>
    <definedName name="wrn" localSheetId="25" hidden="1">{"Main Economic Indicators",#N/A,FALSE,"C"}</definedName>
    <definedName name="wrn" localSheetId="26" hidden="1">{"Main Economic Indicators",#N/A,FALSE,"C"}</definedName>
    <definedName name="wrn" localSheetId="27" hidden="1">{"Main Economic Indicators",#N/A,FALSE,"C"}</definedName>
    <definedName name="wrn" localSheetId="29" hidden="1">{"Main Economic Indicators",#N/A,FALSE,"C"}</definedName>
    <definedName name="wrn" hidden="1">{"Main Economic Indicators",#N/A,FALSE,"C"}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2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20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28" hidden="1">{"annual-cbr",#N/A,FALSE,"CENTBANK";"annual(banks)",#N/A,FALSE,"COMBANKS"}</definedName>
    <definedName name="wrn.annual." localSheetId="32" hidden="1">{"annual-cbr",#N/A,FALSE,"CENTBANK";"annual(banks)",#N/A,FALSE,"COMBANKS"}</definedName>
    <definedName name="wrn.annual." localSheetId="37" hidden="1">{"annual-cbr",#N/A,FALSE,"CENTBANK";"annual(banks)",#N/A,FALSE,"COMBANKS"}</definedName>
    <definedName name="wrn.annual." localSheetId="39" hidden="1">{"annual-cbr",#N/A,FALSE,"CENTBANK";"annual(banks)",#N/A,FALSE,"COMBANKS"}</definedName>
    <definedName name="wrn.annual." localSheetId="41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30" hidden="1">{"annual-cbr",#N/A,FALSE,"CENTBANK";"annual(banks)",#N/A,FALSE,"COMBANKS"}</definedName>
    <definedName name="wrn.annual." localSheetId="31" hidden="1">{"annual-cbr",#N/A,FALSE,"CENTBANK";"annual(banks)",#N/A,FALSE,"COMBANKS"}</definedName>
    <definedName name="wrn.annual." localSheetId="33" hidden="1">{"annual-cbr",#N/A,FALSE,"CENTBANK";"annual(banks)",#N/A,FALSE,"COMBANKS"}</definedName>
    <definedName name="wrn.annual." localSheetId="34" hidden="1">{"annual-cbr",#N/A,FALSE,"CENTBANK";"annual(banks)",#N/A,FALSE,"COMBANKS"}</definedName>
    <definedName name="wrn.annual." localSheetId="35" hidden="1">{"annual-cbr",#N/A,FALSE,"CENTBANK";"annual(banks)",#N/A,FALSE,"COMBANKS"}</definedName>
    <definedName name="wrn.annual." localSheetId="36" hidden="1">{"annual-cbr",#N/A,FALSE,"CENTBANK";"annual(banks)",#N/A,FALSE,"COMBANKS"}</definedName>
    <definedName name="wrn.annual." localSheetId="38" hidden="1">{"annual-cbr",#N/A,FALSE,"CENTBANK";"annual(banks)",#N/A,FALSE,"COMBANKS"}</definedName>
    <definedName name="wrn.annual." localSheetId="42" hidden="1">{"annual-cbr",#N/A,FALSE,"CENTBANK";"annual(banks)",#N/A,FALSE,"COMBANKS"}</definedName>
    <definedName name="wrn.annual." localSheetId="43" hidden="1">{"annual-cbr",#N/A,FALSE,"CENTBANK";"annual(banks)",#N/A,FALSE,"COMBANKS"}</definedName>
    <definedName name="wrn.annual." localSheetId="17" hidden="1">{"annual-cbr",#N/A,FALSE,"CENTBANK";"annual(banks)",#N/A,FALSE,"COMBANKS"}</definedName>
    <definedName name="wrn.annual." localSheetId="50" hidden="1">{"annual-cbr",#N/A,FALSE,"CENTBANK";"annual(banks)",#N/A,FALSE,"COMBANKS"}</definedName>
    <definedName name="wrn.annual." localSheetId="51" hidden="1">{"annual-cbr",#N/A,FALSE,"CENTBANK";"annual(banks)",#N/A,FALSE,"COMBANKS"}</definedName>
    <definedName name="wrn.annual." localSheetId="52" hidden="1">{"annual-cbr",#N/A,FALSE,"CENTBANK";"annual(banks)",#N/A,FALSE,"COMBANKS"}</definedName>
    <definedName name="wrn.annual." localSheetId="53" hidden="1">{"annual-cbr",#N/A,FALSE,"CENTBANK";"annual(banks)",#N/A,FALSE,"COMBANKS"}</definedName>
    <definedName name="wrn.annual." localSheetId="54" hidden="1">{"annual-cbr",#N/A,FALSE,"CENTBANK";"annual(banks)",#N/A,FALSE,"COMBANKS"}</definedName>
    <definedName name="wrn.annual." localSheetId="55" hidden="1">{"annual-cbr",#N/A,FALSE,"CENTBANK";"annual(banks)",#N/A,FALSE,"COMBANKS"}</definedName>
    <definedName name="wrn.annual." localSheetId="56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localSheetId="25" hidden="1">{"annual-cbr",#N/A,FALSE,"CENTBANK";"annual(banks)",#N/A,FALSE,"COMBANKS"}</definedName>
    <definedName name="wrn.annual." localSheetId="26" hidden="1">{"annual-cbr",#N/A,FALSE,"CENTBANK";"annual(banks)",#N/A,FALSE,"COMBANKS"}</definedName>
    <definedName name="wrn.annual." localSheetId="27" hidden="1">{"annual-cbr",#N/A,FALSE,"CENTBANK";"annual(banks)",#N/A,FALSE,"COMBANKS"}</definedName>
    <definedName name="wrn.annual." localSheetId="29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20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localSheetId="23" hidden="1">{#N/A,#N/A,FALSE,"BANKS"}</definedName>
    <definedName name="wrn.BANKS." localSheetId="28" hidden="1">{#N/A,#N/A,FALSE,"BANKS"}</definedName>
    <definedName name="wrn.BANKS." localSheetId="32" hidden="1">{#N/A,#N/A,FALSE,"BANKS"}</definedName>
    <definedName name="wrn.BANKS." localSheetId="37" hidden="1">{#N/A,#N/A,FALSE,"BANKS"}</definedName>
    <definedName name="wrn.BANKS." localSheetId="39" hidden="1">{#N/A,#N/A,FALSE,"BANKS"}</definedName>
    <definedName name="wrn.BANKS." localSheetId="41" hidden="1">{#N/A,#N/A,FALSE,"BANKS"}</definedName>
    <definedName name="wrn.BANKS." localSheetId="4" hidden="1">{#N/A,#N/A,FALSE,"BANKS"}</definedName>
    <definedName name="wrn.BANKS." localSheetId="3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3" hidden="1">{#N/A,#N/A,FALSE,"BANKS"}</definedName>
    <definedName name="wrn.BANKS." localSheetId="34" hidden="1">{#N/A,#N/A,FALSE,"BANKS"}</definedName>
    <definedName name="wrn.BANKS." localSheetId="35" hidden="1">{#N/A,#N/A,FALSE,"BANKS"}</definedName>
    <definedName name="wrn.BANKS." localSheetId="36" hidden="1">{#N/A,#N/A,FALSE,"BANKS"}</definedName>
    <definedName name="wrn.BANKS." localSheetId="38" hidden="1">{#N/A,#N/A,FALSE,"BANKS"}</definedName>
    <definedName name="wrn.BANKS." localSheetId="42" hidden="1">{#N/A,#N/A,FALSE,"BANKS"}</definedName>
    <definedName name="wrn.BANKS." localSheetId="43" hidden="1">{#N/A,#N/A,FALSE,"BANKS"}</definedName>
    <definedName name="wrn.BANKS." localSheetId="17" hidden="1">{#N/A,#N/A,FALSE,"BANKS"}</definedName>
    <definedName name="wrn.BANKS." localSheetId="50" hidden="1">{#N/A,#N/A,FALSE,"BANKS"}</definedName>
    <definedName name="wrn.BANKS." localSheetId="51" hidden="1">{#N/A,#N/A,FALSE,"BANKS"}</definedName>
    <definedName name="wrn.BANKS." localSheetId="52" hidden="1">{#N/A,#N/A,FALSE,"BANKS"}</definedName>
    <definedName name="wrn.BANKS." localSheetId="53" hidden="1">{#N/A,#N/A,FALSE,"BANKS"}</definedName>
    <definedName name="wrn.BANKS." localSheetId="54" hidden="1">{#N/A,#N/A,FALSE,"BANKS"}</definedName>
    <definedName name="wrn.BANKS." localSheetId="55" hidden="1">{#N/A,#N/A,FALSE,"BANKS"}</definedName>
    <definedName name="wrn.BANKS." localSheetId="56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9" hidden="1">{#N/A,#N/A,FALSE,"BANKS"}</definedName>
    <definedName name="wrn.BANKS." hidden="1">{#N/A,#N/A,FALSE,"BANKS"}</definedName>
    <definedName name="wrn.BLZ._.RED._.tables." localSheetId="2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20" hidden="1">{#N/A,#N/A,FALSE,"BOP"}</definedName>
    <definedName name="wrn.BOP." localSheetId="21" hidden="1">{#N/A,#N/A,FALSE,"BOP"}</definedName>
    <definedName name="wrn.BOP." localSheetId="22" hidden="1">{#N/A,#N/A,FALSE,"BOP"}</definedName>
    <definedName name="wrn.BOP." localSheetId="23" hidden="1">{#N/A,#N/A,FALSE,"BOP"}</definedName>
    <definedName name="wrn.BOP." localSheetId="28" hidden="1">{#N/A,#N/A,FALSE,"BOP"}</definedName>
    <definedName name="wrn.BOP." localSheetId="32" hidden="1">{#N/A,#N/A,FALSE,"BOP"}</definedName>
    <definedName name="wrn.BOP." localSheetId="37" hidden="1">{#N/A,#N/A,FALSE,"BOP"}</definedName>
    <definedName name="wrn.BOP." localSheetId="39" hidden="1">{#N/A,#N/A,FALSE,"BOP"}</definedName>
    <definedName name="wrn.BOP." localSheetId="41" hidden="1">{#N/A,#N/A,FALSE,"BOP"}</definedName>
    <definedName name="wrn.BOP." localSheetId="4" hidden="1">{#N/A,#N/A,FALSE,"BOP"}</definedName>
    <definedName name="wrn.BOP." localSheetId="3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3" hidden="1">{#N/A,#N/A,FALSE,"BOP"}</definedName>
    <definedName name="wrn.BOP." localSheetId="34" hidden="1">{#N/A,#N/A,FALSE,"BOP"}</definedName>
    <definedName name="wrn.BOP." localSheetId="35" hidden="1">{#N/A,#N/A,FALSE,"BOP"}</definedName>
    <definedName name="wrn.BOP." localSheetId="36" hidden="1">{#N/A,#N/A,FALSE,"BOP"}</definedName>
    <definedName name="wrn.BOP." localSheetId="38" hidden="1">{#N/A,#N/A,FALSE,"BOP"}</definedName>
    <definedName name="wrn.BOP." localSheetId="42" hidden="1">{#N/A,#N/A,FALSE,"BOP"}</definedName>
    <definedName name="wrn.BOP." localSheetId="43" hidden="1">{#N/A,#N/A,FALSE,"BOP"}</definedName>
    <definedName name="wrn.BOP." localSheetId="17" hidden="1">{#N/A,#N/A,FALSE,"BOP"}</definedName>
    <definedName name="wrn.BOP." localSheetId="50" hidden="1">{#N/A,#N/A,FALSE,"BOP"}</definedName>
    <definedName name="wrn.BOP." localSheetId="51" hidden="1">{#N/A,#N/A,FALSE,"BOP"}</definedName>
    <definedName name="wrn.BOP." localSheetId="52" hidden="1">{#N/A,#N/A,FALSE,"BOP"}</definedName>
    <definedName name="wrn.BOP." localSheetId="53" hidden="1">{#N/A,#N/A,FALSE,"BOP"}</definedName>
    <definedName name="wrn.BOP." localSheetId="54" hidden="1">{#N/A,#N/A,FALSE,"BOP"}</definedName>
    <definedName name="wrn.BOP." localSheetId="55" hidden="1">{#N/A,#N/A,FALSE,"BOP"}</definedName>
    <definedName name="wrn.BOP." localSheetId="56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9" hidden="1">{#N/A,#N/A,FALSE,"BOP"}</definedName>
    <definedName name="wrn.BOP." hidden="1">{#N/A,#N/A,FALSE,"BOP"}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8" hidden="1">{"BOP_TAB",#N/A,FALSE,"N";"MIDTERM_TAB",#N/A,FALSE,"O"}</definedName>
    <definedName name="wrn.BOP_MIDTERM." localSheetId="32" hidden="1">{"BOP_TAB",#N/A,FALSE,"N";"MIDTERM_TAB",#N/A,FALSE,"O"}</definedName>
    <definedName name="wrn.BOP_MIDTERM." localSheetId="37" hidden="1">{"BOP_TAB",#N/A,FALSE,"N";"MIDTERM_TAB",#N/A,FALSE,"O"}</definedName>
    <definedName name="wrn.BOP_MIDTERM." localSheetId="39" hidden="1">{"BOP_TAB",#N/A,FALSE,"N";"MIDTERM_TAB",#N/A,FALSE,"O"}</definedName>
    <definedName name="wrn.BOP_MIDTERM." localSheetId="41" hidden="1">{"BOP_TAB",#N/A,FALSE,"N";"MIDTERM_TAB",#N/A,FALSE,"O"}</definedName>
    <definedName name="wrn.BOP_MIDTERM." localSheetId="4" hidden="1">{"BOP_TAB",#N/A,FALSE,"N";"MIDTERM_TAB",#N/A,FALSE,"O"}</definedName>
    <definedName name="wrn.BOP_MIDTERM." localSheetId="3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36" hidden="1">{"BOP_TAB",#N/A,FALSE,"N";"MIDTERM_TAB",#N/A,FALSE,"O"}</definedName>
    <definedName name="wrn.BOP_MIDTERM." localSheetId="38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17" hidden="1">{"BOP_TAB",#N/A,FALSE,"N";"MIDTERM_TAB",#N/A,FALSE,"O"}</definedName>
    <definedName name="wrn.BOP_MIDTERM." localSheetId="50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4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9" hidden="1">{"BOP_TAB",#N/A,FALSE,"N";"MIDTERM_TAB",#N/A,FALSE,"O"}</definedName>
    <definedName name="wrn.BOP_MIDTERM." hidden="1">{"BOP_TAB",#N/A,FALSE,"N";"MIDTERM_TAB",#N/A,FALSE,"O"}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20" hidden="1">{#N/A,#N/A,FALSE,"CelPIB"}</definedName>
    <definedName name="wrn.CelPIB." localSheetId="21" hidden="1">{#N/A,#N/A,FALSE,"CelPIB"}</definedName>
    <definedName name="wrn.CelPIB." localSheetId="22" hidden="1">{#N/A,#N/A,FALSE,"CelPIB"}</definedName>
    <definedName name="wrn.CelPIB." localSheetId="23" hidden="1">{#N/A,#N/A,FALSE,"CelPIB"}</definedName>
    <definedName name="wrn.CelPIB." localSheetId="28" hidden="1">{#N/A,#N/A,FALSE,"CelPIB"}</definedName>
    <definedName name="wrn.CelPIB." localSheetId="32" hidden="1">{#N/A,#N/A,FALSE,"CelPIB"}</definedName>
    <definedName name="wrn.CelPIB." localSheetId="37" hidden="1">{#N/A,#N/A,FALSE,"CelPIB"}</definedName>
    <definedName name="wrn.CelPIB." localSheetId="39" hidden="1">{#N/A,#N/A,FALSE,"CelPIB"}</definedName>
    <definedName name="wrn.CelPIB." localSheetId="41" hidden="1">{#N/A,#N/A,FALSE,"CelPIB"}</definedName>
    <definedName name="wrn.CelPIB." localSheetId="4" hidden="1">{#N/A,#N/A,FALSE,"CelPIB"}</definedName>
    <definedName name="wrn.CelPIB." localSheetId="3" hidden="1">{#N/A,#N/A,FALSE,"CelPIB"}</definedName>
    <definedName name="wrn.CelPIB." localSheetId="30" hidden="1">{#N/A,#N/A,FALSE,"CelPIB"}</definedName>
    <definedName name="wrn.CelPIB." localSheetId="31" hidden="1">{#N/A,#N/A,FALSE,"CelPIB"}</definedName>
    <definedName name="wrn.CelPIB." localSheetId="33" hidden="1">{#N/A,#N/A,FALSE,"CelPIB"}</definedName>
    <definedName name="wrn.CelPIB." localSheetId="34" hidden="1">{#N/A,#N/A,FALSE,"CelPIB"}</definedName>
    <definedName name="wrn.CelPIB." localSheetId="35" hidden="1">{#N/A,#N/A,FALSE,"CelPIB"}</definedName>
    <definedName name="wrn.CelPIB." localSheetId="36" hidden="1">{#N/A,#N/A,FALSE,"CelPIB"}</definedName>
    <definedName name="wrn.CelPIB." localSheetId="38" hidden="1">{#N/A,#N/A,FALSE,"CelPIB"}</definedName>
    <definedName name="wrn.CelPIB." localSheetId="42" hidden="1">{#N/A,#N/A,FALSE,"CelPIB"}</definedName>
    <definedName name="wrn.CelPIB." localSheetId="43" hidden="1">{#N/A,#N/A,FALSE,"CelPIB"}</definedName>
    <definedName name="wrn.CelPIB." localSheetId="17" hidden="1">{#N/A,#N/A,FALSE,"CelPIB"}</definedName>
    <definedName name="wrn.CelPIB." localSheetId="50" hidden="1">{#N/A,#N/A,FALSE,"CelPIB"}</definedName>
    <definedName name="wrn.CelPIB." localSheetId="51" hidden="1">{#N/A,#N/A,FALSE,"CelPIB"}</definedName>
    <definedName name="wrn.CelPIB." localSheetId="52" hidden="1">{#N/A,#N/A,FALSE,"CelPIB"}</definedName>
    <definedName name="wrn.CelPIB." localSheetId="53" hidden="1">{#N/A,#N/A,FALSE,"CelPIB"}</definedName>
    <definedName name="wrn.CelPIB." localSheetId="54" hidden="1">{#N/A,#N/A,FALSE,"CelPIB"}</definedName>
    <definedName name="wrn.CelPIB." localSheetId="55" hidden="1">{#N/A,#N/A,FALSE,"CelPIB"}</definedName>
    <definedName name="wrn.CelPIB." localSheetId="56" hidden="1">{#N/A,#N/A,FALSE,"CelPIB"}</definedName>
    <definedName name="wrn.CelPIB." localSheetId="18" hidden="1">{#N/A,#N/A,FALSE,"CelPIB"}</definedName>
    <definedName name="wrn.CelPIB." localSheetId="19" hidden="1">{#N/A,#N/A,FALSE,"CelPIB"}</definedName>
    <definedName name="wrn.CelPIB." localSheetId="24" hidden="1">{#N/A,#N/A,FALSE,"CelPIB"}</definedName>
    <definedName name="wrn.CelPIB." localSheetId="25" hidden="1">{#N/A,#N/A,FALSE,"CelPIB"}</definedName>
    <definedName name="wrn.CelPIB." localSheetId="26" hidden="1">{#N/A,#N/A,FALSE,"CelPIB"}</definedName>
    <definedName name="wrn.CelPIB." localSheetId="27" hidden="1">{#N/A,#N/A,FALSE,"CelPIB"}</definedName>
    <definedName name="wrn.CelPIB." localSheetId="29" hidden="1">{#N/A,#N/A,FALSE,"CelPIB"}</definedName>
    <definedName name="wrn.CelPIB." hidden="1">{#N/A,#N/A,FALSE,"CelPIB"}</definedName>
    <definedName name="wrn.CG._.Cons._.GDP." localSheetId="2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20" hidden="1">{#N/A,#N/A,FALSE,"NFPS GDP"}</definedName>
    <definedName name="wrn.CGvt._.Revenue._.GDP." localSheetId="21" hidden="1">{#N/A,#N/A,FALSE,"NFPS GDP"}</definedName>
    <definedName name="wrn.CGvt._.Revenue._.GDP." localSheetId="22" hidden="1">{#N/A,#N/A,FALSE,"NFPS GDP"}</definedName>
    <definedName name="wrn.CGvt._.Revenue._.GDP." localSheetId="23" hidden="1">{#N/A,#N/A,FALSE,"NFPS GDP"}</definedName>
    <definedName name="wrn.CGvt._.Revenue._.GDP." localSheetId="28" hidden="1">{#N/A,#N/A,FALSE,"NFPS GDP"}</definedName>
    <definedName name="wrn.CGvt._.Revenue._.GDP." localSheetId="32" hidden="1">{#N/A,#N/A,FALSE,"NFPS GDP"}</definedName>
    <definedName name="wrn.CGvt._.Revenue._.GDP." localSheetId="37" hidden="1">{#N/A,#N/A,FALSE,"NFPS GDP"}</definedName>
    <definedName name="wrn.CGvt._.Revenue._.GDP." localSheetId="39" hidden="1">{#N/A,#N/A,FALSE,"NFPS GDP"}</definedName>
    <definedName name="wrn.CGvt._.Revenue._.GDP." localSheetId="41" hidden="1">{#N/A,#N/A,FALSE,"NFPS GDP"}</definedName>
    <definedName name="wrn.CGvt._.Revenue._.GDP." localSheetId="4" hidden="1">{#N/A,#N/A,FALSE,"NFPS GDP"}</definedName>
    <definedName name="wrn.CGvt._.Revenue._.GDP." localSheetId="3" hidden="1">{#N/A,#N/A,FALSE,"NFPS GDP"}</definedName>
    <definedName name="wrn.CGvt._.Revenue._.GDP." localSheetId="30" hidden="1">{#N/A,#N/A,FALSE,"NFPS GDP"}</definedName>
    <definedName name="wrn.CGvt._.Revenue._.GDP." localSheetId="31" hidden="1">{#N/A,#N/A,FALSE,"NFPS GDP"}</definedName>
    <definedName name="wrn.CGvt._.Revenue._.GDP." localSheetId="33" hidden="1">{#N/A,#N/A,FALSE,"NFPS GDP"}</definedName>
    <definedName name="wrn.CGvt._.Revenue._.GDP." localSheetId="34" hidden="1">{#N/A,#N/A,FALSE,"NFPS GDP"}</definedName>
    <definedName name="wrn.CGvt._.Revenue._.GDP." localSheetId="35" hidden="1">{#N/A,#N/A,FALSE,"NFPS GDP"}</definedName>
    <definedName name="wrn.CGvt._.Revenue._.GDP." localSheetId="36" hidden="1">{#N/A,#N/A,FALSE,"NFPS GDP"}</definedName>
    <definedName name="wrn.CGvt._.Revenue._.GDP." localSheetId="38" hidden="1">{#N/A,#N/A,FALSE,"NFPS GDP"}</definedName>
    <definedName name="wrn.CGvt._.Revenue._.GDP." localSheetId="42" hidden="1">{#N/A,#N/A,FALSE,"NFPS GDP"}</definedName>
    <definedName name="wrn.CGvt._.Revenue._.GDP." localSheetId="43" hidden="1">{#N/A,#N/A,FALSE,"NFPS GDP"}</definedName>
    <definedName name="wrn.CGvt._.Revenue._.GDP." localSheetId="17" hidden="1">{#N/A,#N/A,FALSE,"NFPS GDP"}</definedName>
    <definedName name="wrn.CGvt._.Revenue._.GDP." localSheetId="50" hidden="1">{#N/A,#N/A,FALSE,"NFPS GDP"}</definedName>
    <definedName name="wrn.CGvt._.Revenue._.GDP." localSheetId="51" hidden="1">{#N/A,#N/A,FALSE,"NFPS GDP"}</definedName>
    <definedName name="wrn.CGvt._.Revenue._.GDP." localSheetId="52" hidden="1">{#N/A,#N/A,FALSE,"NFPS GDP"}</definedName>
    <definedName name="wrn.CGvt._.Revenue._.GDP." localSheetId="53" hidden="1">{#N/A,#N/A,FALSE,"NFPS GDP"}</definedName>
    <definedName name="wrn.CGvt._.Revenue._.GDP." localSheetId="54" hidden="1">{#N/A,#N/A,FALSE,"NFPS GDP"}</definedName>
    <definedName name="wrn.CGvt._.Revenue._.GDP." localSheetId="55" hidden="1">{#N/A,#N/A,FALSE,"NFPS GDP"}</definedName>
    <definedName name="wrn.CGvt._.Revenue._.GDP." localSheetId="56" hidden="1">{#N/A,#N/A,FALSE,"NFPS GDP"}</definedName>
    <definedName name="wrn.CGvt._.Revenue._.GDP." localSheetId="18" hidden="1">{#N/A,#N/A,FALSE,"NFPS GDP"}</definedName>
    <definedName name="wrn.CGvt._.Revenue._.GDP." localSheetId="19" hidden="1">{#N/A,#N/A,FALSE,"NFPS GDP"}</definedName>
    <definedName name="wrn.CGvt._.Revenue._.GDP." localSheetId="24" hidden="1">{#N/A,#N/A,FALSE,"NFPS GDP"}</definedName>
    <definedName name="wrn.CGvt._.Revenue._.GDP." localSheetId="25" hidden="1">{#N/A,#N/A,FALSE,"NFPS GDP"}</definedName>
    <definedName name="wrn.CGvt._.Revenue._.GDP." localSheetId="26" hidden="1">{#N/A,#N/A,FALSE,"NFPS GDP"}</definedName>
    <definedName name="wrn.CGvt._.Revenue._.GDP." localSheetId="27" hidden="1">{#N/A,#N/A,FALSE,"NFPS GDP"}</definedName>
    <definedName name="wrn.CGvt._.Revenue._.GDP." localSheetId="29" hidden="1">{#N/A,#N/A,FALSE,"NFPS GDP"}</definedName>
    <definedName name="wrn.CGvt._.Revenue._.GDP." hidden="1">{#N/A,#N/A,FALSE,"NFPS GDP"}</definedName>
    <definedName name="wrn.CREDIT." localSheetId="20" hidden="1">{#N/A,#N/A,FALSE,"CREDIT"}</definedName>
    <definedName name="wrn.CREDIT." localSheetId="21" hidden="1">{#N/A,#N/A,FALSE,"CREDIT"}</definedName>
    <definedName name="wrn.CREDIT." localSheetId="22" hidden="1">{#N/A,#N/A,FALSE,"CREDIT"}</definedName>
    <definedName name="wrn.CREDIT." localSheetId="23" hidden="1">{#N/A,#N/A,FALSE,"CREDIT"}</definedName>
    <definedName name="wrn.CREDIT." localSheetId="28" hidden="1">{#N/A,#N/A,FALSE,"CREDIT"}</definedName>
    <definedName name="wrn.CREDIT." localSheetId="32" hidden="1">{#N/A,#N/A,FALSE,"CREDIT"}</definedName>
    <definedName name="wrn.CREDIT." localSheetId="37" hidden="1">{#N/A,#N/A,FALSE,"CREDIT"}</definedName>
    <definedName name="wrn.CREDIT." localSheetId="39" hidden="1">{#N/A,#N/A,FALSE,"CREDIT"}</definedName>
    <definedName name="wrn.CREDIT." localSheetId="41" hidden="1">{#N/A,#N/A,FALSE,"CREDIT"}</definedName>
    <definedName name="wrn.CREDIT." localSheetId="4" hidden="1">{#N/A,#N/A,FALSE,"CREDIT"}</definedName>
    <definedName name="wrn.CREDIT." localSheetId="3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3" hidden="1">{#N/A,#N/A,FALSE,"CREDIT"}</definedName>
    <definedName name="wrn.CREDIT." localSheetId="34" hidden="1">{#N/A,#N/A,FALSE,"CREDIT"}</definedName>
    <definedName name="wrn.CREDIT." localSheetId="35" hidden="1">{#N/A,#N/A,FALSE,"CREDIT"}</definedName>
    <definedName name="wrn.CREDIT." localSheetId="36" hidden="1">{#N/A,#N/A,FALSE,"CREDIT"}</definedName>
    <definedName name="wrn.CREDIT." localSheetId="38" hidden="1">{#N/A,#N/A,FALSE,"CREDIT"}</definedName>
    <definedName name="wrn.CREDIT." localSheetId="42" hidden="1">{#N/A,#N/A,FALSE,"CREDIT"}</definedName>
    <definedName name="wrn.CREDIT." localSheetId="43" hidden="1">{#N/A,#N/A,FALSE,"CREDIT"}</definedName>
    <definedName name="wrn.CREDIT." localSheetId="17" hidden="1">{#N/A,#N/A,FALSE,"CREDIT"}</definedName>
    <definedName name="wrn.CREDIT." localSheetId="50" hidden="1">{#N/A,#N/A,FALSE,"CREDIT"}</definedName>
    <definedName name="wrn.CREDIT." localSheetId="51" hidden="1">{#N/A,#N/A,FALSE,"CREDIT"}</definedName>
    <definedName name="wrn.CREDIT." localSheetId="52" hidden="1">{#N/A,#N/A,FALSE,"CREDIT"}</definedName>
    <definedName name="wrn.CREDIT." localSheetId="53" hidden="1">{#N/A,#N/A,FALSE,"CREDIT"}</definedName>
    <definedName name="wrn.CREDIT." localSheetId="54" hidden="1">{#N/A,#N/A,FALSE,"CREDIT"}</definedName>
    <definedName name="wrn.CREDIT." localSheetId="55" hidden="1">{#N/A,#N/A,FALSE,"CREDIT"}</definedName>
    <definedName name="wrn.CREDIT." localSheetId="56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9" hidden="1">{#N/A,#N/A,FALSE,"CREDIT"}</definedName>
    <definedName name="wrn.CREDIT." hidden="1">{#N/A,#N/A,FALSE,"CREDIT"}</definedName>
    <definedName name="wrn.DEBTSVC." localSheetId="20" hidden="1">{#N/A,#N/A,FALSE,"DEBTSVC"}</definedName>
    <definedName name="wrn.DEBTSVC." localSheetId="21" hidden="1">{#N/A,#N/A,FALSE,"DEBTSVC"}</definedName>
    <definedName name="wrn.DEBTSVC." localSheetId="22" hidden="1">{#N/A,#N/A,FALSE,"DEBTSVC"}</definedName>
    <definedName name="wrn.DEBTSVC." localSheetId="23" hidden="1">{#N/A,#N/A,FALSE,"DEBTSVC"}</definedName>
    <definedName name="wrn.DEBTSVC." localSheetId="28" hidden="1">{#N/A,#N/A,FALSE,"DEBTSVC"}</definedName>
    <definedName name="wrn.DEBTSVC." localSheetId="32" hidden="1">{#N/A,#N/A,FALSE,"DEBTSVC"}</definedName>
    <definedName name="wrn.DEBTSVC." localSheetId="37" hidden="1">{#N/A,#N/A,FALSE,"DEBTSVC"}</definedName>
    <definedName name="wrn.DEBTSVC." localSheetId="39" hidden="1">{#N/A,#N/A,FALSE,"DEBTSVC"}</definedName>
    <definedName name="wrn.DEBTSVC." localSheetId="41" hidden="1">{#N/A,#N/A,FALSE,"DEBTSVC"}</definedName>
    <definedName name="wrn.DEBTSVC." localSheetId="4" hidden="1">{#N/A,#N/A,FALSE,"DEBTSVC"}</definedName>
    <definedName name="wrn.DEBTSVC." localSheetId="3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3" hidden="1">{#N/A,#N/A,FALSE,"DEBTSVC"}</definedName>
    <definedName name="wrn.DEBTSVC." localSheetId="34" hidden="1">{#N/A,#N/A,FALSE,"DEBTSVC"}</definedName>
    <definedName name="wrn.DEBTSVC." localSheetId="35" hidden="1">{#N/A,#N/A,FALSE,"DEBTSVC"}</definedName>
    <definedName name="wrn.DEBTSVC." localSheetId="36" hidden="1">{#N/A,#N/A,FALSE,"DEBTSVC"}</definedName>
    <definedName name="wrn.DEBTSVC." localSheetId="38" hidden="1">{#N/A,#N/A,FALSE,"DEBTSVC"}</definedName>
    <definedName name="wrn.DEBTSVC." localSheetId="42" hidden="1">{#N/A,#N/A,FALSE,"DEBTSVC"}</definedName>
    <definedName name="wrn.DEBTSVC." localSheetId="43" hidden="1">{#N/A,#N/A,FALSE,"DEBTSVC"}</definedName>
    <definedName name="wrn.DEBTSVC." localSheetId="17" hidden="1">{#N/A,#N/A,FALSE,"DEBTSVC"}</definedName>
    <definedName name="wrn.DEBTSVC." localSheetId="50" hidden="1">{#N/A,#N/A,FALSE,"DEBTSVC"}</definedName>
    <definedName name="wrn.DEBTSVC." localSheetId="51" hidden="1">{#N/A,#N/A,FALSE,"DEBTSVC"}</definedName>
    <definedName name="wrn.DEBTSVC." localSheetId="52" hidden="1">{#N/A,#N/A,FALSE,"DEBTSVC"}</definedName>
    <definedName name="wrn.DEBTSVC." localSheetId="53" hidden="1">{#N/A,#N/A,FALSE,"DEBTSVC"}</definedName>
    <definedName name="wrn.DEBTSVC." localSheetId="54" hidden="1">{#N/A,#N/A,FALSE,"DEBTSVC"}</definedName>
    <definedName name="wrn.DEBTSVC." localSheetId="55" hidden="1">{#N/A,#N/A,FALSE,"DEBTSVC"}</definedName>
    <definedName name="wrn.DEBTSVC." localSheetId="56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9" hidden="1">{#N/A,#N/A,FALSE,"DEBTSVC"}</definedName>
    <definedName name="wrn.DEBTSVC." hidden="1">{#N/A,#N/A,FALSE,"DEBTSVC"}</definedName>
    <definedName name="wrn.DEPO." localSheetId="20" hidden="1">{#N/A,#N/A,FALSE,"DEPO"}</definedName>
    <definedName name="wrn.DEPO." localSheetId="21" hidden="1">{#N/A,#N/A,FALSE,"DEPO"}</definedName>
    <definedName name="wrn.DEPO." localSheetId="22" hidden="1">{#N/A,#N/A,FALSE,"DEPO"}</definedName>
    <definedName name="wrn.DEPO." localSheetId="23" hidden="1">{#N/A,#N/A,FALSE,"DEPO"}</definedName>
    <definedName name="wrn.DEPO." localSheetId="28" hidden="1">{#N/A,#N/A,FALSE,"DEPO"}</definedName>
    <definedName name="wrn.DEPO." localSheetId="32" hidden="1">{#N/A,#N/A,FALSE,"DEPO"}</definedName>
    <definedName name="wrn.DEPO." localSheetId="37" hidden="1">{#N/A,#N/A,FALSE,"DEPO"}</definedName>
    <definedName name="wrn.DEPO." localSheetId="39" hidden="1">{#N/A,#N/A,FALSE,"DEPO"}</definedName>
    <definedName name="wrn.DEPO." localSheetId="41" hidden="1">{#N/A,#N/A,FALSE,"DEPO"}</definedName>
    <definedName name="wrn.DEPO." localSheetId="4" hidden="1">{#N/A,#N/A,FALSE,"DEPO"}</definedName>
    <definedName name="wrn.DEPO." localSheetId="3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3" hidden="1">{#N/A,#N/A,FALSE,"DEPO"}</definedName>
    <definedName name="wrn.DEPO." localSheetId="34" hidden="1">{#N/A,#N/A,FALSE,"DEPO"}</definedName>
    <definedName name="wrn.DEPO." localSheetId="35" hidden="1">{#N/A,#N/A,FALSE,"DEPO"}</definedName>
    <definedName name="wrn.DEPO." localSheetId="36" hidden="1">{#N/A,#N/A,FALSE,"DEPO"}</definedName>
    <definedName name="wrn.DEPO." localSheetId="38" hidden="1">{#N/A,#N/A,FALSE,"DEPO"}</definedName>
    <definedName name="wrn.DEPO." localSheetId="42" hidden="1">{#N/A,#N/A,FALSE,"DEPO"}</definedName>
    <definedName name="wrn.DEPO." localSheetId="43" hidden="1">{#N/A,#N/A,FALSE,"DEPO"}</definedName>
    <definedName name="wrn.DEPO." localSheetId="17" hidden="1">{#N/A,#N/A,FALSE,"DEPO"}</definedName>
    <definedName name="wrn.DEPO." localSheetId="50" hidden="1">{#N/A,#N/A,FALSE,"DEPO"}</definedName>
    <definedName name="wrn.DEPO." localSheetId="51" hidden="1">{#N/A,#N/A,FALSE,"DEPO"}</definedName>
    <definedName name="wrn.DEPO." localSheetId="52" hidden="1">{#N/A,#N/A,FALSE,"DEPO"}</definedName>
    <definedName name="wrn.DEPO." localSheetId="53" hidden="1">{#N/A,#N/A,FALSE,"DEPO"}</definedName>
    <definedName name="wrn.DEPO." localSheetId="54" hidden="1">{#N/A,#N/A,FALSE,"DEPO"}</definedName>
    <definedName name="wrn.DEPO." localSheetId="55" hidden="1">{#N/A,#N/A,FALSE,"DEPO"}</definedName>
    <definedName name="wrn.DEPO." localSheetId="56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9" hidden="1">{#N/A,#N/A,FALSE,"DEPO"}</definedName>
    <definedName name="wrn.DEPO." hidden="1">{#N/A,#N/A,FALSE,"DEPO"}</definedName>
    <definedName name="wrn.EntpsPIB." localSheetId="20" hidden="1">{#N/A,#N/A,FALSE,"EntpsPIB"}</definedName>
    <definedName name="wrn.EntpsPIB." localSheetId="21" hidden="1">{#N/A,#N/A,FALSE,"EntpsPIB"}</definedName>
    <definedName name="wrn.EntpsPIB." localSheetId="22" hidden="1">{#N/A,#N/A,FALSE,"EntpsPIB"}</definedName>
    <definedName name="wrn.EntpsPIB." localSheetId="23" hidden="1">{#N/A,#N/A,FALSE,"EntpsPIB"}</definedName>
    <definedName name="wrn.EntpsPIB." localSheetId="28" hidden="1">{#N/A,#N/A,FALSE,"EntpsPIB"}</definedName>
    <definedName name="wrn.EntpsPIB." localSheetId="32" hidden="1">{#N/A,#N/A,FALSE,"EntpsPIB"}</definedName>
    <definedName name="wrn.EntpsPIB." localSheetId="37" hidden="1">{#N/A,#N/A,FALSE,"EntpsPIB"}</definedName>
    <definedName name="wrn.EntpsPIB." localSheetId="39" hidden="1">{#N/A,#N/A,FALSE,"EntpsPIB"}</definedName>
    <definedName name="wrn.EntpsPIB." localSheetId="41" hidden="1">{#N/A,#N/A,FALSE,"EntpsPIB"}</definedName>
    <definedName name="wrn.EntpsPIB." localSheetId="4" hidden="1">{#N/A,#N/A,FALSE,"EntpsPIB"}</definedName>
    <definedName name="wrn.EntpsPIB." localSheetId="3" hidden="1">{#N/A,#N/A,FALSE,"EntpsPIB"}</definedName>
    <definedName name="wrn.EntpsPIB." localSheetId="30" hidden="1">{#N/A,#N/A,FALSE,"EntpsPIB"}</definedName>
    <definedName name="wrn.EntpsPIB." localSheetId="31" hidden="1">{#N/A,#N/A,FALSE,"EntpsPIB"}</definedName>
    <definedName name="wrn.EntpsPIB." localSheetId="33" hidden="1">{#N/A,#N/A,FALSE,"EntpsPIB"}</definedName>
    <definedName name="wrn.EntpsPIB." localSheetId="34" hidden="1">{#N/A,#N/A,FALSE,"EntpsPIB"}</definedName>
    <definedName name="wrn.EntpsPIB." localSheetId="35" hidden="1">{#N/A,#N/A,FALSE,"EntpsPIB"}</definedName>
    <definedName name="wrn.EntpsPIB." localSheetId="36" hidden="1">{#N/A,#N/A,FALSE,"EntpsPIB"}</definedName>
    <definedName name="wrn.EntpsPIB." localSheetId="38" hidden="1">{#N/A,#N/A,FALSE,"EntpsPIB"}</definedName>
    <definedName name="wrn.EntpsPIB." localSheetId="42" hidden="1">{#N/A,#N/A,FALSE,"EntpsPIB"}</definedName>
    <definedName name="wrn.EntpsPIB." localSheetId="43" hidden="1">{#N/A,#N/A,FALSE,"EntpsPIB"}</definedName>
    <definedName name="wrn.EntpsPIB." localSheetId="17" hidden="1">{#N/A,#N/A,FALSE,"EntpsPIB"}</definedName>
    <definedName name="wrn.EntpsPIB." localSheetId="50" hidden="1">{#N/A,#N/A,FALSE,"EntpsPIB"}</definedName>
    <definedName name="wrn.EntpsPIB." localSheetId="51" hidden="1">{#N/A,#N/A,FALSE,"EntpsPIB"}</definedName>
    <definedName name="wrn.EntpsPIB." localSheetId="52" hidden="1">{#N/A,#N/A,FALSE,"EntpsPIB"}</definedName>
    <definedName name="wrn.EntpsPIB." localSheetId="53" hidden="1">{#N/A,#N/A,FALSE,"EntpsPIB"}</definedName>
    <definedName name="wrn.EntpsPIB." localSheetId="54" hidden="1">{#N/A,#N/A,FALSE,"EntpsPIB"}</definedName>
    <definedName name="wrn.EntpsPIB." localSheetId="55" hidden="1">{#N/A,#N/A,FALSE,"EntpsPIB"}</definedName>
    <definedName name="wrn.EntpsPIB." localSheetId="56" hidden="1">{#N/A,#N/A,FALSE,"EntpsPIB"}</definedName>
    <definedName name="wrn.EntpsPIB." localSheetId="18" hidden="1">{#N/A,#N/A,FALSE,"EntpsPIB"}</definedName>
    <definedName name="wrn.EntpsPIB." localSheetId="19" hidden="1">{#N/A,#N/A,FALSE,"EntpsPIB"}</definedName>
    <definedName name="wrn.EntpsPIB." localSheetId="24" hidden="1">{#N/A,#N/A,FALSE,"EntpsPIB"}</definedName>
    <definedName name="wrn.EntpsPIB." localSheetId="25" hidden="1">{#N/A,#N/A,FALSE,"EntpsPIB"}</definedName>
    <definedName name="wrn.EntpsPIB." localSheetId="26" hidden="1">{#N/A,#N/A,FALSE,"EntpsPIB"}</definedName>
    <definedName name="wrn.EntpsPIB." localSheetId="27" hidden="1">{#N/A,#N/A,FALSE,"EntpsPIB"}</definedName>
    <definedName name="wrn.EntpsPIB." localSheetId="29" hidden="1">{#N/A,#N/A,FALSE,"EntpsPIB"}</definedName>
    <definedName name="wrn.EntpsPIB." hidden="1">{#N/A,#N/A,FALSE,"EntpsPIB"}</definedName>
    <definedName name="wrn.EXCISE." localSheetId="20" hidden="1">{#N/A,#N/A,FALSE,"EXCISE"}</definedName>
    <definedName name="wrn.EXCISE." localSheetId="21" hidden="1">{#N/A,#N/A,FALSE,"EXCISE"}</definedName>
    <definedName name="wrn.EXCISE." localSheetId="22" hidden="1">{#N/A,#N/A,FALSE,"EXCISE"}</definedName>
    <definedName name="wrn.EXCISE." localSheetId="23" hidden="1">{#N/A,#N/A,FALSE,"EXCISE"}</definedName>
    <definedName name="wrn.EXCISE." localSheetId="28" hidden="1">{#N/A,#N/A,FALSE,"EXCISE"}</definedName>
    <definedName name="wrn.EXCISE." localSheetId="32" hidden="1">{#N/A,#N/A,FALSE,"EXCISE"}</definedName>
    <definedName name="wrn.EXCISE." localSheetId="37" hidden="1">{#N/A,#N/A,FALSE,"EXCISE"}</definedName>
    <definedName name="wrn.EXCISE." localSheetId="39" hidden="1">{#N/A,#N/A,FALSE,"EXCISE"}</definedName>
    <definedName name="wrn.EXCISE." localSheetId="41" hidden="1">{#N/A,#N/A,FALSE,"EXCISE"}</definedName>
    <definedName name="wrn.EXCISE." localSheetId="4" hidden="1">{#N/A,#N/A,FALSE,"EXCISE"}</definedName>
    <definedName name="wrn.EXCISE." localSheetId="3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3" hidden="1">{#N/A,#N/A,FALSE,"EXCISE"}</definedName>
    <definedName name="wrn.EXCISE." localSheetId="34" hidden="1">{#N/A,#N/A,FALSE,"EXCISE"}</definedName>
    <definedName name="wrn.EXCISE." localSheetId="35" hidden="1">{#N/A,#N/A,FALSE,"EXCISE"}</definedName>
    <definedName name="wrn.EXCISE." localSheetId="36" hidden="1">{#N/A,#N/A,FALSE,"EXCISE"}</definedName>
    <definedName name="wrn.EXCISE." localSheetId="38" hidden="1">{#N/A,#N/A,FALSE,"EXCISE"}</definedName>
    <definedName name="wrn.EXCISE." localSheetId="42" hidden="1">{#N/A,#N/A,FALSE,"EXCISE"}</definedName>
    <definedName name="wrn.EXCISE." localSheetId="43" hidden="1">{#N/A,#N/A,FALSE,"EXCISE"}</definedName>
    <definedName name="wrn.EXCISE." localSheetId="17" hidden="1">{#N/A,#N/A,FALSE,"EXCISE"}</definedName>
    <definedName name="wrn.EXCISE." localSheetId="50" hidden="1">{#N/A,#N/A,FALSE,"EXCISE"}</definedName>
    <definedName name="wrn.EXCISE." localSheetId="51" hidden="1">{#N/A,#N/A,FALSE,"EXCISE"}</definedName>
    <definedName name="wrn.EXCISE." localSheetId="52" hidden="1">{#N/A,#N/A,FALSE,"EXCISE"}</definedName>
    <definedName name="wrn.EXCISE." localSheetId="53" hidden="1">{#N/A,#N/A,FALSE,"EXCISE"}</definedName>
    <definedName name="wrn.EXCISE." localSheetId="54" hidden="1">{#N/A,#N/A,FALSE,"EXCISE"}</definedName>
    <definedName name="wrn.EXCISE." localSheetId="55" hidden="1">{#N/A,#N/A,FALSE,"EXCISE"}</definedName>
    <definedName name="wrn.EXCISE." localSheetId="56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9" hidden="1">{#N/A,#N/A,FALSE,"EXCISE"}</definedName>
    <definedName name="wrn.EXCISE." hidden="1">{#N/A,#N/A,FALSE,"EXCISE"}</definedName>
    <definedName name="wrn.EXRATE." localSheetId="20" hidden="1">{#N/A,#N/A,FALSE,"EXRATE"}</definedName>
    <definedName name="wrn.EXRATE." localSheetId="21" hidden="1">{#N/A,#N/A,FALSE,"EXRATE"}</definedName>
    <definedName name="wrn.EXRATE." localSheetId="22" hidden="1">{#N/A,#N/A,FALSE,"EXRATE"}</definedName>
    <definedName name="wrn.EXRATE." localSheetId="23" hidden="1">{#N/A,#N/A,FALSE,"EXRATE"}</definedName>
    <definedName name="wrn.EXRATE." localSheetId="28" hidden="1">{#N/A,#N/A,FALSE,"EXRATE"}</definedName>
    <definedName name="wrn.EXRATE." localSheetId="32" hidden="1">{#N/A,#N/A,FALSE,"EXRATE"}</definedName>
    <definedName name="wrn.EXRATE." localSheetId="37" hidden="1">{#N/A,#N/A,FALSE,"EXRATE"}</definedName>
    <definedName name="wrn.EXRATE." localSheetId="39" hidden="1">{#N/A,#N/A,FALSE,"EXRATE"}</definedName>
    <definedName name="wrn.EXRATE." localSheetId="41" hidden="1">{#N/A,#N/A,FALSE,"EXRATE"}</definedName>
    <definedName name="wrn.EXRATE." localSheetId="4" hidden="1">{#N/A,#N/A,FALSE,"EXRATE"}</definedName>
    <definedName name="wrn.EXRATE." localSheetId="3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3" hidden="1">{#N/A,#N/A,FALSE,"EXRATE"}</definedName>
    <definedName name="wrn.EXRATE." localSheetId="34" hidden="1">{#N/A,#N/A,FALSE,"EXRATE"}</definedName>
    <definedName name="wrn.EXRATE." localSheetId="35" hidden="1">{#N/A,#N/A,FALSE,"EXRATE"}</definedName>
    <definedName name="wrn.EXRATE." localSheetId="36" hidden="1">{#N/A,#N/A,FALSE,"EXRATE"}</definedName>
    <definedName name="wrn.EXRATE." localSheetId="38" hidden="1">{#N/A,#N/A,FALSE,"EXRATE"}</definedName>
    <definedName name="wrn.EXRATE." localSheetId="42" hidden="1">{#N/A,#N/A,FALSE,"EXRATE"}</definedName>
    <definedName name="wrn.EXRATE." localSheetId="43" hidden="1">{#N/A,#N/A,FALSE,"EXRATE"}</definedName>
    <definedName name="wrn.EXRATE." localSheetId="17" hidden="1">{#N/A,#N/A,FALSE,"EXRATE"}</definedName>
    <definedName name="wrn.EXRATE." localSheetId="50" hidden="1">{#N/A,#N/A,FALSE,"EXRATE"}</definedName>
    <definedName name="wrn.EXRATE." localSheetId="51" hidden="1">{#N/A,#N/A,FALSE,"EXRATE"}</definedName>
    <definedName name="wrn.EXRATE." localSheetId="52" hidden="1">{#N/A,#N/A,FALSE,"EXRATE"}</definedName>
    <definedName name="wrn.EXRATE." localSheetId="53" hidden="1">{#N/A,#N/A,FALSE,"EXRATE"}</definedName>
    <definedName name="wrn.EXRATE." localSheetId="54" hidden="1">{#N/A,#N/A,FALSE,"EXRATE"}</definedName>
    <definedName name="wrn.EXRATE." localSheetId="55" hidden="1">{#N/A,#N/A,FALSE,"EXRATE"}</definedName>
    <definedName name="wrn.EXRATE." localSheetId="56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9" hidden="1">{#N/A,#N/A,FALSE,"EXRATE"}</definedName>
    <definedName name="wrn.EXRATE." hidden="1">{#N/A,#N/A,FALSE,"EXRATE"}</definedName>
    <definedName name="wrn.EXTDEBT." localSheetId="20" hidden="1">{#N/A,#N/A,FALSE,"EXTDEBT"}</definedName>
    <definedName name="wrn.EXTDEBT." localSheetId="21" hidden="1">{#N/A,#N/A,FALSE,"EXTDEBT"}</definedName>
    <definedName name="wrn.EXTDEBT." localSheetId="22" hidden="1">{#N/A,#N/A,FALSE,"EXTDEBT"}</definedName>
    <definedName name="wrn.EXTDEBT." localSheetId="23" hidden="1">{#N/A,#N/A,FALSE,"EXTDEBT"}</definedName>
    <definedName name="wrn.EXTDEBT." localSheetId="28" hidden="1">{#N/A,#N/A,FALSE,"EXTDEBT"}</definedName>
    <definedName name="wrn.EXTDEBT." localSheetId="32" hidden="1">{#N/A,#N/A,FALSE,"EXTDEBT"}</definedName>
    <definedName name="wrn.EXTDEBT." localSheetId="37" hidden="1">{#N/A,#N/A,FALSE,"EXTDEBT"}</definedName>
    <definedName name="wrn.EXTDEBT." localSheetId="39" hidden="1">{#N/A,#N/A,FALSE,"EXTDEBT"}</definedName>
    <definedName name="wrn.EXTDEBT." localSheetId="41" hidden="1">{#N/A,#N/A,FALSE,"EXTDEBT"}</definedName>
    <definedName name="wrn.EXTDEBT." localSheetId="4" hidden="1">{#N/A,#N/A,FALSE,"EXTDEBT"}</definedName>
    <definedName name="wrn.EXTDEBT." localSheetId="3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3" hidden="1">{#N/A,#N/A,FALSE,"EXTDEBT"}</definedName>
    <definedName name="wrn.EXTDEBT." localSheetId="34" hidden="1">{#N/A,#N/A,FALSE,"EXTDEBT"}</definedName>
    <definedName name="wrn.EXTDEBT." localSheetId="35" hidden="1">{#N/A,#N/A,FALSE,"EXTDEBT"}</definedName>
    <definedName name="wrn.EXTDEBT." localSheetId="36" hidden="1">{#N/A,#N/A,FALSE,"EXTDEBT"}</definedName>
    <definedName name="wrn.EXTDEBT." localSheetId="38" hidden="1">{#N/A,#N/A,FALSE,"EXTDEBT"}</definedName>
    <definedName name="wrn.EXTDEBT." localSheetId="42" hidden="1">{#N/A,#N/A,FALSE,"EXTDEBT"}</definedName>
    <definedName name="wrn.EXTDEBT." localSheetId="43" hidden="1">{#N/A,#N/A,FALSE,"EXTDEBT"}</definedName>
    <definedName name="wrn.EXTDEBT." localSheetId="17" hidden="1">{#N/A,#N/A,FALSE,"EXTDEBT"}</definedName>
    <definedName name="wrn.EXTDEBT." localSheetId="50" hidden="1">{#N/A,#N/A,FALSE,"EXTDEBT"}</definedName>
    <definedName name="wrn.EXTDEBT." localSheetId="51" hidden="1">{#N/A,#N/A,FALSE,"EXTDEBT"}</definedName>
    <definedName name="wrn.EXTDEBT." localSheetId="52" hidden="1">{#N/A,#N/A,FALSE,"EXTDEBT"}</definedName>
    <definedName name="wrn.EXTDEBT." localSheetId="53" hidden="1">{#N/A,#N/A,FALSE,"EXTDEBT"}</definedName>
    <definedName name="wrn.EXTDEBT." localSheetId="54" hidden="1">{#N/A,#N/A,FALSE,"EXTDEBT"}</definedName>
    <definedName name="wrn.EXTDEBT." localSheetId="55" hidden="1">{#N/A,#N/A,FALSE,"EXTDEBT"}</definedName>
    <definedName name="wrn.EXTDEBT." localSheetId="56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9" hidden="1">{#N/A,#N/A,FALSE,"EXTDEBT"}</definedName>
    <definedName name="wrn.EXTDEBT." hidden="1">{#N/A,#N/A,FALSE,"EXTDEBT"}</definedName>
    <definedName name="wrn.EXTRABUDGT." localSheetId="20" hidden="1">{#N/A,#N/A,FALSE,"EXTRABUDGT"}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localSheetId="23" hidden="1">{#N/A,#N/A,FALSE,"EXTRABUDGT"}</definedName>
    <definedName name="wrn.EXTRABUDGT." localSheetId="28" hidden="1">{#N/A,#N/A,FALSE,"EXTRABUDGT"}</definedName>
    <definedName name="wrn.EXTRABUDGT." localSheetId="32" hidden="1">{#N/A,#N/A,FALSE,"EXTRABUDGT"}</definedName>
    <definedName name="wrn.EXTRABUDGT." localSheetId="37" hidden="1">{#N/A,#N/A,FALSE,"EXTRABUDGT"}</definedName>
    <definedName name="wrn.EXTRABUDGT." localSheetId="39" hidden="1">{#N/A,#N/A,FALSE,"EXTRABUDGT"}</definedName>
    <definedName name="wrn.EXTRABUDGT." localSheetId="41" hidden="1">{#N/A,#N/A,FALSE,"EXTRABUDGT"}</definedName>
    <definedName name="wrn.EXTRABUDGT." localSheetId="4" hidden="1">{#N/A,#N/A,FALSE,"EXTRABUDGT"}</definedName>
    <definedName name="wrn.EXTRABUDGT." localSheetId="3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3" hidden="1">{#N/A,#N/A,FALSE,"EXTRABUDGT"}</definedName>
    <definedName name="wrn.EXTRABUDGT." localSheetId="34" hidden="1">{#N/A,#N/A,FALSE,"EXTRABUDGT"}</definedName>
    <definedName name="wrn.EXTRABUDGT." localSheetId="35" hidden="1">{#N/A,#N/A,FALSE,"EXTRABUDGT"}</definedName>
    <definedName name="wrn.EXTRABUDGT." localSheetId="36" hidden="1">{#N/A,#N/A,FALSE,"EXTRABUDGT"}</definedName>
    <definedName name="wrn.EXTRABUDGT." localSheetId="38" hidden="1">{#N/A,#N/A,FALSE,"EXTRABUDGT"}</definedName>
    <definedName name="wrn.EXTRABUDGT." localSheetId="42" hidden="1">{#N/A,#N/A,FALSE,"EXTRABUDGT"}</definedName>
    <definedName name="wrn.EXTRABUDGT." localSheetId="43" hidden="1">{#N/A,#N/A,FALSE,"EXTRABUDGT"}</definedName>
    <definedName name="wrn.EXTRABUDGT." localSheetId="17" hidden="1">{#N/A,#N/A,FALSE,"EXTRABUDGT"}</definedName>
    <definedName name="wrn.EXTRABUDGT." localSheetId="50" hidden="1">{#N/A,#N/A,FALSE,"EXTRABUDGT"}</definedName>
    <definedName name="wrn.EXTRABUDGT." localSheetId="51" hidden="1">{#N/A,#N/A,FALSE,"EXTRABUDGT"}</definedName>
    <definedName name="wrn.EXTRABUDGT." localSheetId="52" hidden="1">{#N/A,#N/A,FALSE,"EXTRABUDGT"}</definedName>
    <definedName name="wrn.EXTRABUDGT." localSheetId="53" hidden="1">{#N/A,#N/A,FALSE,"EXTRABUDGT"}</definedName>
    <definedName name="wrn.EXTRABUDGT." localSheetId="54" hidden="1">{#N/A,#N/A,FALSE,"EXTRABUDGT"}</definedName>
    <definedName name="wrn.EXTRABUDGT." localSheetId="55" hidden="1">{#N/A,#N/A,FALSE,"EXTRABUDGT"}</definedName>
    <definedName name="wrn.EXTRABUDGT." localSheetId="56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9" hidden="1">{#N/A,#N/A,FALSE,"EXTRABUDGT"}</definedName>
    <definedName name="wrn.EXTRABUDGT." hidden="1">{#N/A,#N/A,FALSE,"EXTRABUDGT"}</definedName>
    <definedName name="wrn.EXTRABUDGT2." localSheetId="20" hidden="1">{#N/A,#N/A,FALSE,"EXTRABUDGT2"}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localSheetId="23" hidden="1">{#N/A,#N/A,FALSE,"EXTRABUDGT2"}</definedName>
    <definedName name="wrn.EXTRABUDGT2." localSheetId="28" hidden="1">{#N/A,#N/A,FALSE,"EXTRABUDGT2"}</definedName>
    <definedName name="wrn.EXTRABUDGT2." localSheetId="32" hidden="1">{#N/A,#N/A,FALSE,"EXTRABUDGT2"}</definedName>
    <definedName name="wrn.EXTRABUDGT2." localSheetId="37" hidden="1">{#N/A,#N/A,FALSE,"EXTRABUDGT2"}</definedName>
    <definedName name="wrn.EXTRABUDGT2." localSheetId="39" hidden="1">{#N/A,#N/A,FALSE,"EXTRABUDGT2"}</definedName>
    <definedName name="wrn.EXTRABUDGT2." localSheetId="41" hidden="1">{#N/A,#N/A,FALSE,"EXTRABUDGT2"}</definedName>
    <definedName name="wrn.EXTRABUDGT2." localSheetId="4" hidden="1">{#N/A,#N/A,FALSE,"EXTRABUDGT2"}</definedName>
    <definedName name="wrn.EXTRABUDGT2." localSheetId="3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3" hidden="1">{#N/A,#N/A,FALSE,"EXTRABUDGT2"}</definedName>
    <definedName name="wrn.EXTRABUDGT2." localSheetId="34" hidden="1">{#N/A,#N/A,FALSE,"EXTRABUDGT2"}</definedName>
    <definedName name="wrn.EXTRABUDGT2." localSheetId="35" hidden="1">{#N/A,#N/A,FALSE,"EXTRABUDGT2"}</definedName>
    <definedName name="wrn.EXTRABUDGT2." localSheetId="36" hidden="1">{#N/A,#N/A,FALSE,"EXTRABUDGT2"}</definedName>
    <definedName name="wrn.EXTRABUDGT2." localSheetId="38" hidden="1">{#N/A,#N/A,FALSE,"EXTRABUDGT2"}</definedName>
    <definedName name="wrn.EXTRABUDGT2." localSheetId="42" hidden="1">{#N/A,#N/A,FALSE,"EXTRABUDGT2"}</definedName>
    <definedName name="wrn.EXTRABUDGT2." localSheetId="43" hidden="1">{#N/A,#N/A,FALSE,"EXTRABUDGT2"}</definedName>
    <definedName name="wrn.EXTRABUDGT2." localSheetId="17" hidden="1">{#N/A,#N/A,FALSE,"EXTRABUDGT2"}</definedName>
    <definedName name="wrn.EXTRABUDGT2." localSheetId="50" hidden="1">{#N/A,#N/A,FALSE,"EXTRABUDGT2"}</definedName>
    <definedName name="wrn.EXTRABUDGT2." localSheetId="51" hidden="1">{#N/A,#N/A,FALSE,"EXTRABUDGT2"}</definedName>
    <definedName name="wrn.EXTRABUDGT2." localSheetId="52" hidden="1">{#N/A,#N/A,FALSE,"EXTRABUDGT2"}</definedName>
    <definedName name="wrn.EXTRABUDGT2." localSheetId="53" hidden="1">{#N/A,#N/A,FALSE,"EXTRABUDGT2"}</definedName>
    <definedName name="wrn.EXTRABUDGT2." localSheetId="54" hidden="1">{#N/A,#N/A,FALSE,"EXTRABUDGT2"}</definedName>
    <definedName name="wrn.EXTRABUDGT2." localSheetId="55" hidden="1">{#N/A,#N/A,FALSE,"EXTRABUDGT2"}</definedName>
    <definedName name="wrn.EXTRABUDGT2." localSheetId="56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9" hidden="1">{#N/A,#N/A,FALSE,"EXTRABUDGT2"}</definedName>
    <definedName name="wrn.EXTRABUDGT2." hidden="1">{#N/A,#N/A,FALSE,"EXTRABUDGT2"}</definedName>
    <definedName name="wrn.GDP." localSheetId="20" hidden="1">{#N/A,#N/A,FALSE,"GDP_ORIGIN";#N/A,#N/A,FALSE,"EMP_POP"}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localSheetId="23" hidden="1">{#N/A,#N/A,FALSE,"GDP_ORIGIN";#N/A,#N/A,FALSE,"EMP_POP"}</definedName>
    <definedName name="wrn.GDP." localSheetId="28" hidden="1">{#N/A,#N/A,FALSE,"GDP_ORIGIN";#N/A,#N/A,FALSE,"EMP_POP"}</definedName>
    <definedName name="wrn.GDP." localSheetId="32" hidden="1">{#N/A,#N/A,FALSE,"GDP_ORIGIN";#N/A,#N/A,FALSE,"EMP_POP"}</definedName>
    <definedName name="wrn.GDP." localSheetId="37" hidden="1">{#N/A,#N/A,FALSE,"GDP_ORIGIN";#N/A,#N/A,FALSE,"EMP_POP"}</definedName>
    <definedName name="wrn.GDP." localSheetId="39" hidden="1">{#N/A,#N/A,FALSE,"GDP_ORIGIN";#N/A,#N/A,FALSE,"EMP_POP"}</definedName>
    <definedName name="wrn.GDP." localSheetId="41" hidden="1">{#N/A,#N/A,FALSE,"GDP_ORIGIN";#N/A,#N/A,FALSE,"EMP_POP"}</definedName>
    <definedName name="wrn.GDP." localSheetId="4" hidden="1">{#N/A,#N/A,FALSE,"GDP_ORIGIN";#N/A,#N/A,FALSE,"EMP_POP"}</definedName>
    <definedName name="wrn.GDP." localSheetId="3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3" hidden="1">{#N/A,#N/A,FALSE,"GDP_ORIGIN";#N/A,#N/A,FALSE,"EMP_POP"}</definedName>
    <definedName name="wrn.GDP." localSheetId="34" hidden="1">{#N/A,#N/A,FALSE,"GDP_ORIGIN";#N/A,#N/A,FALSE,"EMP_POP"}</definedName>
    <definedName name="wrn.GDP." localSheetId="35" hidden="1">{#N/A,#N/A,FALSE,"GDP_ORIGIN";#N/A,#N/A,FALSE,"EMP_POP"}</definedName>
    <definedName name="wrn.GDP." localSheetId="36" hidden="1">{#N/A,#N/A,FALSE,"GDP_ORIGIN";#N/A,#N/A,FALSE,"EMP_POP"}</definedName>
    <definedName name="wrn.GDP." localSheetId="38" hidden="1">{#N/A,#N/A,FALSE,"GDP_ORIGIN";#N/A,#N/A,FALSE,"EMP_POP"}</definedName>
    <definedName name="wrn.GDP." localSheetId="42" hidden="1">{#N/A,#N/A,FALSE,"GDP_ORIGIN";#N/A,#N/A,FALSE,"EMP_POP"}</definedName>
    <definedName name="wrn.GDP." localSheetId="43" hidden="1">{#N/A,#N/A,FALSE,"GDP_ORIGIN";#N/A,#N/A,FALSE,"EMP_POP"}</definedName>
    <definedName name="wrn.GDP." localSheetId="17" hidden="1">{#N/A,#N/A,FALSE,"GDP_ORIGIN";#N/A,#N/A,FALSE,"EMP_POP"}</definedName>
    <definedName name="wrn.GDP." localSheetId="50" hidden="1">{#N/A,#N/A,FALSE,"GDP_ORIGIN";#N/A,#N/A,FALSE,"EMP_POP"}</definedName>
    <definedName name="wrn.GDP." localSheetId="51" hidden="1">{#N/A,#N/A,FALSE,"GDP_ORIGIN";#N/A,#N/A,FALSE,"EMP_POP"}</definedName>
    <definedName name="wrn.GDP." localSheetId="52" hidden="1">{#N/A,#N/A,FALSE,"GDP_ORIGIN";#N/A,#N/A,FALSE,"EMP_POP"}</definedName>
    <definedName name="wrn.GDP." localSheetId="53" hidden="1">{#N/A,#N/A,FALSE,"GDP_ORIGIN";#N/A,#N/A,FALSE,"EMP_POP"}</definedName>
    <definedName name="wrn.GDP." localSheetId="54" hidden="1">{#N/A,#N/A,FALSE,"GDP_ORIGIN";#N/A,#N/A,FALSE,"EMP_POP"}</definedName>
    <definedName name="wrn.GDP." localSheetId="55" hidden="1">{#N/A,#N/A,FALSE,"GDP_ORIGIN";#N/A,#N/A,FALSE,"EMP_POP"}</definedName>
    <definedName name="wrn.GDP." localSheetId="56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9" hidden="1">{#N/A,#N/A,FALSE,"GDP_ORIGIN";#N/A,#N/A,FALSE,"EMP_POP"}</definedName>
    <definedName name="wrn.GDP." hidden="1">{#N/A,#N/A,FALSE,"GDP_ORIGIN";#N/A,#N/A,FALSE,"EMP_POP"}</definedName>
    <definedName name="wrn.GGOVT." localSheetId="20" hidden="1">{#N/A,#N/A,FALSE,"GGOVT"}</definedName>
    <definedName name="wrn.GGOVT." localSheetId="21" hidden="1">{#N/A,#N/A,FALSE,"GGOVT"}</definedName>
    <definedName name="wrn.GGOVT." localSheetId="22" hidden="1">{#N/A,#N/A,FALSE,"GGOVT"}</definedName>
    <definedName name="wrn.GGOVT." localSheetId="23" hidden="1">{#N/A,#N/A,FALSE,"GGOVT"}</definedName>
    <definedName name="wrn.GGOVT." localSheetId="28" hidden="1">{#N/A,#N/A,FALSE,"GGOVT"}</definedName>
    <definedName name="wrn.GGOVT." localSheetId="32" hidden="1">{#N/A,#N/A,FALSE,"GGOVT"}</definedName>
    <definedName name="wrn.GGOVT." localSheetId="37" hidden="1">{#N/A,#N/A,FALSE,"GGOVT"}</definedName>
    <definedName name="wrn.GGOVT." localSheetId="39" hidden="1">{#N/A,#N/A,FALSE,"GGOVT"}</definedName>
    <definedName name="wrn.GGOVT." localSheetId="41" hidden="1">{#N/A,#N/A,FALSE,"GGOVT"}</definedName>
    <definedName name="wrn.GGOVT." localSheetId="4" hidden="1">{#N/A,#N/A,FALSE,"GGOVT"}</definedName>
    <definedName name="wrn.GGOVT." localSheetId="3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3" hidden="1">{#N/A,#N/A,FALSE,"GGOVT"}</definedName>
    <definedName name="wrn.GGOVT." localSheetId="34" hidden="1">{#N/A,#N/A,FALSE,"GGOVT"}</definedName>
    <definedName name="wrn.GGOVT." localSheetId="35" hidden="1">{#N/A,#N/A,FALSE,"GGOVT"}</definedName>
    <definedName name="wrn.GGOVT." localSheetId="36" hidden="1">{#N/A,#N/A,FALSE,"GGOVT"}</definedName>
    <definedName name="wrn.GGOVT." localSheetId="38" hidden="1">{#N/A,#N/A,FALSE,"GGOVT"}</definedName>
    <definedName name="wrn.GGOVT." localSheetId="42" hidden="1">{#N/A,#N/A,FALSE,"GGOVT"}</definedName>
    <definedName name="wrn.GGOVT." localSheetId="43" hidden="1">{#N/A,#N/A,FALSE,"GGOVT"}</definedName>
    <definedName name="wrn.GGOVT." localSheetId="17" hidden="1">{#N/A,#N/A,FALSE,"GGOVT"}</definedName>
    <definedName name="wrn.GGOVT." localSheetId="50" hidden="1">{#N/A,#N/A,FALSE,"GGOVT"}</definedName>
    <definedName name="wrn.GGOVT." localSheetId="51" hidden="1">{#N/A,#N/A,FALSE,"GGOVT"}</definedName>
    <definedName name="wrn.GGOVT." localSheetId="52" hidden="1">{#N/A,#N/A,FALSE,"GGOVT"}</definedName>
    <definedName name="wrn.GGOVT." localSheetId="53" hidden="1">{#N/A,#N/A,FALSE,"GGOVT"}</definedName>
    <definedName name="wrn.GGOVT." localSheetId="54" hidden="1">{#N/A,#N/A,FALSE,"GGOVT"}</definedName>
    <definedName name="wrn.GGOVT." localSheetId="55" hidden="1">{#N/A,#N/A,FALSE,"GGOVT"}</definedName>
    <definedName name="wrn.GGOVT." localSheetId="56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9" hidden="1">{#N/A,#N/A,FALSE,"GGOVT"}</definedName>
    <definedName name="wrn.GGOVT." hidden="1">{#N/A,#N/A,FALSE,"GGOVT"}</definedName>
    <definedName name="wrn.GGOVT2." localSheetId="20" hidden="1">{#N/A,#N/A,FALSE,"GGOVT2"}</definedName>
    <definedName name="wrn.GGOVT2." localSheetId="21" hidden="1">{#N/A,#N/A,FALSE,"GGOVT2"}</definedName>
    <definedName name="wrn.GGOVT2." localSheetId="22" hidden="1">{#N/A,#N/A,FALSE,"GGOVT2"}</definedName>
    <definedName name="wrn.GGOVT2." localSheetId="23" hidden="1">{#N/A,#N/A,FALSE,"GGOVT2"}</definedName>
    <definedName name="wrn.GGOVT2." localSheetId="28" hidden="1">{#N/A,#N/A,FALSE,"GGOVT2"}</definedName>
    <definedName name="wrn.GGOVT2." localSheetId="32" hidden="1">{#N/A,#N/A,FALSE,"GGOVT2"}</definedName>
    <definedName name="wrn.GGOVT2." localSheetId="37" hidden="1">{#N/A,#N/A,FALSE,"GGOVT2"}</definedName>
    <definedName name="wrn.GGOVT2." localSheetId="39" hidden="1">{#N/A,#N/A,FALSE,"GGOVT2"}</definedName>
    <definedName name="wrn.GGOVT2." localSheetId="41" hidden="1">{#N/A,#N/A,FALSE,"GGOVT2"}</definedName>
    <definedName name="wrn.GGOVT2." localSheetId="4" hidden="1">{#N/A,#N/A,FALSE,"GGOVT2"}</definedName>
    <definedName name="wrn.GGOVT2." localSheetId="3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3" hidden="1">{#N/A,#N/A,FALSE,"GGOVT2"}</definedName>
    <definedName name="wrn.GGOVT2." localSheetId="34" hidden="1">{#N/A,#N/A,FALSE,"GGOVT2"}</definedName>
    <definedName name="wrn.GGOVT2." localSheetId="35" hidden="1">{#N/A,#N/A,FALSE,"GGOVT2"}</definedName>
    <definedName name="wrn.GGOVT2." localSheetId="36" hidden="1">{#N/A,#N/A,FALSE,"GGOVT2"}</definedName>
    <definedName name="wrn.GGOVT2." localSheetId="38" hidden="1">{#N/A,#N/A,FALSE,"GGOVT2"}</definedName>
    <definedName name="wrn.GGOVT2." localSheetId="42" hidden="1">{#N/A,#N/A,FALSE,"GGOVT2"}</definedName>
    <definedName name="wrn.GGOVT2." localSheetId="43" hidden="1">{#N/A,#N/A,FALSE,"GGOVT2"}</definedName>
    <definedName name="wrn.GGOVT2." localSheetId="17" hidden="1">{#N/A,#N/A,FALSE,"GGOVT2"}</definedName>
    <definedName name="wrn.GGOVT2." localSheetId="50" hidden="1">{#N/A,#N/A,FALSE,"GGOVT2"}</definedName>
    <definedName name="wrn.GGOVT2." localSheetId="51" hidden="1">{#N/A,#N/A,FALSE,"GGOVT2"}</definedName>
    <definedName name="wrn.GGOVT2." localSheetId="52" hidden="1">{#N/A,#N/A,FALSE,"GGOVT2"}</definedName>
    <definedName name="wrn.GGOVT2." localSheetId="53" hidden="1">{#N/A,#N/A,FALSE,"GGOVT2"}</definedName>
    <definedName name="wrn.GGOVT2." localSheetId="54" hidden="1">{#N/A,#N/A,FALSE,"GGOVT2"}</definedName>
    <definedName name="wrn.GGOVT2." localSheetId="55" hidden="1">{#N/A,#N/A,FALSE,"GGOVT2"}</definedName>
    <definedName name="wrn.GGOVT2." localSheetId="56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9" hidden="1">{#N/A,#N/A,FALSE,"GGOVT2"}</definedName>
    <definedName name="wrn.GGOVT2." hidden="1">{#N/A,#N/A,FALSE,"GGOVT2"}</definedName>
    <definedName name="wrn.GGOVTPC." localSheetId="20" hidden="1">{#N/A,#N/A,FALSE,"GGOVT%"}</definedName>
    <definedName name="wrn.GGOVTPC." localSheetId="21" hidden="1">{#N/A,#N/A,FALSE,"GGOVT%"}</definedName>
    <definedName name="wrn.GGOVTPC." localSheetId="22" hidden="1">{#N/A,#N/A,FALSE,"GGOVT%"}</definedName>
    <definedName name="wrn.GGOVTPC." localSheetId="23" hidden="1">{#N/A,#N/A,FALSE,"GGOVT%"}</definedName>
    <definedName name="wrn.GGOVTPC." localSheetId="28" hidden="1">{#N/A,#N/A,FALSE,"GGOVT%"}</definedName>
    <definedName name="wrn.GGOVTPC." localSheetId="32" hidden="1">{#N/A,#N/A,FALSE,"GGOVT%"}</definedName>
    <definedName name="wrn.GGOVTPC." localSheetId="37" hidden="1">{#N/A,#N/A,FALSE,"GGOVT%"}</definedName>
    <definedName name="wrn.GGOVTPC." localSheetId="39" hidden="1">{#N/A,#N/A,FALSE,"GGOVT%"}</definedName>
    <definedName name="wrn.GGOVTPC." localSheetId="41" hidden="1">{#N/A,#N/A,FALSE,"GGOVT%"}</definedName>
    <definedName name="wrn.GGOVTPC." localSheetId="4" hidden="1">{#N/A,#N/A,FALSE,"GGOVT%"}</definedName>
    <definedName name="wrn.GGOVTPC." localSheetId="3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3" hidden="1">{#N/A,#N/A,FALSE,"GGOVT%"}</definedName>
    <definedName name="wrn.GGOVTPC." localSheetId="34" hidden="1">{#N/A,#N/A,FALSE,"GGOVT%"}</definedName>
    <definedName name="wrn.GGOVTPC." localSheetId="35" hidden="1">{#N/A,#N/A,FALSE,"GGOVT%"}</definedName>
    <definedName name="wrn.GGOVTPC." localSheetId="36" hidden="1">{#N/A,#N/A,FALSE,"GGOVT%"}</definedName>
    <definedName name="wrn.GGOVTPC." localSheetId="38" hidden="1">{#N/A,#N/A,FALSE,"GGOVT%"}</definedName>
    <definedName name="wrn.GGOVTPC." localSheetId="42" hidden="1">{#N/A,#N/A,FALSE,"GGOVT%"}</definedName>
    <definedName name="wrn.GGOVTPC." localSheetId="43" hidden="1">{#N/A,#N/A,FALSE,"GGOVT%"}</definedName>
    <definedName name="wrn.GGOVTPC." localSheetId="17" hidden="1">{#N/A,#N/A,FALSE,"GGOVT%"}</definedName>
    <definedName name="wrn.GGOVTPC." localSheetId="50" hidden="1">{#N/A,#N/A,FALSE,"GGOVT%"}</definedName>
    <definedName name="wrn.GGOVTPC." localSheetId="51" hidden="1">{#N/A,#N/A,FALSE,"GGOVT%"}</definedName>
    <definedName name="wrn.GGOVTPC." localSheetId="52" hidden="1">{#N/A,#N/A,FALSE,"GGOVT%"}</definedName>
    <definedName name="wrn.GGOVTPC." localSheetId="53" hidden="1">{#N/A,#N/A,FALSE,"GGOVT%"}</definedName>
    <definedName name="wrn.GGOVTPC." localSheetId="54" hidden="1">{#N/A,#N/A,FALSE,"GGOVT%"}</definedName>
    <definedName name="wrn.GGOVTPC." localSheetId="55" hidden="1">{#N/A,#N/A,FALSE,"GGOVT%"}</definedName>
    <definedName name="wrn.GGOVTPC." localSheetId="56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9" hidden="1">{#N/A,#N/A,FALSE,"GGOVT%"}</definedName>
    <definedName name="wrn.GGOVTPC." hidden="1">{#N/A,#N/A,FALSE,"GGOVT%"}</definedName>
    <definedName name="wrn.INCOMETX." localSheetId="20" hidden="1">{#N/A,#N/A,FALSE,"INCOMETX"}</definedName>
    <definedName name="wrn.INCOMETX." localSheetId="21" hidden="1">{#N/A,#N/A,FALSE,"INCOMETX"}</definedName>
    <definedName name="wrn.INCOMETX." localSheetId="22" hidden="1">{#N/A,#N/A,FALSE,"INCOMETX"}</definedName>
    <definedName name="wrn.INCOMETX." localSheetId="23" hidden="1">{#N/A,#N/A,FALSE,"INCOMETX"}</definedName>
    <definedName name="wrn.INCOMETX." localSheetId="28" hidden="1">{#N/A,#N/A,FALSE,"INCOMETX"}</definedName>
    <definedName name="wrn.INCOMETX." localSheetId="32" hidden="1">{#N/A,#N/A,FALSE,"INCOMETX"}</definedName>
    <definedName name="wrn.INCOMETX." localSheetId="37" hidden="1">{#N/A,#N/A,FALSE,"INCOMETX"}</definedName>
    <definedName name="wrn.INCOMETX." localSheetId="39" hidden="1">{#N/A,#N/A,FALSE,"INCOMETX"}</definedName>
    <definedName name="wrn.INCOMETX." localSheetId="41" hidden="1">{#N/A,#N/A,FALSE,"INCOMETX"}</definedName>
    <definedName name="wrn.INCOMETX." localSheetId="4" hidden="1">{#N/A,#N/A,FALSE,"INCOMETX"}</definedName>
    <definedName name="wrn.INCOMETX." localSheetId="3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3" hidden="1">{#N/A,#N/A,FALSE,"INCOMETX"}</definedName>
    <definedName name="wrn.INCOMETX." localSheetId="34" hidden="1">{#N/A,#N/A,FALSE,"INCOMETX"}</definedName>
    <definedName name="wrn.INCOMETX." localSheetId="35" hidden="1">{#N/A,#N/A,FALSE,"INCOMETX"}</definedName>
    <definedName name="wrn.INCOMETX." localSheetId="36" hidden="1">{#N/A,#N/A,FALSE,"INCOMETX"}</definedName>
    <definedName name="wrn.INCOMETX." localSheetId="38" hidden="1">{#N/A,#N/A,FALSE,"INCOMETX"}</definedName>
    <definedName name="wrn.INCOMETX." localSheetId="42" hidden="1">{#N/A,#N/A,FALSE,"INCOMETX"}</definedName>
    <definedName name="wrn.INCOMETX." localSheetId="43" hidden="1">{#N/A,#N/A,FALSE,"INCOMETX"}</definedName>
    <definedName name="wrn.INCOMETX." localSheetId="17" hidden="1">{#N/A,#N/A,FALSE,"INCOMETX"}</definedName>
    <definedName name="wrn.INCOMETX." localSheetId="50" hidden="1">{#N/A,#N/A,FALSE,"INCOMETX"}</definedName>
    <definedName name="wrn.INCOMETX." localSheetId="51" hidden="1">{#N/A,#N/A,FALSE,"INCOMETX"}</definedName>
    <definedName name="wrn.INCOMETX." localSheetId="52" hidden="1">{#N/A,#N/A,FALSE,"INCOMETX"}</definedName>
    <definedName name="wrn.INCOMETX." localSheetId="53" hidden="1">{#N/A,#N/A,FALSE,"INCOMETX"}</definedName>
    <definedName name="wrn.INCOMETX." localSheetId="54" hidden="1">{#N/A,#N/A,FALSE,"INCOMETX"}</definedName>
    <definedName name="wrn.INCOMETX." localSheetId="55" hidden="1">{#N/A,#N/A,FALSE,"INCOMETX"}</definedName>
    <definedName name="wrn.INCOMETX." localSheetId="56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9" hidden="1">{#N/A,#N/A,FALSE,"INCOMETX"}</definedName>
    <definedName name="wrn.INCOMETX." hidden="1">{#N/A,#N/A,FALSE,"INCOMETX"}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20" hidden="1">{#N/A,#N/A,FALSE,"INTERST"}</definedName>
    <definedName name="wrn.INTERST." localSheetId="21" hidden="1">{#N/A,#N/A,FALSE,"INTERST"}</definedName>
    <definedName name="wrn.INTERST." localSheetId="22" hidden="1">{#N/A,#N/A,FALSE,"INTERST"}</definedName>
    <definedName name="wrn.INTERST." localSheetId="23" hidden="1">{#N/A,#N/A,FALSE,"INTERST"}</definedName>
    <definedName name="wrn.INTERST." localSheetId="28" hidden="1">{#N/A,#N/A,FALSE,"INTERST"}</definedName>
    <definedName name="wrn.INTERST." localSheetId="32" hidden="1">{#N/A,#N/A,FALSE,"INTERST"}</definedName>
    <definedName name="wrn.INTERST." localSheetId="37" hidden="1">{#N/A,#N/A,FALSE,"INTERST"}</definedName>
    <definedName name="wrn.INTERST." localSheetId="39" hidden="1">{#N/A,#N/A,FALSE,"INTERST"}</definedName>
    <definedName name="wrn.INTERST." localSheetId="41" hidden="1">{#N/A,#N/A,FALSE,"INTERST"}</definedName>
    <definedName name="wrn.INTERST." localSheetId="4" hidden="1">{#N/A,#N/A,FALSE,"INTERST"}</definedName>
    <definedName name="wrn.INTERST." localSheetId="3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3" hidden="1">{#N/A,#N/A,FALSE,"INTERST"}</definedName>
    <definedName name="wrn.INTERST." localSheetId="34" hidden="1">{#N/A,#N/A,FALSE,"INTERST"}</definedName>
    <definedName name="wrn.INTERST." localSheetId="35" hidden="1">{#N/A,#N/A,FALSE,"INTERST"}</definedName>
    <definedName name="wrn.INTERST." localSheetId="36" hidden="1">{#N/A,#N/A,FALSE,"INTERST"}</definedName>
    <definedName name="wrn.INTERST." localSheetId="38" hidden="1">{#N/A,#N/A,FALSE,"INTERST"}</definedName>
    <definedName name="wrn.INTERST." localSheetId="42" hidden="1">{#N/A,#N/A,FALSE,"INTERST"}</definedName>
    <definedName name="wrn.INTERST." localSheetId="43" hidden="1">{#N/A,#N/A,FALSE,"INTERST"}</definedName>
    <definedName name="wrn.INTERST." localSheetId="17" hidden="1">{#N/A,#N/A,FALSE,"INTERST"}</definedName>
    <definedName name="wrn.INTERST." localSheetId="50" hidden="1">{#N/A,#N/A,FALSE,"INTERST"}</definedName>
    <definedName name="wrn.INTERST." localSheetId="51" hidden="1">{#N/A,#N/A,FALSE,"INTERST"}</definedName>
    <definedName name="wrn.INTERST." localSheetId="52" hidden="1">{#N/A,#N/A,FALSE,"INTERST"}</definedName>
    <definedName name="wrn.INTERST." localSheetId="53" hidden="1">{#N/A,#N/A,FALSE,"INTERST"}</definedName>
    <definedName name="wrn.INTERST." localSheetId="54" hidden="1">{#N/A,#N/A,FALSE,"INTERST"}</definedName>
    <definedName name="wrn.INTERST." localSheetId="55" hidden="1">{#N/A,#N/A,FALSE,"INTERST"}</definedName>
    <definedName name="wrn.INTERST." localSheetId="56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9" hidden="1">{#N/A,#N/A,FALSE,"INTERST"}</definedName>
    <definedName name="wrn.INTERST." hidden="1">{#N/A,#N/A,FALSE,"INTERST"}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20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37" hidden="1">{"Main Economic Indicators",#N/A,FALSE,"C"}</definedName>
    <definedName name="wrn.Main._.Economic._.Indicators." localSheetId="39" hidden="1">{"Main Economic Indicators",#N/A,FALSE,"C"}</definedName>
    <definedName name="wrn.Main._.Economic._.Indicators." localSheetId="4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30" hidden="1">{"Main Economic Indicators",#N/A,FALSE,"C"}</definedName>
    <definedName name="wrn.Main._.Economic._.Indicators." localSheetId="31" hidden="1">{"Main Economic Indicators",#N/A,FALSE,"C"}</definedName>
    <definedName name="wrn.Main._.Economic._.Indicators." localSheetId="33" hidden="1">{"Main Economic Indicators",#N/A,FALSE,"C"}</definedName>
    <definedName name="wrn.Main._.Economic._.Indicators." localSheetId="34" hidden="1">{"Main Economic Indicators",#N/A,FALSE,"C"}</definedName>
    <definedName name="wrn.Main._.Economic._.Indicators." localSheetId="35" hidden="1">{"Main Economic Indicators",#N/A,FALSE,"C"}</definedName>
    <definedName name="wrn.Main._.Economic._.Indicators." localSheetId="36" hidden="1">{"Main Economic Indicators",#N/A,FALSE,"C"}</definedName>
    <definedName name="wrn.Main._.Economic._.Indicators." localSheetId="38" hidden="1">{"Main Economic Indicators",#N/A,FALSE,"C"}</definedName>
    <definedName name="wrn.Main._.Economic._.Indicators." localSheetId="42" hidden="1">{"Main Economic Indicators",#N/A,FALSE,"C"}</definedName>
    <definedName name="wrn.Main._.Economic._.Indicators." localSheetId="43" hidden="1">{"Main Economic Indicators",#N/A,FALSE,"C"}</definedName>
    <definedName name="wrn.Main._.Economic._.Indicators." localSheetId="17" hidden="1">{"Main Economic Indicators",#N/A,FALSE,"C"}</definedName>
    <definedName name="wrn.Main._.Economic._.Indicators." localSheetId="50" hidden="1">{"Main Economic Indicators",#N/A,FALSE,"C"}</definedName>
    <definedName name="wrn.Main._.Economic._.Indicators." localSheetId="51" hidden="1">{"Main Economic Indicators",#N/A,FALSE,"C"}</definedName>
    <definedName name="wrn.Main._.Economic._.Indicators." localSheetId="52" hidden="1">{"Main Economic Indicators",#N/A,FALSE,"C"}</definedName>
    <definedName name="wrn.Main._.Economic._.Indicators." localSheetId="53" hidden="1">{"Main Economic Indicators",#N/A,FALSE,"C"}</definedName>
    <definedName name="wrn.Main._.Economic._.Indicators." localSheetId="54" hidden="1">{"Main Economic Indicators",#N/A,FALSE,"C"}</definedName>
    <definedName name="wrn.Main._.Economic._.Indicators." localSheetId="55" hidden="1">{"Main Economic Indicators",#N/A,FALSE,"C"}</definedName>
    <definedName name="wrn.Main._.Economic._.Indicators." localSheetId="56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25" hidden="1">{"Main Economic Indicators",#N/A,FALSE,"C"}</definedName>
    <definedName name="wrn.Main._.Economic._.Indicators." localSheetId="26" hidden="1">{"Main Economic Indicators",#N/A,FALSE,"C"}</definedName>
    <definedName name="wrn.Main._.Economic._.Indicators." localSheetId="27" hidden="1">{"Main Economic Indicators",#N/A,FALSE,"C"}</definedName>
    <definedName name="wrn.Main._.Economic._.Indicators." localSheetId="29" hidden="1">{"Main Economic Indicators",#N/A,FALSE,"C"}</definedName>
    <definedName name="wrn.Main._.Economic._.Indicators." hidden="1">{"Main Economic Indicators",#N/A,FALSE,"C"}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20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8" hidden="1">{"MONA",#N/A,FALSE,"S"}</definedName>
    <definedName name="wrn.MONA." localSheetId="32" hidden="1">{"MONA",#N/A,FALSE,"S"}</definedName>
    <definedName name="wrn.MONA." localSheetId="37" hidden="1">{"MONA",#N/A,FALSE,"S"}</definedName>
    <definedName name="wrn.MONA." localSheetId="39" hidden="1">{"MONA",#N/A,FALSE,"S"}</definedName>
    <definedName name="wrn.MONA." localSheetId="41" hidden="1">{"MONA",#N/A,FALSE,"S"}</definedName>
    <definedName name="wrn.MONA." localSheetId="4" hidden="1">{"MONA",#N/A,FALSE,"S"}</definedName>
    <definedName name="wrn.MONA." localSheetId="3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5" hidden="1">{"MONA",#N/A,FALSE,"S"}</definedName>
    <definedName name="wrn.MONA." localSheetId="36" hidden="1">{"MONA",#N/A,FALSE,"S"}</definedName>
    <definedName name="wrn.MONA." localSheetId="38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17" hidden="1">{"MONA",#N/A,FALSE,"S"}</definedName>
    <definedName name="wrn.MONA." localSheetId="50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4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9" hidden="1">{"MONA",#N/A,FALSE,"S"}</definedName>
    <definedName name="wrn.MONA." hidden="1">{"MONA",#N/A,FALSE,"S"}</definedName>
    <definedName name="wrn.Monthsheet." localSheetId="20" hidden="1">{"Minpmon",#N/A,FALSE,"Monthinput"}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localSheetId="23" hidden="1">{"Minpmon",#N/A,FALSE,"Monthinput"}</definedName>
    <definedName name="wrn.Monthsheet." localSheetId="28" hidden="1">{"Minpmon",#N/A,FALSE,"Monthinput"}</definedName>
    <definedName name="wrn.Monthsheet." localSheetId="32" hidden="1">{"Minpmon",#N/A,FALSE,"Monthinput"}</definedName>
    <definedName name="wrn.Monthsheet." localSheetId="37" hidden="1">{"Minpmon",#N/A,FALSE,"Monthinput"}</definedName>
    <definedName name="wrn.Monthsheet." localSheetId="39" hidden="1">{"Minpmon",#N/A,FALSE,"Monthinput"}</definedName>
    <definedName name="wrn.Monthsheet." localSheetId="41" hidden="1">{"Minpmon",#N/A,FALSE,"Monthinput"}</definedName>
    <definedName name="wrn.Monthsheet." localSheetId="4" hidden="1">{"Minpmon",#N/A,FALSE,"Monthinput"}</definedName>
    <definedName name="wrn.Monthsheet." localSheetId="3" hidden="1">{"Minpmon",#N/A,FALSE,"Monthinput"}</definedName>
    <definedName name="wrn.Monthsheet." localSheetId="30" hidden="1">{"Minpmon",#N/A,FALSE,"Monthinput"}</definedName>
    <definedName name="wrn.Monthsheet." localSheetId="31" hidden="1">{"Minpmon",#N/A,FALSE,"Monthinput"}</definedName>
    <definedName name="wrn.Monthsheet." localSheetId="33" hidden="1">{"Minpmon",#N/A,FALSE,"Monthinput"}</definedName>
    <definedName name="wrn.Monthsheet." localSheetId="34" hidden="1">{"Minpmon",#N/A,FALSE,"Monthinput"}</definedName>
    <definedName name="wrn.Monthsheet." localSheetId="35" hidden="1">{"Minpmon",#N/A,FALSE,"Monthinput"}</definedName>
    <definedName name="wrn.Monthsheet." localSheetId="36" hidden="1">{"Minpmon",#N/A,FALSE,"Monthinput"}</definedName>
    <definedName name="wrn.Monthsheet." localSheetId="38" hidden="1">{"Minpmon",#N/A,FALSE,"Monthinput"}</definedName>
    <definedName name="wrn.Monthsheet." localSheetId="42" hidden="1">{"Minpmon",#N/A,FALSE,"Monthinput"}</definedName>
    <definedName name="wrn.Monthsheet." localSheetId="43" hidden="1">{"Minpmon",#N/A,FALSE,"Monthinput"}</definedName>
    <definedName name="wrn.Monthsheet." localSheetId="17" hidden="1">{"Minpmon",#N/A,FALSE,"Monthinput"}</definedName>
    <definedName name="wrn.Monthsheet." localSheetId="50" hidden="1">{"Minpmon",#N/A,FALSE,"Monthinput"}</definedName>
    <definedName name="wrn.Monthsheet." localSheetId="51" hidden="1">{"Minpmon",#N/A,FALSE,"Monthinput"}</definedName>
    <definedName name="wrn.Monthsheet." localSheetId="52" hidden="1">{"Minpmon",#N/A,FALSE,"Monthinput"}</definedName>
    <definedName name="wrn.Monthsheet." localSheetId="53" hidden="1">{"Minpmon",#N/A,FALSE,"Monthinput"}</definedName>
    <definedName name="wrn.Monthsheet." localSheetId="54" hidden="1">{"Minpmon",#N/A,FALSE,"Monthinput"}</definedName>
    <definedName name="wrn.Monthsheet." localSheetId="55" hidden="1">{"Minpmon",#N/A,FALSE,"Monthinput"}</definedName>
    <definedName name="wrn.Monthsheet." localSheetId="56" hidden="1">{"Minpmon",#N/A,FALSE,"Monthinput"}</definedName>
    <definedName name="wrn.Monthsheet." localSheetId="18" hidden="1">{"Minpmon",#N/A,FALSE,"Monthinput"}</definedName>
    <definedName name="wrn.Monthsheet." localSheetId="19" hidden="1">{"Minpmon",#N/A,FALSE,"Monthinput"}</definedName>
    <definedName name="wrn.Monthsheet." localSheetId="24" hidden="1">{"Minpmon",#N/A,FALSE,"Monthinput"}</definedName>
    <definedName name="wrn.Monthsheet." localSheetId="25" hidden="1">{"Minpmon",#N/A,FALSE,"Monthinput"}</definedName>
    <definedName name="wrn.Monthsheet." localSheetId="26" hidden="1">{"Minpmon",#N/A,FALSE,"Monthinput"}</definedName>
    <definedName name="wrn.Monthsheet." localSheetId="27" hidden="1">{"Minpmon",#N/A,FALSE,"Monthinput"}</definedName>
    <definedName name="wrn.Monthsheet." localSheetId="29" hidden="1">{"Minpmon",#N/A,FALSE,"Monthinput"}</definedName>
    <definedName name="wrn.Monthsheet." hidden="1">{"Minpmon",#N/A,FALSE,"Monthinput"}</definedName>
    <definedName name="wrn.MS." localSheetId="20" hidden="1">{#N/A,#N/A,FALSE,"MS"}</definedName>
    <definedName name="wrn.MS." localSheetId="21" hidden="1">{#N/A,#N/A,FALSE,"MS"}</definedName>
    <definedName name="wrn.MS." localSheetId="22" hidden="1">{#N/A,#N/A,FALSE,"MS"}</definedName>
    <definedName name="wrn.MS." localSheetId="23" hidden="1">{#N/A,#N/A,FALSE,"MS"}</definedName>
    <definedName name="wrn.MS." localSheetId="28" hidden="1">{#N/A,#N/A,FALSE,"MS"}</definedName>
    <definedName name="wrn.MS." localSheetId="32" hidden="1">{#N/A,#N/A,FALSE,"MS"}</definedName>
    <definedName name="wrn.MS." localSheetId="37" hidden="1">{#N/A,#N/A,FALSE,"MS"}</definedName>
    <definedName name="wrn.MS." localSheetId="39" hidden="1">{#N/A,#N/A,FALSE,"MS"}</definedName>
    <definedName name="wrn.MS." localSheetId="41" hidden="1">{#N/A,#N/A,FALSE,"MS"}</definedName>
    <definedName name="wrn.MS." localSheetId="4" hidden="1">{#N/A,#N/A,FALSE,"MS"}</definedName>
    <definedName name="wrn.MS." localSheetId="3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3" hidden="1">{#N/A,#N/A,FALSE,"MS"}</definedName>
    <definedName name="wrn.MS." localSheetId="34" hidden="1">{#N/A,#N/A,FALSE,"MS"}</definedName>
    <definedName name="wrn.MS." localSheetId="35" hidden="1">{#N/A,#N/A,FALSE,"MS"}</definedName>
    <definedName name="wrn.MS." localSheetId="36" hidden="1">{#N/A,#N/A,FALSE,"MS"}</definedName>
    <definedName name="wrn.MS." localSheetId="38" hidden="1">{#N/A,#N/A,FALSE,"MS"}</definedName>
    <definedName name="wrn.MS." localSheetId="42" hidden="1">{#N/A,#N/A,FALSE,"MS"}</definedName>
    <definedName name="wrn.MS." localSheetId="43" hidden="1">{#N/A,#N/A,FALSE,"MS"}</definedName>
    <definedName name="wrn.MS." localSheetId="17" hidden="1">{#N/A,#N/A,FALSE,"MS"}</definedName>
    <definedName name="wrn.MS." localSheetId="50" hidden="1">{#N/A,#N/A,FALSE,"MS"}</definedName>
    <definedName name="wrn.MS." localSheetId="51" hidden="1">{#N/A,#N/A,FALSE,"MS"}</definedName>
    <definedName name="wrn.MS." localSheetId="52" hidden="1">{#N/A,#N/A,FALSE,"MS"}</definedName>
    <definedName name="wrn.MS." localSheetId="53" hidden="1">{#N/A,#N/A,FALSE,"MS"}</definedName>
    <definedName name="wrn.MS." localSheetId="54" hidden="1">{#N/A,#N/A,FALSE,"MS"}</definedName>
    <definedName name="wrn.MS." localSheetId="55" hidden="1">{#N/A,#N/A,FALSE,"MS"}</definedName>
    <definedName name="wrn.MS." localSheetId="56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9" hidden="1">{#N/A,#N/A,FALSE,"MS"}</definedName>
    <definedName name="wrn.MS." hidden="1">{#N/A,#N/A,FALSE,"MS"}</definedName>
    <definedName name="wrn.NBG." localSheetId="20" hidden="1">{#N/A,#N/A,FALSE,"NBG"}</definedName>
    <definedName name="wrn.NBG." localSheetId="21" hidden="1">{#N/A,#N/A,FALSE,"NBG"}</definedName>
    <definedName name="wrn.NBG." localSheetId="22" hidden="1">{#N/A,#N/A,FALSE,"NBG"}</definedName>
    <definedName name="wrn.NBG." localSheetId="23" hidden="1">{#N/A,#N/A,FALSE,"NBG"}</definedName>
    <definedName name="wrn.NBG." localSheetId="28" hidden="1">{#N/A,#N/A,FALSE,"NBG"}</definedName>
    <definedName name="wrn.NBG." localSheetId="32" hidden="1">{#N/A,#N/A,FALSE,"NBG"}</definedName>
    <definedName name="wrn.NBG." localSheetId="37" hidden="1">{#N/A,#N/A,FALSE,"NBG"}</definedName>
    <definedName name="wrn.NBG." localSheetId="39" hidden="1">{#N/A,#N/A,FALSE,"NBG"}</definedName>
    <definedName name="wrn.NBG." localSheetId="41" hidden="1">{#N/A,#N/A,FALSE,"NBG"}</definedName>
    <definedName name="wrn.NBG." localSheetId="4" hidden="1">{#N/A,#N/A,FALSE,"NBG"}</definedName>
    <definedName name="wrn.NBG." localSheetId="3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3" hidden="1">{#N/A,#N/A,FALSE,"NBG"}</definedName>
    <definedName name="wrn.NBG." localSheetId="34" hidden="1">{#N/A,#N/A,FALSE,"NBG"}</definedName>
    <definedName name="wrn.NBG." localSheetId="35" hidden="1">{#N/A,#N/A,FALSE,"NBG"}</definedName>
    <definedName name="wrn.NBG." localSheetId="36" hidden="1">{#N/A,#N/A,FALSE,"NBG"}</definedName>
    <definedName name="wrn.NBG." localSheetId="38" hidden="1">{#N/A,#N/A,FALSE,"NBG"}</definedName>
    <definedName name="wrn.NBG." localSheetId="42" hidden="1">{#N/A,#N/A,FALSE,"NBG"}</definedName>
    <definedName name="wrn.NBG." localSheetId="43" hidden="1">{#N/A,#N/A,FALSE,"NBG"}</definedName>
    <definedName name="wrn.NBG." localSheetId="17" hidden="1">{#N/A,#N/A,FALSE,"NBG"}</definedName>
    <definedName name="wrn.NBG." localSheetId="50" hidden="1">{#N/A,#N/A,FALSE,"NBG"}</definedName>
    <definedName name="wrn.NBG." localSheetId="51" hidden="1">{#N/A,#N/A,FALSE,"NBG"}</definedName>
    <definedName name="wrn.NBG." localSheetId="52" hidden="1">{#N/A,#N/A,FALSE,"NBG"}</definedName>
    <definedName name="wrn.NBG." localSheetId="53" hidden="1">{#N/A,#N/A,FALSE,"NBG"}</definedName>
    <definedName name="wrn.NBG." localSheetId="54" hidden="1">{#N/A,#N/A,FALSE,"NBG"}</definedName>
    <definedName name="wrn.NBG." localSheetId="55" hidden="1">{#N/A,#N/A,FALSE,"NBG"}</definedName>
    <definedName name="wrn.NBG." localSheetId="56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9" hidden="1">{#N/A,#N/A,FALSE,"NBG"}</definedName>
    <definedName name="wrn.NBG." hidden="1">{#N/A,#N/A,FALSE,"NBG"}</definedName>
    <definedName name="wrn.NFPS._.GDP." localSheetId="20" hidden="1">{#N/A,#N/A,FALSE,"NFPS GDP"}</definedName>
    <definedName name="wrn.NFPS._.GDP." localSheetId="21" hidden="1">{#N/A,#N/A,FALSE,"NFPS GDP"}</definedName>
    <definedName name="wrn.NFPS._.GDP." localSheetId="22" hidden="1">{#N/A,#N/A,FALSE,"NFPS GDP"}</definedName>
    <definedName name="wrn.NFPS._.GDP." localSheetId="23" hidden="1">{#N/A,#N/A,FALSE,"NFPS GDP"}</definedName>
    <definedName name="wrn.NFPS._.GDP." localSheetId="28" hidden="1">{#N/A,#N/A,FALSE,"NFPS GDP"}</definedName>
    <definedName name="wrn.NFPS._.GDP." localSheetId="32" hidden="1">{#N/A,#N/A,FALSE,"NFPS GDP"}</definedName>
    <definedName name="wrn.NFPS._.GDP." localSheetId="37" hidden="1">{#N/A,#N/A,FALSE,"NFPS GDP"}</definedName>
    <definedName name="wrn.NFPS._.GDP." localSheetId="39" hidden="1">{#N/A,#N/A,FALSE,"NFPS GDP"}</definedName>
    <definedName name="wrn.NFPS._.GDP." localSheetId="41" hidden="1">{#N/A,#N/A,FALSE,"NFPS GDP"}</definedName>
    <definedName name="wrn.NFPS._.GDP." localSheetId="4" hidden="1">{#N/A,#N/A,FALSE,"NFPS GDP"}</definedName>
    <definedName name="wrn.NFPS._.GDP." localSheetId="3" hidden="1">{#N/A,#N/A,FALSE,"NFPS GDP"}</definedName>
    <definedName name="wrn.NFPS._.GDP." localSheetId="30" hidden="1">{#N/A,#N/A,FALSE,"NFPS GDP"}</definedName>
    <definedName name="wrn.NFPS._.GDP." localSheetId="31" hidden="1">{#N/A,#N/A,FALSE,"NFPS GDP"}</definedName>
    <definedName name="wrn.NFPS._.GDP." localSheetId="33" hidden="1">{#N/A,#N/A,FALSE,"NFPS GDP"}</definedName>
    <definedName name="wrn.NFPS._.GDP." localSheetId="34" hidden="1">{#N/A,#N/A,FALSE,"NFPS GDP"}</definedName>
    <definedName name="wrn.NFPS._.GDP." localSheetId="35" hidden="1">{#N/A,#N/A,FALSE,"NFPS GDP"}</definedName>
    <definedName name="wrn.NFPS._.GDP." localSheetId="36" hidden="1">{#N/A,#N/A,FALSE,"NFPS GDP"}</definedName>
    <definedName name="wrn.NFPS._.GDP." localSheetId="38" hidden="1">{#N/A,#N/A,FALSE,"NFPS GDP"}</definedName>
    <definedName name="wrn.NFPS._.GDP." localSheetId="42" hidden="1">{#N/A,#N/A,FALSE,"NFPS GDP"}</definedName>
    <definedName name="wrn.NFPS._.GDP." localSheetId="43" hidden="1">{#N/A,#N/A,FALSE,"NFPS GDP"}</definedName>
    <definedName name="wrn.NFPS._.GDP." localSheetId="17" hidden="1">{#N/A,#N/A,FALSE,"NFPS GDP"}</definedName>
    <definedName name="wrn.NFPS._.GDP." localSheetId="50" hidden="1">{#N/A,#N/A,FALSE,"NFPS GDP"}</definedName>
    <definedName name="wrn.NFPS._.GDP." localSheetId="51" hidden="1">{#N/A,#N/A,FALSE,"NFPS GDP"}</definedName>
    <definedName name="wrn.NFPS._.GDP." localSheetId="52" hidden="1">{#N/A,#N/A,FALSE,"NFPS GDP"}</definedName>
    <definedName name="wrn.NFPS._.GDP." localSheetId="53" hidden="1">{#N/A,#N/A,FALSE,"NFPS GDP"}</definedName>
    <definedName name="wrn.NFPS._.GDP." localSheetId="54" hidden="1">{#N/A,#N/A,FALSE,"NFPS GDP"}</definedName>
    <definedName name="wrn.NFPS._.GDP." localSheetId="55" hidden="1">{#N/A,#N/A,FALSE,"NFPS GDP"}</definedName>
    <definedName name="wrn.NFPS._.GDP." localSheetId="56" hidden="1">{#N/A,#N/A,FALSE,"NFPS GDP"}</definedName>
    <definedName name="wrn.NFPS._.GDP." localSheetId="18" hidden="1">{#N/A,#N/A,FALSE,"NFPS GDP"}</definedName>
    <definedName name="wrn.NFPS._.GDP." localSheetId="19" hidden="1">{#N/A,#N/A,FALSE,"NFPS GDP"}</definedName>
    <definedName name="wrn.NFPS._.GDP." localSheetId="24" hidden="1">{#N/A,#N/A,FALSE,"NFPS GDP"}</definedName>
    <definedName name="wrn.NFPS._.GDP." localSheetId="25" hidden="1">{#N/A,#N/A,FALSE,"NFPS GDP"}</definedName>
    <definedName name="wrn.NFPS._.GDP." localSheetId="26" hidden="1">{#N/A,#N/A,FALSE,"NFPS GDP"}</definedName>
    <definedName name="wrn.NFPS._.GDP." localSheetId="27" hidden="1">{#N/A,#N/A,FALSE,"NFPS GDP"}</definedName>
    <definedName name="wrn.NFPS._.GDP." localSheetId="29" hidden="1">{#N/A,#N/A,FALSE,"NFPS GDP"}</definedName>
    <definedName name="wrn.NFPS._.GDP." hidden="1">{#N/A,#N/A,FALSE,"NFPS GDP"}</definedName>
    <definedName name="wrn.original." localSheetId="20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28" hidden="1">{"Original",#N/A,FALSE,"CENTBANK";"Original",#N/A,FALSE,"COMBANKS"}</definedName>
    <definedName name="wrn.original." localSheetId="32" hidden="1">{"Original",#N/A,FALSE,"CENTBANK";"Original",#N/A,FALSE,"COMBANKS"}</definedName>
    <definedName name="wrn.original." localSheetId="37" hidden="1">{"Original",#N/A,FALSE,"CENTBANK";"Original",#N/A,FALSE,"COMBANKS"}</definedName>
    <definedName name="wrn.original." localSheetId="39" hidden="1">{"Original",#N/A,FALSE,"CENTBANK";"Original",#N/A,FALSE,"COMBANKS"}</definedName>
    <definedName name="wrn.original." localSheetId="41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30" hidden="1">{"Original",#N/A,FALSE,"CENTBANK";"Original",#N/A,FALSE,"COMBANKS"}</definedName>
    <definedName name="wrn.original." localSheetId="31" hidden="1">{"Original",#N/A,FALSE,"CENTBANK";"Original",#N/A,FALSE,"COMBANKS"}</definedName>
    <definedName name="wrn.original." localSheetId="33" hidden="1">{"Original",#N/A,FALSE,"CENTBANK";"Original",#N/A,FALSE,"COMBANKS"}</definedName>
    <definedName name="wrn.original." localSheetId="34" hidden="1">{"Original",#N/A,FALSE,"CENTBANK";"Original",#N/A,FALSE,"COMBANKS"}</definedName>
    <definedName name="wrn.original." localSheetId="35" hidden="1">{"Original",#N/A,FALSE,"CENTBANK";"Original",#N/A,FALSE,"COMBANKS"}</definedName>
    <definedName name="wrn.original." localSheetId="36" hidden="1">{"Original",#N/A,FALSE,"CENTBANK";"Original",#N/A,FALSE,"COMBANKS"}</definedName>
    <definedName name="wrn.original." localSheetId="38" hidden="1">{"Original",#N/A,FALSE,"CENTBANK";"Original",#N/A,FALSE,"COMBANKS"}</definedName>
    <definedName name="wrn.original." localSheetId="42" hidden="1">{"Original",#N/A,FALSE,"CENTBANK";"Original",#N/A,FALSE,"COMBANKS"}</definedName>
    <definedName name="wrn.original." localSheetId="43" hidden="1">{"Original",#N/A,FALSE,"CENTBANK";"Original",#N/A,FALSE,"COMBANKS"}</definedName>
    <definedName name="wrn.original." localSheetId="17" hidden="1">{"Original",#N/A,FALSE,"CENTBANK";"Original",#N/A,FALSE,"COMBANKS"}</definedName>
    <definedName name="wrn.original." localSheetId="50" hidden="1">{"Original",#N/A,FALSE,"CENTBANK";"Original",#N/A,FALSE,"COMBANKS"}</definedName>
    <definedName name="wrn.original." localSheetId="51" hidden="1">{"Original",#N/A,FALSE,"CENTBANK";"Original",#N/A,FALSE,"COMBANKS"}</definedName>
    <definedName name="wrn.original." localSheetId="52" hidden="1">{"Original",#N/A,FALSE,"CENTBANK";"Original",#N/A,FALSE,"COMBANKS"}</definedName>
    <definedName name="wrn.original." localSheetId="53" hidden="1">{"Original",#N/A,FALSE,"CENTBANK";"Original",#N/A,FALSE,"COMBANKS"}</definedName>
    <definedName name="wrn.original." localSheetId="54" hidden="1">{"Original",#N/A,FALSE,"CENTBANK";"Original",#N/A,FALSE,"COMBANKS"}</definedName>
    <definedName name="wrn.original." localSheetId="55" hidden="1">{"Original",#N/A,FALSE,"CENTBANK";"Original",#N/A,FALSE,"COMBANKS"}</definedName>
    <definedName name="wrn.original." localSheetId="56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localSheetId="25" hidden="1">{"Original",#N/A,FALSE,"CENTBANK";"Original",#N/A,FALSE,"COMBANKS"}</definedName>
    <definedName name="wrn.original." localSheetId="26" hidden="1">{"Original",#N/A,FALSE,"CENTBANK";"Original",#N/A,FALSE,"COMBANKS"}</definedName>
    <definedName name="wrn.original." localSheetId="27" hidden="1">{"Original",#N/A,FALSE,"CENTBANK";"Original",#N/A,FALSE,"COMBANKS"}</definedName>
    <definedName name="wrn.original." localSheetId="29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20" hidden="1">{#N/A,#N/A,FALSE,"PCPI"}</definedName>
    <definedName name="wrn.PCPI." localSheetId="21" hidden="1">{#N/A,#N/A,FALSE,"PCPI"}</definedName>
    <definedName name="wrn.PCPI." localSheetId="22" hidden="1">{#N/A,#N/A,FALSE,"PCPI"}</definedName>
    <definedName name="wrn.PCPI." localSheetId="23" hidden="1">{#N/A,#N/A,FALSE,"PCPI"}</definedName>
    <definedName name="wrn.PCPI." localSheetId="28" hidden="1">{#N/A,#N/A,FALSE,"PCPI"}</definedName>
    <definedName name="wrn.PCPI." localSheetId="32" hidden="1">{#N/A,#N/A,FALSE,"PCPI"}</definedName>
    <definedName name="wrn.PCPI." localSheetId="37" hidden="1">{#N/A,#N/A,FALSE,"PCPI"}</definedName>
    <definedName name="wrn.PCPI." localSheetId="39" hidden="1">{#N/A,#N/A,FALSE,"PCPI"}</definedName>
    <definedName name="wrn.PCPI." localSheetId="41" hidden="1">{#N/A,#N/A,FALSE,"PCPI"}</definedName>
    <definedName name="wrn.PCPI." localSheetId="4" hidden="1">{#N/A,#N/A,FALSE,"PCPI"}</definedName>
    <definedName name="wrn.PCPI." localSheetId="3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3" hidden="1">{#N/A,#N/A,FALSE,"PCPI"}</definedName>
    <definedName name="wrn.PCPI." localSheetId="34" hidden="1">{#N/A,#N/A,FALSE,"PCPI"}</definedName>
    <definedName name="wrn.PCPI." localSheetId="35" hidden="1">{#N/A,#N/A,FALSE,"PCPI"}</definedName>
    <definedName name="wrn.PCPI." localSheetId="36" hidden="1">{#N/A,#N/A,FALSE,"PCPI"}</definedName>
    <definedName name="wrn.PCPI." localSheetId="38" hidden="1">{#N/A,#N/A,FALSE,"PCPI"}</definedName>
    <definedName name="wrn.PCPI." localSheetId="42" hidden="1">{#N/A,#N/A,FALSE,"PCPI"}</definedName>
    <definedName name="wrn.PCPI." localSheetId="43" hidden="1">{#N/A,#N/A,FALSE,"PCPI"}</definedName>
    <definedName name="wrn.PCPI." localSheetId="17" hidden="1">{#N/A,#N/A,FALSE,"PCPI"}</definedName>
    <definedName name="wrn.PCPI." localSheetId="50" hidden="1">{#N/A,#N/A,FALSE,"PCPI"}</definedName>
    <definedName name="wrn.PCPI." localSheetId="51" hidden="1">{#N/A,#N/A,FALSE,"PCPI"}</definedName>
    <definedName name="wrn.PCPI." localSheetId="52" hidden="1">{#N/A,#N/A,FALSE,"PCPI"}</definedName>
    <definedName name="wrn.PCPI." localSheetId="53" hidden="1">{#N/A,#N/A,FALSE,"PCPI"}</definedName>
    <definedName name="wrn.PCPI." localSheetId="54" hidden="1">{#N/A,#N/A,FALSE,"PCPI"}</definedName>
    <definedName name="wrn.PCPI." localSheetId="55" hidden="1">{#N/A,#N/A,FALSE,"PCPI"}</definedName>
    <definedName name="wrn.PCPI." localSheetId="56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9" hidden="1">{#N/A,#N/A,FALSE,"PCPI"}</definedName>
    <definedName name="wrn.PCPI." hidden="1">{#N/A,#N/A,FALSE,"PCPI"}</definedName>
    <definedName name="wrn.PENSION." localSheetId="20" hidden="1">{#N/A,#N/A,FALSE,"PENSION"}</definedName>
    <definedName name="wrn.PENSION." localSheetId="21" hidden="1">{#N/A,#N/A,FALSE,"PENSION"}</definedName>
    <definedName name="wrn.PENSION." localSheetId="22" hidden="1">{#N/A,#N/A,FALSE,"PENSION"}</definedName>
    <definedName name="wrn.PENSION." localSheetId="23" hidden="1">{#N/A,#N/A,FALSE,"PENSION"}</definedName>
    <definedName name="wrn.PENSION." localSheetId="28" hidden="1">{#N/A,#N/A,FALSE,"PENSION"}</definedName>
    <definedName name="wrn.PENSION." localSheetId="32" hidden="1">{#N/A,#N/A,FALSE,"PENSION"}</definedName>
    <definedName name="wrn.PENSION." localSheetId="37" hidden="1">{#N/A,#N/A,FALSE,"PENSION"}</definedName>
    <definedName name="wrn.PENSION." localSheetId="39" hidden="1">{#N/A,#N/A,FALSE,"PENSION"}</definedName>
    <definedName name="wrn.PENSION." localSheetId="41" hidden="1">{#N/A,#N/A,FALSE,"PENSION"}</definedName>
    <definedName name="wrn.PENSION." localSheetId="4" hidden="1">{#N/A,#N/A,FALSE,"PENSION"}</definedName>
    <definedName name="wrn.PENSION." localSheetId="3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3" hidden="1">{#N/A,#N/A,FALSE,"PENSION"}</definedName>
    <definedName name="wrn.PENSION." localSheetId="34" hidden="1">{#N/A,#N/A,FALSE,"PENSION"}</definedName>
    <definedName name="wrn.PENSION." localSheetId="35" hidden="1">{#N/A,#N/A,FALSE,"PENSION"}</definedName>
    <definedName name="wrn.PENSION." localSheetId="36" hidden="1">{#N/A,#N/A,FALSE,"PENSION"}</definedName>
    <definedName name="wrn.PENSION." localSheetId="38" hidden="1">{#N/A,#N/A,FALSE,"PENSION"}</definedName>
    <definedName name="wrn.PENSION." localSheetId="42" hidden="1">{#N/A,#N/A,FALSE,"PENSION"}</definedName>
    <definedName name="wrn.PENSION." localSheetId="43" hidden="1">{#N/A,#N/A,FALSE,"PENSION"}</definedName>
    <definedName name="wrn.PENSION." localSheetId="17" hidden="1">{#N/A,#N/A,FALSE,"PENSION"}</definedName>
    <definedName name="wrn.PENSION." localSheetId="50" hidden="1">{#N/A,#N/A,FALSE,"PENSION"}</definedName>
    <definedName name="wrn.PENSION." localSheetId="51" hidden="1">{#N/A,#N/A,FALSE,"PENSION"}</definedName>
    <definedName name="wrn.PENSION." localSheetId="52" hidden="1">{#N/A,#N/A,FALSE,"PENSION"}</definedName>
    <definedName name="wrn.PENSION." localSheetId="53" hidden="1">{#N/A,#N/A,FALSE,"PENSION"}</definedName>
    <definedName name="wrn.PENSION." localSheetId="54" hidden="1">{#N/A,#N/A,FALSE,"PENSION"}</definedName>
    <definedName name="wrn.PENSION." localSheetId="55" hidden="1">{#N/A,#N/A,FALSE,"PENSION"}</definedName>
    <definedName name="wrn.PENSION." localSheetId="56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9" hidden="1">{#N/A,#N/A,FALSE,"PENSION"}</definedName>
    <definedName name="wrn.PENSION." hidden="1">{#N/A,#N/A,FALSE,"PENSION"}</definedName>
    <definedName name="wrn.Program." localSheetId="20" hidden="1">{"Tab1",#N/A,FALSE,"P";"Tab2",#N/A,FALSE,"P"}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localSheetId="23" hidden="1">{"Tab1",#N/A,FALSE,"P";"Tab2",#N/A,FALSE,"P"}</definedName>
    <definedName name="wrn.Program." localSheetId="28" hidden="1">{"Tab1",#N/A,FALSE,"P";"Tab2",#N/A,FALSE,"P"}</definedName>
    <definedName name="wrn.Program." localSheetId="32" hidden="1">{"Tab1",#N/A,FALSE,"P";"Tab2",#N/A,FALSE,"P"}</definedName>
    <definedName name="wrn.Program." localSheetId="37" hidden="1">{"Tab1",#N/A,FALSE,"P";"Tab2",#N/A,FALSE,"P"}</definedName>
    <definedName name="wrn.Program." localSheetId="39" hidden="1">{"Tab1",#N/A,FALSE,"P";"Tab2",#N/A,FALSE,"P"}</definedName>
    <definedName name="wrn.Program." localSheetId="41" hidden="1">{"Tab1",#N/A,FALSE,"P";"Tab2",#N/A,FALSE,"P"}</definedName>
    <definedName name="wrn.Program." localSheetId="4" hidden="1">{"Tab1",#N/A,FALSE,"P";"Tab2",#N/A,FALSE,"P"}</definedName>
    <definedName name="wrn.Program." localSheetId="3" hidden="1">{"Tab1",#N/A,FALSE,"P";"Tab2",#N/A,FALSE,"P"}</definedName>
    <definedName name="wrn.Program." localSheetId="30" hidden="1">{"Tab1",#N/A,FALSE,"P";"Tab2",#N/A,FALSE,"P"}</definedName>
    <definedName name="wrn.Program." localSheetId="31" hidden="1">{"Tab1",#N/A,FALSE,"P";"Tab2",#N/A,FALSE,"P"}</definedName>
    <definedName name="wrn.Program." localSheetId="33" hidden="1">{"Tab1",#N/A,FALSE,"P";"Tab2",#N/A,FALSE,"P"}</definedName>
    <definedName name="wrn.Program." localSheetId="34" hidden="1">{"Tab1",#N/A,FALSE,"P";"Tab2",#N/A,FALSE,"P"}</definedName>
    <definedName name="wrn.Program." localSheetId="35" hidden="1">{"Tab1",#N/A,FALSE,"P";"Tab2",#N/A,FALSE,"P"}</definedName>
    <definedName name="wrn.Program." localSheetId="36" hidden="1">{"Tab1",#N/A,FALSE,"P";"Tab2",#N/A,FALSE,"P"}</definedName>
    <definedName name="wrn.Program." localSheetId="38" hidden="1">{"Tab1",#N/A,FALSE,"P";"Tab2",#N/A,FALSE,"P"}</definedName>
    <definedName name="wrn.Program." localSheetId="42" hidden="1">{"Tab1",#N/A,FALSE,"P";"Tab2",#N/A,FALSE,"P"}</definedName>
    <definedName name="wrn.Program." localSheetId="43" hidden="1">{"Tab1",#N/A,FALSE,"P";"Tab2",#N/A,FALSE,"P"}</definedName>
    <definedName name="wrn.Program." localSheetId="17" hidden="1">{"Tab1",#N/A,FALSE,"P";"Tab2",#N/A,FALSE,"P"}</definedName>
    <definedName name="wrn.Program." localSheetId="50" hidden="1">{"Tab1",#N/A,FALSE,"P";"Tab2",#N/A,FALSE,"P"}</definedName>
    <definedName name="wrn.Program." localSheetId="51" hidden="1">{"Tab1",#N/A,FALSE,"P";"Tab2",#N/A,FALSE,"P"}</definedName>
    <definedName name="wrn.Program." localSheetId="52" hidden="1">{"Tab1",#N/A,FALSE,"P";"Tab2",#N/A,FALSE,"P"}</definedName>
    <definedName name="wrn.Program." localSheetId="53" hidden="1">{"Tab1",#N/A,FALSE,"P";"Tab2",#N/A,FALSE,"P"}</definedName>
    <definedName name="wrn.Program." localSheetId="54" hidden="1">{"Tab1",#N/A,FALSE,"P";"Tab2",#N/A,FALSE,"P"}</definedName>
    <definedName name="wrn.Program." localSheetId="55" hidden="1">{"Tab1",#N/A,FALSE,"P";"Tab2",#N/A,FALSE,"P"}</definedName>
    <definedName name="wrn.Program." localSheetId="56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24" hidden="1">{"Tab1",#N/A,FALSE,"P";"Tab2",#N/A,FALSE,"P"}</definedName>
    <definedName name="wrn.Program." localSheetId="25" hidden="1">{"Tab1",#N/A,FALSE,"P";"Tab2",#N/A,FALSE,"P"}</definedName>
    <definedName name="wrn.Program." localSheetId="26" hidden="1">{"Tab1",#N/A,FALSE,"P";"Tab2",#N/A,FALSE,"P"}</definedName>
    <definedName name="wrn.Program." localSheetId="27" hidden="1">{"Tab1",#N/A,FALSE,"P";"Tab2",#N/A,FALSE,"P"}</definedName>
    <definedName name="wrn.Program." localSheetId="29" hidden="1">{"Tab1",#N/A,FALSE,"P";"Tab2",#N/A,FALSE,"P"}</definedName>
    <definedName name="wrn.Program." hidden="1">{"Tab1",#N/A,FALSE,"P";"Tab2",#N/A,FALSE,"P"}</definedName>
    <definedName name="wrn.PRUDENT." localSheetId="20" hidden="1">{#N/A,#N/A,FALSE,"PRUDENT"}</definedName>
    <definedName name="wrn.PRUDENT." localSheetId="21" hidden="1">{#N/A,#N/A,FALSE,"PRUDENT"}</definedName>
    <definedName name="wrn.PRUDENT." localSheetId="22" hidden="1">{#N/A,#N/A,FALSE,"PRUDENT"}</definedName>
    <definedName name="wrn.PRUDENT." localSheetId="23" hidden="1">{#N/A,#N/A,FALSE,"PRUDENT"}</definedName>
    <definedName name="wrn.PRUDENT." localSheetId="28" hidden="1">{#N/A,#N/A,FALSE,"PRUDENT"}</definedName>
    <definedName name="wrn.PRUDENT." localSheetId="32" hidden="1">{#N/A,#N/A,FALSE,"PRUDENT"}</definedName>
    <definedName name="wrn.PRUDENT." localSheetId="37" hidden="1">{#N/A,#N/A,FALSE,"PRUDENT"}</definedName>
    <definedName name="wrn.PRUDENT." localSheetId="39" hidden="1">{#N/A,#N/A,FALSE,"PRUDENT"}</definedName>
    <definedName name="wrn.PRUDENT." localSheetId="41" hidden="1">{#N/A,#N/A,FALSE,"PRUDENT"}</definedName>
    <definedName name="wrn.PRUDENT." localSheetId="4" hidden="1">{#N/A,#N/A,FALSE,"PRUDENT"}</definedName>
    <definedName name="wrn.PRUDENT." localSheetId="3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3" hidden="1">{#N/A,#N/A,FALSE,"PRUDENT"}</definedName>
    <definedName name="wrn.PRUDENT." localSheetId="34" hidden="1">{#N/A,#N/A,FALSE,"PRUDENT"}</definedName>
    <definedName name="wrn.PRUDENT." localSheetId="35" hidden="1">{#N/A,#N/A,FALSE,"PRUDENT"}</definedName>
    <definedName name="wrn.PRUDENT." localSheetId="36" hidden="1">{#N/A,#N/A,FALSE,"PRUDENT"}</definedName>
    <definedName name="wrn.PRUDENT." localSheetId="38" hidden="1">{#N/A,#N/A,FALSE,"PRUDENT"}</definedName>
    <definedName name="wrn.PRUDENT." localSheetId="42" hidden="1">{#N/A,#N/A,FALSE,"PRUDENT"}</definedName>
    <definedName name="wrn.PRUDENT." localSheetId="43" hidden="1">{#N/A,#N/A,FALSE,"PRUDENT"}</definedName>
    <definedName name="wrn.PRUDENT." localSheetId="17" hidden="1">{#N/A,#N/A,FALSE,"PRUDENT"}</definedName>
    <definedName name="wrn.PRUDENT." localSheetId="50" hidden="1">{#N/A,#N/A,FALSE,"PRUDENT"}</definedName>
    <definedName name="wrn.PRUDENT." localSheetId="51" hidden="1">{#N/A,#N/A,FALSE,"PRUDENT"}</definedName>
    <definedName name="wrn.PRUDENT." localSheetId="52" hidden="1">{#N/A,#N/A,FALSE,"PRUDENT"}</definedName>
    <definedName name="wrn.PRUDENT." localSheetId="53" hidden="1">{#N/A,#N/A,FALSE,"PRUDENT"}</definedName>
    <definedName name="wrn.PRUDENT." localSheetId="54" hidden="1">{#N/A,#N/A,FALSE,"PRUDENT"}</definedName>
    <definedName name="wrn.PRUDENT." localSheetId="55" hidden="1">{#N/A,#N/A,FALSE,"PRUDENT"}</definedName>
    <definedName name="wrn.PRUDENT." localSheetId="56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9" hidden="1">{#N/A,#N/A,FALSE,"PRUDENT"}</definedName>
    <definedName name="wrn.PRUDENT." hidden="1">{#N/A,#N/A,FALSE,"PRUDENT"}</definedName>
    <definedName name="wrn.PUBLEXP." localSheetId="20" hidden="1">{#N/A,#N/A,FALSE,"PUBLEXP"}</definedName>
    <definedName name="wrn.PUBLEXP." localSheetId="21" hidden="1">{#N/A,#N/A,FALSE,"PUBLEXP"}</definedName>
    <definedName name="wrn.PUBLEXP." localSheetId="22" hidden="1">{#N/A,#N/A,FALSE,"PUBLEXP"}</definedName>
    <definedName name="wrn.PUBLEXP." localSheetId="23" hidden="1">{#N/A,#N/A,FALSE,"PUBLEXP"}</definedName>
    <definedName name="wrn.PUBLEXP." localSheetId="28" hidden="1">{#N/A,#N/A,FALSE,"PUBLEXP"}</definedName>
    <definedName name="wrn.PUBLEXP." localSheetId="32" hidden="1">{#N/A,#N/A,FALSE,"PUBLEXP"}</definedName>
    <definedName name="wrn.PUBLEXP." localSheetId="37" hidden="1">{#N/A,#N/A,FALSE,"PUBLEXP"}</definedName>
    <definedName name="wrn.PUBLEXP." localSheetId="39" hidden="1">{#N/A,#N/A,FALSE,"PUBLEXP"}</definedName>
    <definedName name="wrn.PUBLEXP." localSheetId="41" hidden="1">{#N/A,#N/A,FALSE,"PUBLEXP"}</definedName>
    <definedName name="wrn.PUBLEXP." localSheetId="4" hidden="1">{#N/A,#N/A,FALSE,"PUBLEXP"}</definedName>
    <definedName name="wrn.PUBLEXP." localSheetId="3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3" hidden="1">{#N/A,#N/A,FALSE,"PUBLEXP"}</definedName>
    <definedName name="wrn.PUBLEXP." localSheetId="34" hidden="1">{#N/A,#N/A,FALSE,"PUBLEXP"}</definedName>
    <definedName name="wrn.PUBLEXP." localSheetId="35" hidden="1">{#N/A,#N/A,FALSE,"PUBLEXP"}</definedName>
    <definedName name="wrn.PUBLEXP." localSheetId="36" hidden="1">{#N/A,#N/A,FALSE,"PUBLEXP"}</definedName>
    <definedName name="wrn.PUBLEXP." localSheetId="38" hidden="1">{#N/A,#N/A,FALSE,"PUBLEXP"}</definedName>
    <definedName name="wrn.PUBLEXP." localSheetId="42" hidden="1">{#N/A,#N/A,FALSE,"PUBLEXP"}</definedName>
    <definedName name="wrn.PUBLEXP." localSheetId="43" hidden="1">{#N/A,#N/A,FALSE,"PUBLEXP"}</definedName>
    <definedName name="wrn.PUBLEXP." localSheetId="17" hidden="1">{#N/A,#N/A,FALSE,"PUBLEXP"}</definedName>
    <definedName name="wrn.PUBLEXP." localSheetId="50" hidden="1">{#N/A,#N/A,FALSE,"PUBLEXP"}</definedName>
    <definedName name="wrn.PUBLEXP." localSheetId="51" hidden="1">{#N/A,#N/A,FALSE,"PUBLEXP"}</definedName>
    <definedName name="wrn.PUBLEXP." localSheetId="52" hidden="1">{#N/A,#N/A,FALSE,"PUBLEXP"}</definedName>
    <definedName name="wrn.PUBLEXP." localSheetId="53" hidden="1">{#N/A,#N/A,FALSE,"PUBLEXP"}</definedName>
    <definedName name="wrn.PUBLEXP." localSheetId="54" hidden="1">{#N/A,#N/A,FALSE,"PUBLEXP"}</definedName>
    <definedName name="wrn.PUBLEXP." localSheetId="55" hidden="1">{#N/A,#N/A,FALSE,"PUBLEXP"}</definedName>
    <definedName name="wrn.PUBLEXP." localSheetId="56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9" hidden="1">{#N/A,#N/A,FALSE,"PUBLEXP"}</definedName>
    <definedName name="wrn.PUBLEXP." hidden="1">{#N/A,#N/A,FALSE,"PUBLEXP"}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2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20" hidden="1">{#N/A,#N/A,FALSE,"RestGGPIB"}</definedName>
    <definedName name="wrn.RestGGPIB." localSheetId="21" hidden="1">{#N/A,#N/A,FALSE,"RestGGPIB"}</definedName>
    <definedName name="wrn.RestGGPIB." localSheetId="22" hidden="1">{#N/A,#N/A,FALSE,"RestGGPIB"}</definedName>
    <definedName name="wrn.RestGGPIB." localSheetId="23" hidden="1">{#N/A,#N/A,FALSE,"RestGGPIB"}</definedName>
    <definedName name="wrn.RestGGPIB." localSheetId="28" hidden="1">{#N/A,#N/A,FALSE,"RestGGPIB"}</definedName>
    <definedName name="wrn.RestGGPIB." localSheetId="32" hidden="1">{#N/A,#N/A,FALSE,"RestGGPIB"}</definedName>
    <definedName name="wrn.RestGGPIB." localSheetId="37" hidden="1">{#N/A,#N/A,FALSE,"RestGGPIB"}</definedName>
    <definedName name="wrn.RestGGPIB." localSheetId="39" hidden="1">{#N/A,#N/A,FALSE,"RestGGPIB"}</definedName>
    <definedName name="wrn.RestGGPIB." localSheetId="41" hidden="1">{#N/A,#N/A,FALSE,"RestGGPIB"}</definedName>
    <definedName name="wrn.RestGGPIB." localSheetId="4" hidden="1">{#N/A,#N/A,FALSE,"RestGGPIB"}</definedName>
    <definedName name="wrn.RestGGPIB." localSheetId="3" hidden="1">{#N/A,#N/A,FALSE,"RestGGPIB"}</definedName>
    <definedName name="wrn.RestGGPIB." localSheetId="30" hidden="1">{#N/A,#N/A,FALSE,"RestGGPIB"}</definedName>
    <definedName name="wrn.RestGGPIB." localSheetId="31" hidden="1">{#N/A,#N/A,FALSE,"RestGGPIB"}</definedName>
    <definedName name="wrn.RestGGPIB." localSheetId="33" hidden="1">{#N/A,#N/A,FALSE,"RestGGPIB"}</definedName>
    <definedName name="wrn.RestGGPIB." localSheetId="34" hidden="1">{#N/A,#N/A,FALSE,"RestGGPIB"}</definedName>
    <definedName name="wrn.RestGGPIB." localSheetId="35" hidden="1">{#N/A,#N/A,FALSE,"RestGGPIB"}</definedName>
    <definedName name="wrn.RestGGPIB." localSheetId="36" hidden="1">{#N/A,#N/A,FALSE,"RestGGPIB"}</definedName>
    <definedName name="wrn.RestGGPIB." localSheetId="38" hidden="1">{#N/A,#N/A,FALSE,"RestGGPIB"}</definedName>
    <definedName name="wrn.RestGGPIB." localSheetId="42" hidden="1">{#N/A,#N/A,FALSE,"RestGGPIB"}</definedName>
    <definedName name="wrn.RestGGPIB." localSheetId="43" hidden="1">{#N/A,#N/A,FALSE,"RestGGPIB"}</definedName>
    <definedName name="wrn.RestGGPIB." localSheetId="17" hidden="1">{#N/A,#N/A,FALSE,"RestGGPIB"}</definedName>
    <definedName name="wrn.RestGGPIB." localSheetId="50" hidden="1">{#N/A,#N/A,FALSE,"RestGGPIB"}</definedName>
    <definedName name="wrn.RestGGPIB." localSheetId="51" hidden="1">{#N/A,#N/A,FALSE,"RestGGPIB"}</definedName>
    <definedName name="wrn.RestGGPIB." localSheetId="52" hidden="1">{#N/A,#N/A,FALSE,"RestGGPIB"}</definedName>
    <definedName name="wrn.RestGGPIB." localSheetId="53" hidden="1">{#N/A,#N/A,FALSE,"RestGGPIB"}</definedName>
    <definedName name="wrn.RestGGPIB." localSheetId="54" hidden="1">{#N/A,#N/A,FALSE,"RestGGPIB"}</definedName>
    <definedName name="wrn.RestGGPIB." localSheetId="55" hidden="1">{#N/A,#N/A,FALSE,"RestGGPIB"}</definedName>
    <definedName name="wrn.RestGGPIB." localSheetId="56" hidden="1">{#N/A,#N/A,FALSE,"RestGGPIB"}</definedName>
    <definedName name="wrn.RestGGPIB." localSheetId="18" hidden="1">{#N/A,#N/A,FALSE,"RestGGPIB"}</definedName>
    <definedName name="wrn.RestGGPIB." localSheetId="19" hidden="1">{#N/A,#N/A,FALSE,"RestGGPIB"}</definedName>
    <definedName name="wrn.RestGGPIB." localSheetId="24" hidden="1">{#N/A,#N/A,FALSE,"RestGGPIB"}</definedName>
    <definedName name="wrn.RestGGPIB." localSheetId="25" hidden="1">{#N/A,#N/A,FALSE,"RestGGPIB"}</definedName>
    <definedName name="wrn.RestGGPIB." localSheetId="26" hidden="1">{#N/A,#N/A,FALSE,"RestGGPIB"}</definedName>
    <definedName name="wrn.RestGGPIB." localSheetId="27" hidden="1">{#N/A,#N/A,FALSE,"RestGGPIB"}</definedName>
    <definedName name="wrn.RestGGPIB." localSheetId="29" hidden="1">{#N/A,#N/A,FALSE,"RestGGPIB"}</definedName>
    <definedName name="wrn.RestGGPIB." hidden="1">{#N/A,#N/A,FALSE,"RestGGPIB"}</definedName>
    <definedName name="wrn.REVSHARE." localSheetId="20" hidden="1">{#N/A,#N/A,FALSE,"REVSHARE"}</definedName>
    <definedName name="wrn.REVSHARE." localSheetId="21" hidden="1">{#N/A,#N/A,FALSE,"REVSHARE"}</definedName>
    <definedName name="wrn.REVSHARE." localSheetId="22" hidden="1">{#N/A,#N/A,FALSE,"REVSHARE"}</definedName>
    <definedName name="wrn.REVSHARE." localSheetId="23" hidden="1">{#N/A,#N/A,FALSE,"REVSHARE"}</definedName>
    <definedName name="wrn.REVSHARE." localSheetId="28" hidden="1">{#N/A,#N/A,FALSE,"REVSHARE"}</definedName>
    <definedName name="wrn.REVSHARE." localSheetId="32" hidden="1">{#N/A,#N/A,FALSE,"REVSHARE"}</definedName>
    <definedName name="wrn.REVSHARE." localSheetId="37" hidden="1">{#N/A,#N/A,FALSE,"REVSHARE"}</definedName>
    <definedName name="wrn.REVSHARE." localSheetId="39" hidden="1">{#N/A,#N/A,FALSE,"REVSHARE"}</definedName>
    <definedName name="wrn.REVSHARE." localSheetId="41" hidden="1">{#N/A,#N/A,FALSE,"REVSHARE"}</definedName>
    <definedName name="wrn.REVSHARE." localSheetId="4" hidden="1">{#N/A,#N/A,FALSE,"REVSHARE"}</definedName>
    <definedName name="wrn.REVSHARE." localSheetId="3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3" hidden="1">{#N/A,#N/A,FALSE,"REVSHARE"}</definedName>
    <definedName name="wrn.REVSHARE." localSheetId="34" hidden="1">{#N/A,#N/A,FALSE,"REVSHARE"}</definedName>
    <definedName name="wrn.REVSHARE." localSheetId="35" hidden="1">{#N/A,#N/A,FALSE,"REVSHARE"}</definedName>
    <definedName name="wrn.REVSHARE." localSheetId="36" hidden="1">{#N/A,#N/A,FALSE,"REVSHARE"}</definedName>
    <definedName name="wrn.REVSHARE." localSheetId="38" hidden="1">{#N/A,#N/A,FALSE,"REVSHARE"}</definedName>
    <definedName name="wrn.REVSHARE." localSheetId="42" hidden="1">{#N/A,#N/A,FALSE,"REVSHARE"}</definedName>
    <definedName name="wrn.REVSHARE." localSheetId="43" hidden="1">{#N/A,#N/A,FALSE,"REVSHARE"}</definedName>
    <definedName name="wrn.REVSHARE." localSheetId="17" hidden="1">{#N/A,#N/A,FALSE,"REVSHARE"}</definedName>
    <definedName name="wrn.REVSHARE." localSheetId="50" hidden="1">{#N/A,#N/A,FALSE,"REVSHARE"}</definedName>
    <definedName name="wrn.REVSHARE." localSheetId="51" hidden="1">{#N/A,#N/A,FALSE,"REVSHARE"}</definedName>
    <definedName name="wrn.REVSHARE." localSheetId="52" hidden="1">{#N/A,#N/A,FALSE,"REVSHARE"}</definedName>
    <definedName name="wrn.REVSHARE." localSheetId="53" hidden="1">{#N/A,#N/A,FALSE,"REVSHARE"}</definedName>
    <definedName name="wrn.REVSHARE." localSheetId="54" hidden="1">{#N/A,#N/A,FALSE,"REVSHARE"}</definedName>
    <definedName name="wrn.REVSHARE." localSheetId="55" hidden="1">{#N/A,#N/A,FALSE,"REVSHARE"}</definedName>
    <definedName name="wrn.REVSHARE." localSheetId="56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9" hidden="1">{#N/A,#N/A,FALSE,"REVSHARE"}</definedName>
    <definedName name="wrn.REVSHARE." hidden="1">{#N/A,#N/A,FALSE,"REVSHARE"}</definedName>
    <definedName name="wrn.Riqfin." localSheetId="20" hidden="1">{"Riqfin97",#N/A,FALSE,"Tran";"Riqfinpro",#N/A,FALSE,"Tran"}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localSheetId="23" hidden="1">{"Riqfin97",#N/A,FALSE,"Tran";"Riqfinpro",#N/A,FALSE,"Tran"}</definedName>
    <definedName name="wrn.Riqfin." localSheetId="28" hidden="1">{"Riqfin97",#N/A,FALSE,"Tran";"Riqfinpro",#N/A,FALSE,"Tran"}</definedName>
    <definedName name="wrn.Riqfin." localSheetId="32" hidden="1">{"Riqfin97",#N/A,FALSE,"Tran";"Riqfinpro",#N/A,FALSE,"Tran"}</definedName>
    <definedName name="wrn.Riqfin." localSheetId="37" hidden="1">{"Riqfin97",#N/A,FALSE,"Tran";"Riqfinpro",#N/A,FALSE,"Tran"}</definedName>
    <definedName name="wrn.Riqfin." localSheetId="39" hidden="1">{"Riqfin97",#N/A,FALSE,"Tran";"Riqfinpro",#N/A,FALSE,"Tran"}</definedName>
    <definedName name="wrn.Riqfin." localSheetId="41" hidden="1">{"Riqfin97",#N/A,FALSE,"Tran";"Riqfinpro",#N/A,FALSE,"Tran"}</definedName>
    <definedName name="wrn.Riqfin." localSheetId="4" hidden="1">{"Riqfin97",#N/A,FALSE,"Tran";"Riqfinpro",#N/A,FALSE,"Tran"}</definedName>
    <definedName name="wrn.Riqfin." localSheetId="3" hidden="1">{"Riqfin97",#N/A,FALSE,"Tran";"Riqfinpro",#N/A,FALSE,"Tran"}</definedName>
    <definedName name="wrn.Riqfin." localSheetId="30" hidden="1">{"Riqfin97",#N/A,FALSE,"Tran";"Riqfinpro",#N/A,FALSE,"Tran"}</definedName>
    <definedName name="wrn.Riqfin." localSheetId="31" hidden="1">{"Riqfin97",#N/A,FALSE,"Tran";"Riqfinpro",#N/A,FALSE,"Tran"}</definedName>
    <definedName name="wrn.Riqfin." localSheetId="33" hidden="1">{"Riqfin97",#N/A,FALSE,"Tran";"Riqfinpro",#N/A,FALSE,"Tran"}</definedName>
    <definedName name="wrn.Riqfin." localSheetId="34" hidden="1">{"Riqfin97",#N/A,FALSE,"Tran";"Riqfinpro",#N/A,FALSE,"Tran"}</definedName>
    <definedName name="wrn.Riqfin." localSheetId="35" hidden="1">{"Riqfin97",#N/A,FALSE,"Tran";"Riqfinpro",#N/A,FALSE,"Tran"}</definedName>
    <definedName name="wrn.Riqfin." localSheetId="36" hidden="1">{"Riqfin97",#N/A,FALSE,"Tran";"Riqfinpro",#N/A,FALSE,"Tran"}</definedName>
    <definedName name="wrn.Riqfin." localSheetId="38" hidden="1">{"Riqfin97",#N/A,FALSE,"Tran";"Riqfinpro",#N/A,FALSE,"Tran"}</definedName>
    <definedName name="wrn.Riqfin." localSheetId="42" hidden="1">{"Riqfin97",#N/A,FALSE,"Tran";"Riqfinpro",#N/A,FALSE,"Tran"}</definedName>
    <definedName name="wrn.Riqfin." localSheetId="43" hidden="1">{"Riqfin97",#N/A,FALSE,"Tran";"Riqfinpro",#N/A,FALSE,"Tran"}</definedName>
    <definedName name="wrn.Riqfin." localSheetId="17" hidden="1">{"Riqfin97",#N/A,FALSE,"Tran";"Riqfinpro",#N/A,FALSE,"Tran"}</definedName>
    <definedName name="wrn.Riqfin." localSheetId="50" hidden="1">{"Riqfin97",#N/A,FALSE,"Tran";"Riqfinpro",#N/A,FALSE,"Tran"}</definedName>
    <definedName name="wrn.Riqfin." localSheetId="51" hidden="1">{"Riqfin97",#N/A,FALSE,"Tran";"Riqfinpro",#N/A,FALSE,"Tran"}</definedName>
    <definedName name="wrn.Riqfin." localSheetId="52" hidden="1">{"Riqfin97",#N/A,FALSE,"Tran";"Riqfinpro",#N/A,FALSE,"Tran"}</definedName>
    <definedName name="wrn.Riqfin." localSheetId="53" hidden="1">{"Riqfin97",#N/A,FALSE,"Tran";"Riqfinpro",#N/A,FALSE,"Tran"}</definedName>
    <definedName name="wrn.Riqfin." localSheetId="54" hidden="1">{"Riqfin97",#N/A,FALSE,"Tran";"Riqfinpro",#N/A,FALSE,"Tran"}</definedName>
    <definedName name="wrn.Riqfin." localSheetId="55" hidden="1">{"Riqfin97",#N/A,FALSE,"Tran";"Riqfinpro",#N/A,FALSE,"Tran"}</definedName>
    <definedName name="wrn.Riqfin." localSheetId="56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24" hidden="1">{"Riqfin97",#N/A,FALSE,"Tran";"Riqfinpro",#N/A,FALSE,"Tran"}</definedName>
    <definedName name="wrn.Riqfin." localSheetId="25" hidden="1">{"Riqfin97",#N/A,FALSE,"Tran";"Riqfinpro",#N/A,FALSE,"Tran"}</definedName>
    <definedName name="wrn.Riqfin." localSheetId="26" hidden="1">{"Riqfin97",#N/A,FALSE,"Tran";"Riqfinpro",#N/A,FALSE,"Tran"}</definedName>
    <definedName name="wrn.Riqfin." localSheetId="27" hidden="1">{"Riqfin97",#N/A,FALSE,"Tran";"Riqfinpro",#N/A,FALSE,"Tran"}</definedName>
    <definedName name="wrn.Riqfin." localSheetId="29" hidden="1">{"Riqfin97",#N/A,FALSE,"Tran";"Riqfinpro",#N/A,FALSE,"Tran"}</definedName>
    <definedName name="wrn.Riqfin." hidden="1">{"Riqfin97",#N/A,FALSE,"Tran";"Riqfinpro",#N/A,FALSE,"Tran"}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20" hidden="1">{#N/A,#N/A,FALSE,"SSPIB"}</definedName>
    <definedName name="wrn.SSPIB." localSheetId="21" hidden="1">{#N/A,#N/A,FALSE,"SSPIB"}</definedName>
    <definedName name="wrn.SSPIB." localSheetId="22" hidden="1">{#N/A,#N/A,FALSE,"SSPIB"}</definedName>
    <definedName name="wrn.SSPIB." localSheetId="23" hidden="1">{#N/A,#N/A,FALSE,"SSPIB"}</definedName>
    <definedName name="wrn.SSPIB." localSheetId="28" hidden="1">{#N/A,#N/A,FALSE,"SSPIB"}</definedName>
    <definedName name="wrn.SSPIB." localSheetId="32" hidden="1">{#N/A,#N/A,FALSE,"SSPIB"}</definedName>
    <definedName name="wrn.SSPIB." localSheetId="37" hidden="1">{#N/A,#N/A,FALSE,"SSPIB"}</definedName>
    <definedName name="wrn.SSPIB." localSheetId="39" hidden="1">{#N/A,#N/A,FALSE,"SSPIB"}</definedName>
    <definedName name="wrn.SSPIB." localSheetId="41" hidden="1">{#N/A,#N/A,FALSE,"SSPIB"}</definedName>
    <definedName name="wrn.SSPIB." localSheetId="4" hidden="1">{#N/A,#N/A,FALSE,"SSPIB"}</definedName>
    <definedName name="wrn.SSPIB." localSheetId="3" hidden="1">{#N/A,#N/A,FALSE,"SSPIB"}</definedName>
    <definedName name="wrn.SSPIB." localSheetId="30" hidden="1">{#N/A,#N/A,FALSE,"SSPIB"}</definedName>
    <definedName name="wrn.SSPIB." localSheetId="31" hidden="1">{#N/A,#N/A,FALSE,"SSPIB"}</definedName>
    <definedName name="wrn.SSPIB." localSheetId="33" hidden="1">{#N/A,#N/A,FALSE,"SSPIB"}</definedName>
    <definedName name="wrn.SSPIB." localSheetId="34" hidden="1">{#N/A,#N/A,FALSE,"SSPIB"}</definedName>
    <definedName name="wrn.SSPIB." localSheetId="35" hidden="1">{#N/A,#N/A,FALSE,"SSPIB"}</definedName>
    <definedName name="wrn.SSPIB." localSheetId="36" hidden="1">{#N/A,#N/A,FALSE,"SSPIB"}</definedName>
    <definedName name="wrn.SSPIB." localSheetId="38" hidden="1">{#N/A,#N/A,FALSE,"SSPIB"}</definedName>
    <definedName name="wrn.SSPIB." localSheetId="42" hidden="1">{#N/A,#N/A,FALSE,"SSPIB"}</definedName>
    <definedName name="wrn.SSPIB." localSheetId="43" hidden="1">{#N/A,#N/A,FALSE,"SSPIB"}</definedName>
    <definedName name="wrn.SSPIB." localSheetId="17" hidden="1">{#N/A,#N/A,FALSE,"SSPIB"}</definedName>
    <definedName name="wrn.SSPIB." localSheetId="50" hidden="1">{#N/A,#N/A,FALSE,"SSPIB"}</definedName>
    <definedName name="wrn.SSPIB." localSheetId="51" hidden="1">{#N/A,#N/A,FALSE,"SSPIB"}</definedName>
    <definedName name="wrn.SSPIB." localSheetId="52" hidden="1">{#N/A,#N/A,FALSE,"SSPIB"}</definedName>
    <definedName name="wrn.SSPIB." localSheetId="53" hidden="1">{#N/A,#N/A,FALSE,"SSPIB"}</definedName>
    <definedName name="wrn.SSPIB." localSheetId="54" hidden="1">{#N/A,#N/A,FALSE,"SSPIB"}</definedName>
    <definedName name="wrn.SSPIB." localSheetId="55" hidden="1">{#N/A,#N/A,FALSE,"SSPIB"}</definedName>
    <definedName name="wrn.SSPIB." localSheetId="56" hidden="1">{#N/A,#N/A,FALSE,"SSPIB"}</definedName>
    <definedName name="wrn.SSPIB." localSheetId="18" hidden="1">{#N/A,#N/A,FALSE,"SSPIB"}</definedName>
    <definedName name="wrn.SSPIB." localSheetId="19" hidden="1">{#N/A,#N/A,FALSE,"SSPIB"}</definedName>
    <definedName name="wrn.SSPIB." localSheetId="24" hidden="1">{#N/A,#N/A,FALSE,"SSPIB"}</definedName>
    <definedName name="wrn.SSPIB." localSheetId="25" hidden="1">{#N/A,#N/A,FALSE,"SSPIB"}</definedName>
    <definedName name="wrn.SSPIB." localSheetId="26" hidden="1">{#N/A,#N/A,FALSE,"SSPIB"}</definedName>
    <definedName name="wrn.SSPIB." localSheetId="27" hidden="1">{#N/A,#N/A,FALSE,"SSPIB"}</definedName>
    <definedName name="wrn.SSPIB." localSheetId="29" hidden="1">{#N/A,#N/A,FALSE,"SSPIB"}</definedName>
    <definedName name="wrn.SSPIB." hidden="1">{#N/A,#N/A,FALSE,"SSPIB"}</definedName>
    <definedName name="wrn.Staff._.Report._.Tables." localSheetId="20" hidden="1">{#N/A,#N/A,FALSE,"SR1";#N/A,#N/A,FALSE,"SR2";#N/A,#N/A,FALSE,"SR3";#N/A,#N/A,FALSE,"SR4"}</definedName>
    <definedName name="wrn.Staff._.Report._.Tables." localSheetId="21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localSheetId="23" hidden="1">{#N/A,#N/A,FALSE,"SR1";#N/A,#N/A,FALSE,"SR2";#N/A,#N/A,FALSE,"SR3";#N/A,#N/A,FALSE,"SR4"}</definedName>
    <definedName name="wrn.Staff._.Report._.Tables." localSheetId="28" hidden="1">{#N/A,#N/A,FALSE,"SR1";#N/A,#N/A,FALSE,"SR2";#N/A,#N/A,FALSE,"SR3";#N/A,#N/A,FALSE,"SR4"}</definedName>
    <definedName name="wrn.Staff._.Report._.Tables." localSheetId="32" hidden="1">{#N/A,#N/A,FALSE,"SR1";#N/A,#N/A,FALSE,"SR2";#N/A,#N/A,FALSE,"SR3";#N/A,#N/A,FALSE,"SR4"}</definedName>
    <definedName name="wrn.Staff._.Report._.Tables." localSheetId="37" hidden="1">{#N/A,#N/A,FALSE,"SR1";#N/A,#N/A,FALSE,"SR2";#N/A,#N/A,FALSE,"SR3";#N/A,#N/A,FALSE,"SR4"}</definedName>
    <definedName name="wrn.Staff._.Report._.Tables." localSheetId="39" hidden="1">{#N/A,#N/A,FALSE,"SR1";#N/A,#N/A,FALSE,"SR2";#N/A,#N/A,FALSE,"SR3";#N/A,#N/A,FALSE,"SR4"}</definedName>
    <definedName name="wrn.Staff._.Report._.Tables." localSheetId="41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30" hidden="1">{#N/A,#N/A,FALSE,"SR1";#N/A,#N/A,FALSE,"SR2";#N/A,#N/A,FALSE,"SR3";#N/A,#N/A,FALSE,"SR4"}</definedName>
    <definedName name="wrn.Staff._.Report._.Tables." localSheetId="31" hidden="1">{#N/A,#N/A,FALSE,"SR1";#N/A,#N/A,FALSE,"SR2";#N/A,#N/A,FALSE,"SR3";#N/A,#N/A,FALSE,"SR4"}</definedName>
    <definedName name="wrn.Staff._.Report._.Tables." localSheetId="33" hidden="1">{#N/A,#N/A,FALSE,"SR1";#N/A,#N/A,FALSE,"SR2";#N/A,#N/A,FALSE,"SR3";#N/A,#N/A,FALSE,"SR4"}</definedName>
    <definedName name="wrn.Staff._.Report._.Tables." localSheetId="34" hidden="1">{#N/A,#N/A,FALSE,"SR1";#N/A,#N/A,FALSE,"SR2";#N/A,#N/A,FALSE,"SR3";#N/A,#N/A,FALSE,"SR4"}</definedName>
    <definedName name="wrn.Staff._.Report._.Tables." localSheetId="35" hidden="1">{#N/A,#N/A,FALSE,"SR1";#N/A,#N/A,FALSE,"SR2";#N/A,#N/A,FALSE,"SR3";#N/A,#N/A,FALSE,"SR4"}</definedName>
    <definedName name="wrn.Staff._.Report._.Tables." localSheetId="36" hidden="1">{#N/A,#N/A,FALSE,"SR1";#N/A,#N/A,FALSE,"SR2";#N/A,#N/A,FALSE,"SR3";#N/A,#N/A,FALSE,"SR4"}</definedName>
    <definedName name="wrn.Staff._.Report._.Tables." localSheetId="38" hidden="1">{#N/A,#N/A,FALSE,"SR1";#N/A,#N/A,FALSE,"SR2";#N/A,#N/A,FALSE,"SR3";#N/A,#N/A,FALSE,"SR4"}</definedName>
    <definedName name="wrn.Staff._.Report._.Tables." localSheetId="42" hidden="1">{#N/A,#N/A,FALSE,"SR1";#N/A,#N/A,FALSE,"SR2";#N/A,#N/A,FALSE,"SR3";#N/A,#N/A,FALSE,"SR4"}</definedName>
    <definedName name="wrn.Staff._.Report._.Tables." localSheetId="43" hidden="1">{#N/A,#N/A,FALSE,"SR1";#N/A,#N/A,FALSE,"SR2";#N/A,#N/A,FALSE,"SR3";#N/A,#N/A,FALSE,"SR4"}</definedName>
    <definedName name="wrn.Staff._.Report._.Tables." localSheetId="17" hidden="1">{#N/A,#N/A,FALSE,"SR1";#N/A,#N/A,FALSE,"SR2";#N/A,#N/A,FALSE,"SR3";#N/A,#N/A,FALSE,"SR4"}</definedName>
    <definedName name="wrn.Staff._.Report._.Tables." localSheetId="50" hidden="1">{#N/A,#N/A,FALSE,"SR1";#N/A,#N/A,FALSE,"SR2";#N/A,#N/A,FALSE,"SR3";#N/A,#N/A,FALSE,"SR4"}</definedName>
    <definedName name="wrn.Staff._.Report._.Tables." localSheetId="51" hidden="1">{#N/A,#N/A,FALSE,"SR1";#N/A,#N/A,FALSE,"SR2";#N/A,#N/A,FALSE,"SR3";#N/A,#N/A,FALSE,"SR4"}</definedName>
    <definedName name="wrn.Staff._.Report._.Tables." localSheetId="52" hidden="1">{#N/A,#N/A,FALSE,"SR1";#N/A,#N/A,FALSE,"SR2";#N/A,#N/A,FALSE,"SR3";#N/A,#N/A,FALSE,"SR4"}</definedName>
    <definedName name="wrn.Staff._.Report._.Tables." localSheetId="53" hidden="1">{#N/A,#N/A,FALSE,"SR1";#N/A,#N/A,FALSE,"SR2";#N/A,#N/A,FALSE,"SR3";#N/A,#N/A,FALSE,"SR4"}</definedName>
    <definedName name="wrn.Staff._.Report._.Tables." localSheetId="54" hidden="1">{#N/A,#N/A,FALSE,"SR1";#N/A,#N/A,FALSE,"SR2";#N/A,#N/A,FALSE,"SR3";#N/A,#N/A,FALSE,"SR4"}</definedName>
    <definedName name="wrn.Staff._.Report._.Tables." localSheetId="55" hidden="1">{#N/A,#N/A,FALSE,"SR1";#N/A,#N/A,FALSE,"SR2";#N/A,#N/A,FALSE,"SR3";#N/A,#N/A,FALSE,"SR4"}</definedName>
    <definedName name="wrn.Staff._.Report._.Tables." localSheetId="56" hidden="1">{#N/A,#N/A,FALSE,"SR1";#N/A,#N/A,FALSE,"SR2";#N/A,#N/A,FALSE,"SR3";#N/A,#N/A,FALSE,"SR4"}</definedName>
    <definedName name="wrn.Staff._.Report._.Tables." localSheetId="18" hidden="1">{#N/A,#N/A,FALSE,"SR1";#N/A,#N/A,FALSE,"SR2";#N/A,#N/A,FALSE,"SR3";#N/A,#N/A,FALSE,"SR4"}</definedName>
    <definedName name="wrn.Staff._.Report._.Tables." localSheetId="19" hidden="1">{#N/A,#N/A,FALSE,"SR1";#N/A,#N/A,FALSE,"SR2";#N/A,#N/A,FALSE,"SR3";#N/A,#N/A,FALSE,"SR4"}</definedName>
    <definedName name="wrn.Staff._.Report._.Tables." localSheetId="24" hidden="1">{#N/A,#N/A,FALSE,"SR1";#N/A,#N/A,FALSE,"SR2";#N/A,#N/A,FALSE,"SR3";#N/A,#N/A,FALSE,"SR4"}</definedName>
    <definedName name="wrn.Staff._.Report._.Tables." localSheetId="25" hidden="1">{#N/A,#N/A,FALSE,"SR1";#N/A,#N/A,FALSE,"SR2";#N/A,#N/A,FALSE,"SR3";#N/A,#N/A,FALSE,"SR4"}</definedName>
    <definedName name="wrn.Staff._.Report._.Tables." localSheetId="26" hidden="1">{#N/A,#N/A,FALSE,"SR1";#N/A,#N/A,FALSE,"SR2";#N/A,#N/A,FALSE,"SR3";#N/A,#N/A,FALSE,"SR4"}</definedName>
    <definedName name="wrn.Staff._.Report._.Tables." localSheetId="27" hidden="1">{#N/A,#N/A,FALSE,"SR1";#N/A,#N/A,FALSE,"SR2";#N/A,#N/A,FALSE,"SR3";#N/A,#N/A,FALSE,"SR4"}</definedName>
    <definedName name="wrn.Staff._.Report._.Tables." localSheetId="2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20" hidden="1">{#N/A,#N/A,FALSE,"STATE"}</definedName>
    <definedName name="wrn.STATE." localSheetId="21" hidden="1">{#N/A,#N/A,FALSE,"STATE"}</definedName>
    <definedName name="wrn.STATE." localSheetId="22" hidden="1">{#N/A,#N/A,FALSE,"STATE"}</definedName>
    <definedName name="wrn.STATE." localSheetId="23" hidden="1">{#N/A,#N/A,FALSE,"STATE"}</definedName>
    <definedName name="wrn.STATE." localSheetId="28" hidden="1">{#N/A,#N/A,FALSE,"STATE"}</definedName>
    <definedName name="wrn.STATE." localSheetId="32" hidden="1">{#N/A,#N/A,FALSE,"STATE"}</definedName>
    <definedName name="wrn.STATE." localSheetId="37" hidden="1">{#N/A,#N/A,FALSE,"STATE"}</definedName>
    <definedName name="wrn.STATE." localSheetId="39" hidden="1">{#N/A,#N/A,FALSE,"STATE"}</definedName>
    <definedName name="wrn.STATE." localSheetId="41" hidden="1">{#N/A,#N/A,FALSE,"STATE"}</definedName>
    <definedName name="wrn.STATE." localSheetId="4" hidden="1">{#N/A,#N/A,FALSE,"STATE"}</definedName>
    <definedName name="wrn.STATE." localSheetId="3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3" hidden="1">{#N/A,#N/A,FALSE,"STATE"}</definedName>
    <definedName name="wrn.STATE." localSheetId="34" hidden="1">{#N/A,#N/A,FALSE,"STATE"}</definedName>
    <definedName name="wrn.STATE." localSheetId="35" hidden="1">{#N/A,#N/A,FALSE,"STATE"}</definedName>
    <definedName name="wrn.STATE." localSheetId="36" hidden="1">{#N/A,#N/A,FALSE,"STATE"}</definedName>
    <definedName name="wrn.STATE." localSheetId="38" hidden="1">{#N/A,#N/A,FALSE,"STATE"}</definedName>
    <definedName name="wrn.STATE." localSheetId="42" hidden="1">{#N/A,#N/A,FALSE,"STATE"}</definedName>
    <definedName name="wrn.STATE." localSheetId="43" hidden="1">{#N/A,#N/A,FALSE,"STATE"}</definedName>
    <definedName name="wrn.STATE." localSheetId="17" hidden="1">{#N/A,#N/A,FALSE,"STATE"}</definedName>
    <definedName name="wrn.STATE." localSheetId="50" hidden="1">{#N/A,#N/A,FALSE,"STATE"}</definedName>
    <definedName name="wrn.STATE." localSheetId="51" hidden="1">{#N/A,#N/A,FALSE,"STATE"}</definedName>
    <definedName name="wrn.STATE." localSheetId="52" hidden="1">{#N/A,#N/A,FALSE,"STATE"}</definedName>
    <definedName name="wrn.STATE." localSheetId="53" hidden="1">{#N/A,#N/A,FALSE,"STATE"}</definedName>
    <definedName name="wrn.STATE." localSheetId="54" hidden="1">{#N/A,#N/A,FALSE,"STATE"}</definedName>
    <definedName name="wrn.STATE." localSheetId="55" hidden="1">{#N/A,#N/A,FALSE,"STATE"}</definedName>
    <definedName name="wrn.STATE." localSheetId="56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9" hidden="1">{#N/A,#N/A,FALSE,"STATE"}</definedName>
    <definedName name="wrn.STATE." hidden="1">{#N/A,#N/A,FALSE,"STATE"}</definedName>
    <definedName name="wrn.TAXARREARS." localSheetId="20" hidden="1">{#N/A,#N/A,FALSE,"TAXARREARS"}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localSheetId="23" hidden="1">{#N/A,#N/A,FALSE,"TAXARREARS"}</definedName>
    <definedName name="wrn.TAXARREARS." localSheetId="28" hidden="1">{#N/A,#N/A,FALSE,"TAXARREARS"}</definedName>
    <definedName name="wrn.TAXARREARS." localSheetId="32" hidden="1">{#N/A,#N/A,FALSE,"TAXARREARS"}</definedName>
    <definedName name="wrn.TAXARREARS." localSheetId="37" hidden="1">{#N/A,#N/A,FALSE,"TAXARREARS"}</definedName>
    <definedName name="wrn.TAXARREARS." localSheetId="39" hidden="1">{#N/A,#N/A,FALSE,"TAXARREARS"}</definedName>
    <definedName name="wrn.TAXARREARS." localSheetId="41" hidden="1">{#N/A,#N/A,FALSE,"TAXARREARS"}</definedName>
    <definedName name="wrn.TAXARREARS." localSheetId="4" hidden="1">{#N/A,#N/A,FALSE,"TAXARREARS"}</definedName>
    <definedName name="wrn.TAXARREARS." localSheetId="3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3" hidden="1">{#N/A,#N/A,FALSE,"TAXARREARS"}</definedName>
    <definedName name="wrn.TAXARREARS." localSheetId="34" hidden="1">{#N/A,#N/A,FALSE,"TAXARREARS"}</definedName>
    <definedName name="wrn.TAXARREARS." localSheetId="35" hidden="1">{#N/A,#N/A,FALSE,"TAXARREARS"}</definedName>
    <definedName name="wrn.TAXARREARS." localSheetId="36" hidden="1">{#N/A,#N/A,FALSE,"TAXARREARS"}</definedName>
    <definedName name="wrn.TAXARREARS." localSheetId="38" hidden="1">{#N/A,#N/A,FALSE,"TAXARREARS"}</definedName>
    <definedName name="wrn.TAXARREARS." localSheetId="42" hidden="1">{#N/A,#N/A,FALSE,"TAXARREARS"}</definedName>
    <definedName name="wrn.TAXARREARS." localSheetId="43" hidden="1">{#N/A,#N/A,FALSE,"TAXARREARS"}</definedName>
    <definedName name="wrn.TAXARREARS." localSheetId="17" hidden="1">{#N/A,#N/A,FALSE,"TAXARREARS"}</definedName>
    <definedName name="wrn.TAXARREARS." localSheetId="50" hidden="1">{#N/A,#N/A,FALSE,"TAXARREARS"}</definedName>
    <definedName name="wrn.TAXARREARS." localSheetId="51" hidden="1">{#N/A,#N/A,FALSE,"TAXARREARS"}</definedName>
    <definedName name="wrn.TAXARREARS." localSheetId="52" hidden="1">{#N/A,#N/A,FALSE,"TAXARREARS"}</definedName>
    <definedName name="wrn.TAXARREARS." localSheetId="53" hidden="1">{#N/A,#N/A,FALSE,"TAXARREARS"}</definedName>
    <definedName name="wrn.TAXARREARS." localSheetId="54" hidden="1">{#N/A,#N/A,FALSE,"TAXARREARS"}</definedName>
    <definedName name="wrn.TAXARREARS." localSheetId="55" hidden="1">{#N/A,#N/A,FALSE,"TAXARREARS"}</definedName>
    <definedName name="wrn.TAXARREARS." localSheetId="56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9" hidden="1">{#N/A,#N/A,FALSE,"TAXARREARS"}</definedName>
    <definedName name="wrn.TAXARREARS." hidden="1">{#N/A,#N/A,FALSE,"TAXARREARS"}</definedName>
    <definedName name="wrn.TAXPAYRS." localSheetId="20" hidden="1">{#N/A,#N/A,FALSE,"TAXPAYRS"}</definedName>
    <definedName name="wrn.TAXPAYRS." localSheetId="21" hidden="1">{#N/A,#N/A,FALSE,"TAXPAYRS"}</definedName>
    <definedName name="wrn.TAXPAYRS." localSheetId="22" hidden="1">{#N/A,#N/A,FALSE,"TAXPAYRS"}</definedName>
    <definedName name="wrn.TAXPAYRS." localSheetId="23" hidden="1">{#N/A,#N/A,FALSE,"TAXPAYRS"}</definedName>
    <definedName name="wrn.TAXPAYRS." localSheetId="28" hidden="1">{#N/A,#N/A,FALSE,"TAXPAYRS"}</definedName>
    <definedName name="wrn.TAXPAYRS." localSheetId="32" hidden="1">{#N/A,#N/A,FALSE,"TAXPAYRS"}</definedName>
    <definedName name="wrn.TAXPAYRS." localSheetId="37" hidden="1">{#N/A,#N/A,FALSE,"TAXPAYRS"}</definedName>
    <definedName name="wrn.TAXPAYRS." localSheetId="39" hidden="1">{#N/A,#N/A,FALSE,"TAXPAYRS"}</definedName>
    <definedName name="wrn.TAXPAYRS." localSheetId="41" hidden="1">{#N/A,#N/A,FALSE,"TAXPAYRS"}</definedName>
    <definedName name="wrn.TAXPAYRS." localSheetId="4" hidden="1">{#N/A,#N/A,FALSE,"TAXPAYRS"}</definedName>
    <definedName name="wrn.TAXPAYRS." localSheetId="3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3" hidden="1">{#N/A,#N/A,FALSE,"TAXPAYRS"}</definedName>
    <definedName name="wrn.TAXPAYRS." localSheetId="34" hidden="1">{#N/A,#N/A,FALSE,"TAXPAYRS"}</definedName>
    <definedName name="wrn.TAXPAYRS." localSheetId="35" hidden="1">{#N/A,#N/A,FALSE,"TAXPAYRS"}</definedName>
    <definedName name="wrn.TAXPAYRS." localSheetId="36" hidden="1">{#N/A,#N/A,FALSE,"TAXPAYRS"}</definedName>
    <definedName name="wrn.TAXPAYRS." localSheetId="38" hidden="1">{#N/A,#N/A,FALSE,"TAXPAYRS"}</definedName>
    <definedName name="wrn.TAXPAYRS." localSheetId="42" hidden="1">{#N/A,#N/A,FALSE,"TAXPAYRS"}</definedName>
    <definedName name="wrn.TAXPAYRS." localSheetId="43" hidden="1">{#N/A,#N/A,FALSE,"TAXPAYRS"}</definedName>
    <definedName name="wrn.TAXPAYRS." localSheetId="17" hidden="1">{#N/A,#N/A,FALSE,"TAXPAYRS"}</definedName>
    <definedName name="wrn.TAXPAYRS." localSheetId="50" hidden="1">{#N/A,#N/A,FALSE,"TAXPAYRS"}</definedName>
    <definedName name="wrn.TAXPAYRS." localSheetId="51" hidden="1">{#N/A,#N/A,FALSE,"TAXPAYRS"}</definedName>
    <definedName name="wrn.TAXPAYRS." localSheetId="52" hidden="1">{#N/A,#N/A,FALSE,"TAXPAYRS"}</definedName>
    <definedName name="wrn.TAXPAYRS." localSheetId="53" hidden="1">{#N/A,#N/A,FALSE,"TAXPAYRS"}</definedName>
    <definedName name="wrn.TAXPAYRS." localSheetId="54" hidden="1">{#N/A,#N/A,FALSE,"TAXPAYRS"}</definedName>
    <definedName name="wrn.TAXPAYRS." localSheetId="55" hidden="1">{#N/A,#N/A,FALSE,"TAXPAYRS"}</definedName>
    <definedName name="wrn.TAXPAYRS." localSheetId="56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9" hidden="1">{#N/A,#N/A,FALSE,"TAXPAYRS"}</definedName>
    <definedName name="wrn.TAXPAYRS." hidden="1">{#N/A,#N/A,FALSE,"TAXPAYRS"}</definedName>
    <definedName name="wrn.TRADE." localSheetId="20" hidden="1">{#N/A,#N/A,FALSE,"TRADE"}</definedName>
    <definedName name="wrn.TRADE." localSheetId="21" hidden="1">{#N/A,#N/A,FALSE,"TRADE"}</definedName>
    <definedName name="wrn.TRADE." localSheetId="22" hidden="1">{#N/A,#N/A,FALSE,"TRADE"}</definedName>
    <definedName name="wrn.TRADE." localSheetId="23" hidden="1">{#N/A,#N/A,FALSE,"TRADE"}</definedName>
    <definedName name="wrn.TRADE." localSheetId="28" hidden="1">{#N/A,#N/A,FALSE,"TRADE"}</definedName>
    <definedName name="wrn.TRADE." localSheetId="32" hidden="1">{#N/A,#N/A,FALSE,"TRADE"}</definedName>
    <definedName name="wrn.TRADE." localSheetId="37" hidden="1">{#N/A,#N/A,FALSE,"TRADE"}</definedName>
    <definedName name="wrn.TRADE." localSheetId="39" hidden="1">{#N/A,#N/A,FALSE,"TRADE"}</definedName>
    <definedName name="wrn.TRADE." localSheetId="41" hidden="1">{#N/A,#N/A,FALSE,"TRADE"}</definedName>
    <definedName name="wrn.TRADE." localSheetId="4" hidden="1">{#N/A,#N/A,FALSE,"TRADE"}</definedName>
    <definedName name="wrn.TRADE." localSheetId="3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3" hidden="1">{#N/A,#N/A,FALSE,"TRADE"}</definedName>
    <definedName name="wrn.TRADE." localSheetId="34" hidden="1">{#N/A,#N/A,FALSE,"TRADE"}</definedName>
    <definedName name="wrn.TRADE." localSheetId="35" hidden="1">{#N/A,#N/A,FALSE,"TRADE"}</definedName>
    <definedName name="wrn.TRADE." localSheetId="36" hidden="1">{#N/A,#N/A,FALSE,"TRADE"}</definedName>
    <definedName name="wrn.TRADE." localSheetId="38" hidden="1">{#N/A,#N/A,FALSE,"TRADE"}</definedName>
    <definedName name="wrn.TRADE." localSheetId="42" hidden="1">{#N/A,#N/A,FALSE,"TRADE"}</definedName>
    <definedName name="wrn.TRADE." localSheetId="43" hidden="1">{#N/A,#N/A,FALSE,"TRADE"}</definedName>
    <definedName name="wrn.TRADE." localSheetId="17" hidden="1">{#N/A,#N/A,FALSE,"TRADE"}</definedName>
    <definedName name="wrn.TRADE." localSheetId="50" hidden="1">{#N/A,#N/A,FALSE,"TRADE"}</definedName>
    <definedName name="wrn.TRADE." localSheetId="51" hidden="1">{#N/A,#N/A,FALSE,"TRADE"}</definedName>
    <definedName name="wrn.TRADE." localSheetId="52" hidden="1">{#N/A,#N/A,FALSE,"TRADE"}</definedName>
    <definedName name="wrn.TRADE." localSheetId="53" hidden="1">{#N/A,#N/A,FALSE,"TRADE"}</definedName>
    <definedName name="wrn.TRADE." localSheetId="54" hidden="1">{#N/A,#N/A,FALSE,"TRADE"}</definedName>
    <definedName name="wrn.TRADE." localSheetId="55" hidden="1">{#N/A,#N/A,FALSE,"TRADE"}</definedName>
    <definedName name="wrn.TRADE." localSheetId="56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9" hidden="1">{#N/A,#N/A,FALSE,"TRADE"}</definedName>
    <definedName name="wrn.TRADE." hidden="1">{#N/A,#N/A,FALSE,"TRADE"}</definedName>
    <definedName name="wrn.TRANSPORT." localSheetId="20" hidden="1">{#N/A,#N/A,FALSE,"TRANPORT"}</definedName>
    <definedName name="wrn.TRANSPORT." localSheetId="21" hidden="1">{#N/A,#N/A,FALSE,"TRANPORT"}</definedName>
    <definedName name="wrn.TRANSPORT." localSheetId="22" hidden="1">{#N/A,#N/A,FALSE,"TRANPORT"}</definedName>
    <definedName name="wrn.TRANSPORT." localSheetId="23" hidden="1">{#N/A,#N/A,FALSE,"TRANPORT"}</definedName>
    <definedName name="wrn.TRANSPORT." localSheetId="28" hidden="1">{#N/A,#N/A,FALSE,"TRANPORT"}</definedName>
    <definedName name="wrn.TRANSPORT." localSheetId="32" hidden="1">{#N/A,#N/A,FALSE,"TRANPORT"}</definedName>
    <definedName name="wrn.TRANSPORT." localSheetId="37" hidden="1">{#N/A,#N/A,FALSE,"TRANPORT"}</definedName>
    <definedName name="wrn.TRANSPORT." localSheetId="39" hidden="1">{#N/A,#N/A,FALSE,"TRANPORT"}</definedName>
    <definedName name="wrn.TRANSPORT." localSheetId="41" hidden="1">{#N/A,#N/A,FALSE,"TRANPORT"}</definedName>
    <definedName name="wrn.TRANSPORT." localSheetId="4" hidden="1">{#N/A,#N/A,FALSE,"TRANPORT"}</definedName>
    <definedName name="wrn.TRANSPORT." localSheetId="3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3" hidden="1">{#N/A,#N/A,FALSE,"TRANPORT"}</definedName>
    <definedName name="wrn.TRANSPORT." localSheetId="34" hidden="1">{#N/A,#N/A,FALSE,"TRANPORT"}</definedName>
    <definedName name="wrn.TRANSPORT." localSheetId="35" hidden="1">{#N/A,#N/A,FALSE,"TRANPORT"}</definedName>
    <definedName name="wrn.TRANSPORT." localSheetId="36" hidden="1">{#N/A,#N/A,FALSE,"TRANPORT"}</definedName>
    <definedName name="wrn.TRANSPORT." localSheetId="38" hidden="1">{#N/A,#N/A,FALSE,"TRANPORT"}</definedName>
    <definedName name="wrn.TRANSPORT." localSheetId="42" hidden="1">{#N/A,#N/A,FALSE,"TRANPORT"}</definedName>
    <definedName name="wrn.TRANSPORT." localSheetId="43" hidden="1">{#N/A,#N/A,FALSE,"TRANPORT"}</definedName>
    <definedName name="wrn.TRANSPORT." localSheetId="17" hidden="1">{#N/A,#N/A,FALSE,"TRANPORT"}</definedName>
    <definedName name="wrn.TRANSPORT." localSheetId="50" hidden="1">{#N/A,#N/A,FALSE,"TRANPORT"}</definedName>
    <definedName name="wrn.TRANSPORT." localSheetId="51" hidden="1">{#N/A,#N/A,FALSE,"TRANPORT"}</definedName>
    <definedName name="wrn.TRANSPORT." localSheetId="52" hidden="1">{#N/A,#N/A,FALSE,"TRANPORT"}</definedName>
    <definedName name="wrn.TRANSPORT." localSheetId="53" hidden="1">{#N/A,#N/A,FALSE,"TRANPORT"}</definedName>
    <definedName name="wrn.TRANSPORT." localSheetId="54" hidden="1">{#N/A,#N/A,FALSE,"TRANPORT"}</definedName>
    <definedName name="wrn.TRANSPORT." localSheetId="55" hidden="1">{#N/A,#N/A,FALSE,"TRANPORT"}</definedName>
    <definedName name="wrn.TRANSPORT." localSheetId="56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9" hidden="1">{#N/A,#N/A,FALSE,"TRANPORT"}</definedName>
    <definedName name="wrn.TRANSPORT." hidden="1">{#N/A,#N/A,FALSE,"TRANPORT"}</definedName>
    <definedName name="wrn.UNEMPL." localSheetId="20" hidden="1">{#N/A,#N/A,FALSE,"EMP_POP";#N/A,#N/A,FALSE,"UNEMPL"}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localSheetId="23" hidden="1">{#N/A,#N/A,FALSE,"EMP_POP";#N/A,#N/A,FALSE,"UNEMPL"}</definedName>
    <definedName name="wrn.UNEMPL." localSheetId="28" hidden="1">{#N/A,#N/A,FALSE,"EMP_POP";#N/A,#N/A,FALSE,"UNEMPL"}</definedName>
    <definedName name="wrn.UNEMPL." localSheetId="32" hidden="1">{#N/A,#N/A,FALSE,"EMP_POP";#N/A,#N/A,FALSE,"UNEMPL"}</definedName>
    <definedName name="wrn.UNEMPL." localSheetId="37" hidden="1">{#N/A,#N/A,FALSE,"EMP_POP";#N/A,#N/A,FALSE,"UNEMPL"}</definedName>
    <definedName name="wrn.UNEMPL." localSheetId="39" hidden="1">{#N/A,#N/A,FALSE,"EMP_POP";#N/A,#N/A,FALSE,"UNEMPL"}</definedName>
    <definedName name="wrn.UNEMPL." localSheetId="41" hidden="1">{#N/A,#N/A,FALSE,"EMP_POP";#N/A,#N/A,FALSE,"UNEMPL"}</definedName>
    <definedName name="wrn.UNEMPL." localSheetId="4" hidden="1">{#N/A,#N/A,FALSE,"EMP_POP";#N/A,#N/A,FALSE,"UNEMPL"}</definedName>
    <definedName name="wrn.UNEMPL." localSheetId="3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3" hidden="1">{#N/A,#N/A,FALSE,"EMP_POP";#N/A,#N/A,FALSE,"UNEMPL"}</definedName>
    <definedName name="wrn.UNEMPL." localSheetId="34" hidden="1">{#N/A,#N/A,FALSE,"EMP_POP";#N/A,#N/A,FALSE,"UNEMPL"}</definedName>
    <definedName name="wrn.UNEMPL." localSheetId="35" hidden="1">{#N/A,#N/A,FALSE,"EMP_POP";#N/A,#N/A,FALSE,"UNEMPL"}</definedName>
    <definedName name="wrn.UNEMPL." localSheetId="36" hidden="1">{#N/A,#N/A,FALSE,"EMP_POP";#N/A,#N/A,FALSE,"UNEMPL"}</definedName>
    <definedName name="wrn.UNEMPL." localSheetId="38" hidden="1">{#N/A,#N/A,FALSE,"EMP_POP";#N/A,#N/A,FALSE,"UNEMPL"}</definedName>
    <definedName name="wrn.UNEMPL." localSheetId="42" hidden="1">{#N/A,#N/A,FALSE,"EMP_POP";#N/A,#N/A,FALSE,"UNEMPL"}</definedName>
    <definedName name="wrn.UNEMPL." localSheetId="43" hidden="1">{#N/A,#N/A,FALSE,"EMP_POP";#N/A,#N/A,FALSE,"UNEMPL"}</definedName>
    <definedName name="wrn.UNEMPL." localSheetId="17" hidden="1">{#N/A,#N/A,FALSE,"EMP_POP";#N/A,#N/A,FALSE,"UNEMPL"}</definedName>
    <definedName name="wrn.UNEMPL." localSheetId="50" hidden="1">{#N/A,#N/A,FALSE,"EMP_POP";#N/A,#N/A,FALSE,"UNEMPL"}</definedName>
    <definedName name="wrn.UNEMPL." localSheetId="51" hidden="1">{#N/A,#N/A,FALSE,"EMP_POP";#N/A,#N/A,FALSE,"UNEMPL"}</definedName>
    <definedName name="wrn.UNEMPL." localSheetId="52" hidden="1">{#N/A,#N/A,FALSE,"EMP_POP";#N/A,#N/A,FALSE,"UNEMPL"}</definedName>
    <definedName name="wrn.UNEMPL." localSheetId="53" hidden="1">{#N/A,#N/A,FALSE,"EMP_POP";#N/A,#N/A,FALSE,"UNEMPL"}</definedName>
    <definedName name="wrn.UNEMPL." localSheetId="54" hidden="1">{#N/A,#N/A,FALSE,"EMP_POP";#N/A,#N/A,FALSE,"UNEMPL"}</definedName>
    <definedName name="wrn.UNEMPL." localSheetId="55" hidden="1">{#N/A,#N/A,FALSE,"EMP_POP";#N/A,#N/A,FALSE,"UNEMPL"}</definedName>
    <definedName name="wrn.UNEMPL." localSheetId="56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9" hidden="1">{#N/A,#N/A,FALSE,"EMP_POP";#N/A,#N/A,FALSE,"UNEMPL"}</definedName>
    <definedName name="wrn.UNEMPL." hidden="1">{#N/A,#N/A,FALSE,"EMP_POP";#N/A,#N/A,FALSE,"UNEMPL"}</definedName>
    <definedName name="wrn.WAGES." localSheetId="20" hidden="1">{#N/A,#N/A,FALSE,"WAGES"}</definedName>
    <definedName name="wrn.WAGES." localSheetId="21" hidden="1">{#N/A,#N/A,FALSE,"WAGES"}</definedName>
    <definedName name="wrn.WAGES." localSheetId="22" hidden="1">{#N/A,#N/A,FALSE,"WAGES"}</definedName>
    <definedName name="wrn.WAGES." localSheetId="23" hidden="1">{#N/A,#N/A,FALSE,"WAGES"}</definedName>
    <definedName name="wrn.WAGES." localSheetId="28" hidden="1">{#N/A,#N/A,FALSE,"WAGES"}</definedName>
    <definedName name="wrn.WAGES." localSheetId="32" hidden="1">{#N/A,#N/A,FALSE,"WAGES"}</definedName>
    <definedName name="wrn.WAGES." localSheetId="37" hidden="1">{#N/A,#N/A,FALSE,"WAGES"}</definedName>
    <definedName name="wrn.WAGES." localSheetId="39" hidden="1">{#N/A,#N/A,FALSE,"WAGES"}</definedName>
    <definedName name="wrn.WAGES." localSheetId="41" hidden="1">{#N/A,#N/A,FALSE,"WAGES"}</definedName>
    <definedName name="wrn.WAGES." localSheetId="4" hidden="1">{#N/A,#N/A,FALSE,"WAGES"}</definedName>
    <definedName name="wrn.WAGES." localSheetId="3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3" hidden="1">{#N/A,#N/A,FALSE,"WAGES"}</definedName>
    <definedName name="wrn.WAGES." localSheetId="34" hidden="1">{#N/A,#N/A,FALSE,"WAGES"}</definedName>
    <definedName name="wrn.WAGES." localSheetId="35" hidden="1">{#N/A,#N/A,FALSE,"WAGES"}</definedName>
    <definedName name="wrn.WAGES." localSheetId="36" hidden="1">{#N/A,#N/A,FALSE,"WAGES"}</definedName>
    <definedName name="wrn.WAGES." localSheetId="38" hidden="1">{#N/A,#N/A,FALSE,"WAGES"}</definedName>
    <definedName name="wrn.WAGES." localSheetId="42" hidden="1">{#N/A,#N/A,FALSE,"WAGES"}</definedName>
    <definedName name="wrn.WAGES." localSheetId="43" hidden="1">{#N/A,#N/A,FALSE,"WAGES"}</definedName>
    <definedName name="wrn.WAGES." localSheetId="17" hidden="1">{#N/A,#N/A,FALSE,"WAGES"}</definedName>
    <definedName name="wrn.WAGES." localSheetId="50" hidden="1">{#N/A,#N/A,FALSE,"WAGES"}</definedName>
    <definedName name="wrn.WAGES." localSheetId="51" hidden="1">{#N/A,#N/A,FALSE,"WAGES"}</definedName>
    <definedName name="wrn.WAGES." localSheetId="52" hidden="1">{#N/A,#N/A,FALSE,"WAGES"}</definedName>
    <definedName name="wrn.WAGES." localSheetId="53" hidden="1">{#N/A,#N/A,FALSE,"WAGES"}</definedName>
    <definedName name="wrn.WAGES." localSheetId="54" hidden="1">{#N/A,#N/A,FALSE,"WAGES"}</definedName>
    <definedName name="wrn.WAGES." localSheetId="55" hidden="1">{#N/A,#N/A,FALSE,"WAGES"}</definedName>
    <definedName name="wrn.WAGES." localSheetId="56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9" hidden="1">{#N/A,#N/A,FALSE,"WAGES"}</definedName>
    <definedName name="wrn.WAGES." hidden="1">{#N/A,#N/A,FALSE,"WAGES"}</definedName>
    <definedName name="wrn.WEO." localSheetId="20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8" hidden="1">{"WEO",#N/A,FALSE,"T"}</definedName>
    <definedName name="wrn.WEO." localSheetId="32" hidden="1">{"WEO",#N/A,FALSE,"T"}</definedName>
    <definedName name="wrn.WEO." localSheetId="37" hidden="1">{"WEO",#N/A,FALSE,"T"}</definedName>
    <definedName name="wrn.WEO." localSheetId="39" hidden="1">{"WEO",#N/A,FALSE,"T"}</definedName>
    <definedName name="wrn.WEO." localSheetId="41" hidden="1">{"WEO",#N/A,FALSE,"T"}</definedName>
    <definedName name="wrn.WEO." localSheetId="4" hidden="1">{"WEO",#N/A,FALSE,"T"}</definedName>
    <definedName name="wrn.WEO." localSheetId="3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5" hidden="1">{"WEO",#N/A,FALSE,"T"}</definedName>
    <definedName name="wrn.WEO." localSheetId="36" hidden="1">{"WEO",#N/A,FALSE,"T"}</definedName>
    <definedName name="wrn.WEO." localSheetId="38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17" hidden="1">{"WEO",#N/A,FALSE,"T"}</definedName>
    <definedName name="wrn.WEO." localSheetId="50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4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9" hidden="1">{"WEO",#N/A,FALSE,"T"}</definedName>
    <definedName name="wrn.WEO." hidden="1">{"WEO",#N/A,FALSE,"T"}</definedName>
    <definedName name="Wt_d">[59]CIRRs!$C$59</definedName>
    <definedName name="wtewt" localSheetId="20" hidden="1">#REF!</definedName>
    <definedName name="wtewt" localSheetId="21" hidden="1">#REF!</definedName>
    <definedName name="wtewt" localSheetId="37" hidden="1">#REF!</definedName>
    <definedName name="wtewt" localSheetId="4" hidden="1">#REF!</definedName>
    <definedName name="wtewt" localSheetId="3" hidden="1">#REF!</definedName>
    <definedName name="wtewt" localSheetId="30" hidden="1">#REF!</definedName>
    <definedName name="wtewt" localSheetId="31" hidden="1">#REF!</definedName>
    <definedName name="wtewt" localSheetId="38" hidden="1">#REF!</definedName>
    <definedName name="wtewt" localSheetId="55" hidden="1">#REF!</definedName>
    <definedName name="wtewt" localSheetId="56" hidden="1">#REF!</definedName>
    <definedName name="wtewt" localSheetId="18" hidden="1">#REF!</definedName>
    <definedName name="wtewt" localSheetId="19" hidden="1">#REF!</definedName>
    <definedName name="wtewt" localSheetId="24" hidden="1">#REF!</definedName>
    <definedName name="wtewt" localSheetId="25" hidden="1">#REF!</definedName>
    <definedName name="wtewt" localSheetId="26" hidden="1">#REF!</definedName>
    <definedName name="wtewt" localSheetId="27" hidden="1">#REF!</definedName>
    <definedName name="wtewt" localSheetId="29" hidden="1">#REF!</definedName>
    <definedName name="wtewt" hidden="1">#REF!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[141]M!#REF!</definedName>
    <definedName name="www" localSheetId="20" hidden="1">{"Riqfin97",#N/A,FALSE,"Tran";"Riqfinpro",#N/A,FALSE,"Tran"}</definedName>
    <definedName name="www" localSheetId="21" hidden="1">{"Riqfin97",#N/A,FALSE,"Tran";"Riqfinpro",#N/A,FALSE,"Tran"}</definedName>
    <definedName name="www" localSheetId="22" hidden="1">{"Riqfin97",#N/A,FALSE,"Tran";"Riqfinpro",#N/A,FALSE,"Tran"}</definedName>
    <definedName name="www" localSheetId="23" hidden="1">{"Riqfin97",#N/A,FALSE,"Tran";"Riqfinpro",#N/A,FALSE,"Tran"}</definedName>
    <definedName name="www" localSheetId="28" hidden="1">{"Riqfin97",#N/A,FALSE,"Tran";"Riqfinpro",#N/A,FALSE,"Tran"}</definedName>
    <definedName name="www" localSheetId="32" hidden="1">{"Riqfin97",#N/A,FALSE,"Tran";"Riqfinpro",#N/A,FALSE,"Tran"}</definedName>
    <definedName name="www" localSheetId="37" hidden="1">{"Riqfin97",#N/A,FALSE,"Tran";"Riqfinpro",#N/A,FALSE,"Tran"}</definedName>
    <definedName name="www" localSheetId="39" hidden="1">{"Riqfin97",#N/A,FALSE,"Tran";"Riqfinpro",#N/A,FALSE,"Tran"}</definedName>
    <definedName name="www" localSheetId="41" hidden="1">{"Riqfin97",#N/A,FALSE,"Tran";"Riqfinpro",#N/A,FALSE,"Tran"}</definedName>
    <definedName name="www" localSheetId="4" hidden="1">{"Riqfin97",#N/A,FALSE,"Tran";"Riqfinpro",#N/A,FALSE,"Tran"}</definedName>
    <definedName name="www" localSheetId="3" hidden="1">{"Riqfin97",#N/A,FALSE,"Tran";"Riqfinpro",#N/A,FALSE,"Tran"}</definedName>
    <definedName name="www" localSheetId="30" hidden="1">{"Riqfin97",#N/A,FALSE,"Tran";"Riqfinpro",#N/A,FALSE,"Tran"}</definedName>
    <definedName name="www" localSheetId="31" hidden="1">{"Riqfin97",#N/A,FALSE,"Tran";"Riqfinpro",#N/A,FALSE,"Tran"}</definedName>
    <definedName name="www" localSheetId="33" hidden="1">{"Riqfin97",#N/A,FALSE,"Tran";"Riqfinpro",#N/A,FALSE,"Tran"}</definedName>
    <definedName name="www" localSheetId="34" hidden="1">{"Riqfin97",#N/A,FALSE,"Tran";"Riqfinpro",#N/A,FALSE,"Tran"}</definedName>
    <definedName name="www" localSheetId="35" hidden="1">{"Riqfin97",#N/A,FALSE,"Tran";"Riqfinpro",#N/A,FALSE,"Tran"}</definedName>
    <definedName name="www" localSheetId="36" hidden="1">{"Riqfin97",#N/A,FALSE,"Tran";"Riqfinpro",#N/A,FALSE,"Tran"}</definedName>
    <definedName name="www" localSheetId="38" hidden="1">{"Riqfin97",#N/A,FALSE,"Tran";"Riqfinpro",#N/A,FALSE,"Tran"}</definedName>
    <definedName name="www" localSheetId="42" hidden="1">{"Riqfin97",#N/A,FALSE,"Tran";"Riqfinpro",#N/A,FALSE,"Tran"}</definedName>
    <definedName name="www" localSheetId="43" hidden="1">{"Riqfin97",#N/A,FALSE,"Tran";"Riqfinpro",#N/A,FALSE,"Tran"}</definedName>
    <definedName name="www" localSheetId="17" hidden="1">{"Riqfin97",#N/A,FALSE,"Tran";"Riqfinpro",#N/A,FALSE,"Tran"}</definedName>
    <definedName name="www" localSheetId="50" hidden="1">{"Riqfin97",#N/A,FALSE,"Tran";"Riqfinpro",#N/A,FALSE,"Tran"}</definedName>
    <definedName name="www" localSheetId="51" hidden="1">{"Riqfin97",#N/A,FALSE,"Tran";"Riqfinpro",#N/A,FALSE,"Tran"}</definedName>
    <definedName name="www" localSheetId="52" hidden="1">{"Riqfin97",#N/A,FALSE,"Tran";"Riqfinpro",#N/A,FALSE,"Tran"}</definedName>
    <definedName name="www" localSheetId="53" hidden="1">{"Riqfin97",#N/A,FALSE,"Tran";"Riqfinpro",#N/A,FALSE,"Tran"}</definedName>
    <definedName name="www" localSheetId="54" hidden="1">{"Riqfin97",#N/A,FALSE,"Tran";"Riqfinpro",#N/A,FALSE,"Tran"}</definedName>
    <definedName name="www" localSheetId="55" hidden="1">{"Riqfin97",#N/A,FALSE,"Tran";"Riqfinpro",#N/A,FALSE,"Tran"}</definedName>
    <definedName name="www" localSheetId="56" hidden="1">{"Riqfin97",#N/A,FALSE,"Tran";"Riqfinpro",#N/A,FALSE,"Tran"}</definedName>
    <definedName name="www" localSheetId="18" hidden="1">{"Riqfin97",#N/A,FALSE,"Tran";"Riqfinpro",#N/A,FALSE,"Tran"}</definedName>
    <definedName name="www" localSheetId="19" hidden="1">{"Riqfin97",#N/A,FALSE,"Tran";"Riqfinpro",#N/A,FALSE,"Tran"}</definedName>
    <definedName name="www" localSheetId="24" hidden="1">{"Riqfin97",#N/A,FALSE,"Tran";"Riqfinpro",#N/A,FALSE,"Tran"}</definedName>
    <definedName name="www" localSheetId="25" hidden="1">{"Riqfin97",#N/A,FALSE,"Tran";"Riqfinpro",#N/A,FALSE,"Tran"}</definedName>
    <definedName name="www" localSheetId="26" hidden="1">{"Riqfin97",#N/A,FALSE,"Tran";"Riqfinpro",#N/A,FALSE,"Tran"}</definedName>
    <definedName name="www" localSheetId="27" hidden="1">{"Riqfin97",#N/A,FALSE,"Tran";"Riqfinpro",#N/A,FALSE,"Tran"}</definedName>
    <definedName name="www" localSheetId="29" hidden="1">{"Riqfin97",#N/A,FALSE,"Tran";"Riqfinpro",#N/A,FALSE,"Tran"}</definedName>
    <definedName name="www" hidden="1">{"Riqfin97",#N/A,FALSE,"Tran";"Riqfinpro",#N/A,FALSE,"Tran"}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[183]M!#REF!</definedName>
    <definedName name="wwwww" localSheetId="20" hidden="1">{"Minpmon",#N/A,FALSE,"Monthinput"}</definedName>
    <definedName name="wwwww" localSheetId="21" hidden="1">{"Minpmon",#N/A,FALSE,"Monthinput"}</definedName>
    <definedName name="wwwww" localSheetId="22" hidden="1">{"Minpmon",#N/A,FALSE,"Monthinput"}</definedName>
    <definedName name="wwwww" localSheetId="23" hidden="1">{"Minpmon",#N/A,FALSE,"Monthinput"}</definedName>
    <definedName name="wwwww" localSheetId="28" hidden="1">{"Minpmon",#N/A,FALSE,"Monthinput"}</definedName>
    <definedName name="wwwww" localSheetId="32" hidden="1">{"Minpmon",#N/A,FALSE,"Monthinput"}</definedName>
    <definedName name="wwwww" localSheetId="37" hidden="1">{"Minpmon",#N/A,FALSE,"Monthinput"}</definedName>
    <definedName name="wwwww" localSheetId="39" hidden="1">{"Minpmon",#N/A,FALSE,"Monthinput"}</definedName>
    <definedName name="wwwww" localSheetId="41" hidden="1">{"Minpmon",#N/A,FALSE,"Monthinput"}</definedName>
    <definedName name="wwwww" localSheetId="4" hidden="1">{"Minpmon",#N/A,FALSE,"Monthinput"}</definedName>
    <definedName name="wwwww" localSheetId="3" hidden="1">{"Minpmon",#N/A,FALSE,"Monthinput"}</definedName>
    <definedName name="wwwww" localSheetId="30" hidden="1">{"Minpmon",#N/A,FALSE,"Monthinput"}</definedName>
    <definedName name="wwwww" localSheetId="31" hidden="1">{"Minpmon",#N/A,FALSE,"Monthinput"}</definedName>
    <definedName name="wwwww" localSheetId="33" hidden="1">{"Minpmon",#N/A,FALSE,"Monthinput"}</definedName>
    <definedName name="wwwww" localSheetId="34" hidden="1">{"Minpmon",#N/A,FALSE,"Monthinput"}</definedName>
    <definedName name="wwwww" localSheetId="35" hidden="1">{"Minpmon",#N/A,FALSE,"Monthinput"}</definedName>
    <definedName name="wwwww" localSheetId="36" hidden="1">{"Minpmon",#N/A,FALSE,"Monthinput"}</definedName>
    <definedName name="wwwww" localSheetId="38" hidden="1">{"Minpmon",#N/A,FALSE,"Monthinput"}</definedName>
    <definedName name="wwwww" localSheetId="42" hidden="1">{"Minpmon",#N/A,FALSE,"Monthinput"}</definedName>
    <definedName name="wwwww" localSheetId="43" hidden="1">{"Minpmon",#N/A,FALSE,"Monthinput"}</definedName>
    <definedName name="wwwww" localSheetId="17" hidden="1">{"Minpmon",#N/A,FALSE,"Monthinput"}</definedName>
    <definedName name="wwwww" localSheetId="50" hidden="1">{"Minpmon",#N/A,FALSE,"Monthinput"}</definedName>
    <definedName name="wwwww" localSheetId="51" hidden="1">{"Minpmon",#N/A,FALSE,"Monthinput"}</definedName>
    <definedName name="wwwww" localSheetId="52" hidden="1">{"Minpmon",#N/A,FALSE,"Monthinput"}</definedName>
    <definedName name="wwwww" localSheetId="53" hidden="1">{"Minpmon",#N/A,FALSE,"Monthinput"}</definedName>
    <definedName name="wwwww" localSheetId="54" hidden="1">{"Minpmon",#N/A,FALSE,"Monthinput"}</definedName>
    <definedName name="wwwww" localSheetId="55" hidden="1">{"Minpmon",#N/A,FALSE,"Monthinput"}</definedName>
    <definedName name="wwwww" localSheetId="56" hidden="1">{"Minpmon",#N/A,FALSE,"Monthinput"}</definedName>
    <definedName name="wwwww" localSheetId="18" hidden="1">{"Minpmon",#N/A,FALSE,"Monthinput"}</definedName>
    <definedName name="wwwww" localSheetId="19" hidden="1">{"Minpmon",#N/A,FALSE,"Monthinput"}</definedName>
    <definedName name="wwwww" localSheetId="24" hidden="1">{"Minpmon",#N/A,FALSE,"Monthinput"}</definedName>
    <definedName name="wwwww" localSheetId="25" hidden="1">{"Minpmon",#N/A,FALSE,"Monthinput"}</definedName>
    <definedName name="wwwww" localSheetId="26" hidden="1">{"Minpmon",#N/A,FALSE,"Monthinput"}</definedName>
    <definedName name="wwwww" localSheetId="27" hidden="1">{"Minpmon",#N/A,FALSE,"Monthinput"}</definedName>
    <definedName name="wwwww" localSheetId="29" hidden="1">{"Minpmon",#N/A,FALSE,"Monthinput"}</definedName>
    <definedName name="wwwww" hidden="1">{"Minpmon",#N/A,FALSE,"Monthinput"}</definedName>
    <definedName name="wwwwwww" localSheetId="20" hidden="1">{"Riqfin97",#N/A,FALSE,"Tran";"Riqfinpro",#N/A,FALSE,"Tran"}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localSheetId="23" hidden="1">{"Riqfin97",#N/A,FALSE,"Tran";"Riqfinpro",#N/A,FALSE,"Tran"}</definedName>
    <definedName name="wwwwwww" localSheetId="28" hidden="1">{"Riqfin97",#N/A,FALSE,"Tran";"Riqfinpro",#N/A,FALSE,"Tran"}</definedName>
    <definedName name="wwwwwww" localSheetId="32" hidden="1">{"Riqfin97",#N/A,FALSE,"Tran";"Riqfinpro",#N/A,FALSE,"Tran"}</definedName>
    <definedName name="wwwwwww" localSheetId="37" hidden="1">{"Riqfin97",#N/A,FALSE,"Tran";"Riqfinpro",#N/A,FALSE,"Tran"}</definedName>
    <definedName name="wwwwwww" localSheetId="39" hidden="1">{"Riqfin97",#N/A,FALSE,"Tran";"Riqfinpro",#N/A,FALSE,"Tran"}</definedName>
    <definedName name="wwwwwww" localSheetId="41" hidden="1">{"Riqfin97",#N/A,FALSE,"Tran";"Riqfinpro",#N/A,FALSE,"Tran"}</definedName>
    <definedName name="wwwwwww" localSheetId="4" hidden="1">{"Riqfin97",#N/A,FALSE,"Tran";"Riqfinpro",#N/A,FALSE,"Tran"}</definedName>
    <definedName name="wwwwwww" localSheetId="3" hidden="1">{"Riqfin97",#N/A,FALSE,"Tran";"Riqfinpro",#N/A,FALSE,"Tran"}</definedName>
    <definedName name="wwwwwww" localSheetId="30" hidden="1">{"Riqfin97",#N/A,FALSE,"Tran";"Riqfinpro",#N/A,FALSE,"Tran"}</definedName>
    <definedName name="wwwwwww" localSheetId="31" hidden="1">{"Riqfin97",#N/A,FALSE,"Tran";"Riqfinpro",#N/A,FALSE,"Tran"}</definedName>
    <definedName name="wwwwwww" localSheetId="33" hidden="1">{"Riqfin97",#N/A,FALSE,"Tran";"Riqfinpro",#N/A,FALSE,"Tran"}</definedName>
    <definedName name="wwwwwww" localSheetId="34" hidden="1">{"Riqfin97",#N/A,FALSE,"Tran";"Riqfinpro",#N/A,FALSE,"Tran"}</definedName>
    <definedName name="wwwwwww" localSheetId="35" hidden="1">{"Riqfin97",#N/A,FALSE,"Tran";"Riqfinpro",#N/A,FALSE,"Tran"}</definedName>
    <definedName name="wwwwwww" localSheetId="36" hidden="1">{"Riqfin97",#N/A,FALSE,"Tran";"Riqfinpro",#N/A,FALSE,"Tran"}</definedName>
    <definedName name="wwwwwww" localSheetId="38" hidden="1">{"Riqfin97",#N/A,FALSE,"Tran";"Riqfinpro",#N/A,FALSE,"Tran"}</definedName>
    <definedName name="wwwwwww" localSheetId="42" hidden="1">{"Riqfin97",#N/A,FALSE,"Tran";"Riqfinpro",#N/A,FALSE,"Tran"}</definedName>
    <definedName name="wwwwwww" localSheetId="43" hidden="1">{"Riqfin97",#N/A,FALSE,"Tran";"Riqfinpro",#N/A,FALSE,"Tran"}</definedName>
    <definedName name="wwwwwww" localSheetId="17" hidden="1">{"Riqfin97",#N/A,FALSE,"Tran";"Riqfinpro",#N/A,FALSE,"Tran"}</definedName>
    <definedName name="wwwwwww" localSheetId="50" hidden="1">{"Riqfin97",#N/A,FALSE,"Tran";"Riqfinpro",#N/A,FALSE,"Tran"}</definedName>
    <definedName name="wwwwwww" localSheetId="51" hidden="1">{"Riqfin97",#N/A,FALSE,"Tran";"Riqfinpro",#N/A,FALSE,"Tran"}</definedName>
    <definedName name="wwwwwww" localSheetId="52" hidden="1">{"Riqfin97",#N/A,FALSE,"Tran";"Riqfinpro",#N/A,FALSE,"Tran"}</definedName>
    <definedName name="wwwwwww" localSheetId="53" hidden="1">{"Riqfin97",#N/A,FALSE,"Tran";"Riqfinpro",#N/A,FALSE,"Tran"}</definedName>
    <definedName name="wwwwwww" localSheetId="54" hidden="1">{"Riqfin97",#N/A,FALSE,"Tran";"Riqfinpro",#N/A,FALSE,"Tran"}</definedName>
    <definedName name="wwwwwww" localSheetId="55" hidden="1">{"Riqfin97",#N/A,FALSE,"Tran";"Riqfinpro",#N/A,FALSE,"Tran"}</definedName>
    <definedName name="wwwwwww" localSheetId="56" hidden="1">{"Riqfin97",#N/A,FALSE,"Tran";"Riqfinpro",#N/A,FALSE,"Tran"}</definedName>
    <definedName name="wwwwwww" localSheetId="18" hidden="1">{"Riqfin97",#N/A,FALSE,"Tran";"Riqfinpro",#N/A,FALSE,"Tran"}</definedName>
    <definedName name="wwwwwww" localSheetId="19" hidden="1">{"Riqfin97",#N/A,FALSE,"Tran";"Riqfinpro",#N/A,FALSE,"Tran"}</definedName>
    <definedName name="wwwwwww" localSheetId="24" hidden="1">{"Riqfin97",#N/A,FALSE,"Tran";"Riqfinpro",#N/A,FALSE,"Tran"}</definedName>
    <definedName name="wwwwwww" localSheetId="25" hidden="1">{"Riqfin97",#N/A,FALSE,"Tran";"Riqfinpro",#N/A,FALSE,"Tran"}</definedName>
    <definedName name="wwwwwww" localSheetId="26" hidden="1">{"Riqfin97",#N/A,FALSE,"Tran";"Riqfinpro",#N/A,FALSE,"Tran"}</definedName>
    <definedName name="wwwwwww" localSheetId="27" hidden="1">{"Riqfin97",#N/A,FALSE,"Tran";"Riqfinpro",#N/A,FALSE,"Tran"}</definedName>
    <definedName name="wwwwwww" localSheetId="29" hidden="1">{"Riqfin97",#N/A,FALSE,"Tran";"Riqfinpro",#N/A,FALSE,"Tran"}</definedName>
    <definedName name="wwwwwww" hidden="1">{"Riqfin97",#N/A,FALSE,"Tran";"Riqfinpro",#N/A,FALSE,"Tran"}</definedName>
    <definedName name="wwwwwwww" localSheetId="20" hidden="1">{"Tab1",#N/A,FALSE,"P";"Tab2",#N/A,FALSE,"P"}</definedName>
    <definedName name="wwwwwwww" localSheetId="21" hidden="1">{"Tab1",#N/A,FALSE,"P";"Tab2",#N/A,FALSE,"P"}</definedName>
    <definedName name="wwwwwwww" localSheetId="22" hidden="1">{"Tab1",#N/A,FALSE,"P";"Tab2",#N/A,FALSE,"P"}</definedName>
    <definedName name="wwwwwwww" localSheetId="23" hidden="1">{"Tab1",#N/A,FALSE,"P";"Tab2",#N/A,FALSE,"P"}</definedName>
    <definedName name="wwwwwwww" localSheetId="28" hidden="1">{"Tab1",#N/A,FALSE,"P";"Tab2",#N/A,FALSE,"P"}</definedName>
    <definedName name="wwwwwwww" localSheetId="32" hidden="1">{"Tab1",#N/A,FALSE,"P";"Tab2",#N/A,FALSE,"P"}</definedName>
    <definedName name="wwwwwwww" localSheetId="37" hidden="1">{"Tab1",#N/A,FALSE,"P";"Tab2",#N/A,FALSE,"P"}</definedName>
    <definedName name="wwwwwwww" localSheetId="39" hidden="1">{"Tab1",#N/A,FALSE,"P";"Tab2",#N/A,FALSE,"P"}</definedName>
    <definedName name="wwwwwwww" localSheetId="41" hidden="1">{"Tab1",#N/A,FALSE,"P";"Tab2",#N/A,FALSE,"P"}</definedName>
    <definedName name="wwwwwwww" localSheetId="4" hidden="1">{"Tab1",#N/A,FALSE,"P";"Tab2",#N/A,FALSE,"P"}</definedName>
    <definedName name="wwwwwwww" localSheetId="3" hidden="1">{"Tab1",#N/A,FALSE,"P";"Tab2",#N/A,FALSE,"P"}</definedName>
    <definedName name="wwwwwwww" localSheetId="30" hidden="1">{"Tab1",#N/A,FALSE,"P";"Tab2",#N/A,FALSE,"P"}</definedName>
    <definedName name="wwwwwwww" localSheetId="31" hidden="1">{"Tab1",#N/A,FALSE,"P";"Tab2",#N/A,FALSE,"P"}</definedName>
    <definedName name="wwwwwwww" localSheetId="33" hidden="1">{"Tab1",#N/A,FALSE,"P";"Tab2",#N/A,FALSE,"P"}</definedName>
    <definedName name="wwwwwwww" localSheetId="34" hidden="1">{"Tab1",#N/A,FALSE,"P";"Tab2",#N/A,FALSE,"P"}</definedName>
    <definedName name="wwwwwwww" localSheetId="35" hidden="1">{"Tab1",#N/A,FALSE,"P";"Tab2",#N/A,FALSE,"P"}</definedName>
    <definedName name="wwwwwwww" localSheetId="36" hidden="1">{"Tab1",#N/A,FALSE,"P";"Tab2",#N/A,FALSE,"P"}</definedName>
    <definedName name="wwwwwwww" localSheetId="38" hidden="1">{"Tab1",#N/A,FALSE,"P";"Tab2",#N/A,FALSE,"P"}</definedName>
    <definedName name="wwwwwwww" localSheetId="42" hidden="1">{"Tab1",#N/A,FALSE,"P";"Tab2",#N/A,FALSE,"P"}</definedName>
    <definedName name="wwwwwwww" localSheetId="43" hidden="1">{"Tab1",#N/A,FALSE,"P";"Tab2",#N/A,FALSE,"P"}</definedName>
    <definedName name="wwwwwwww" localSheetId="17" hidden="1">{"Tab1",#N/A,FALSE,"P";"Tab2",#N/A,FALSE,"P"}</definedName>
    <definedName name="wwwwwwww" localSheetId="50" hidden="1">{"Tab1",#N/A,FALSE,"P";"Tab2",#N/A,FALSE,"P"}</definedName>
    <definedName name="wwwwwwww" localSheetId="51" hidden="1">{"Tab1",#N/A,FALSE,"P";"Tab2",#N/A,FALSE,"P"}</definedName>
    <definedName name="wwwwwwww" localSheetId="52" hidden="1">{"Tab1",#N/A,FALSE,"P";"Tab2",#N/A,FALSE,"P"}</definedName>
    <definedName name="wwwwwwww" localSheetId="53" hidden="1">{"Tab1",#N/A,FALSE,"P";"Tab2",#N/A,FALSE,"P"}</definedName>
    <definedName name="wwwwwwww" localSheetId="54" hidden="1">{"Tab1",#N/A,FALSE,"P";"Tab2",#N/A,FALSE,"P"}</definedName>
    <definedName name="wwwwwwww" localSheetId="55" hidden="1">{"Tab1",#N/A,FALSE,"P";"Tab2",#N/A,FALSE,"P"}</definedName>
    <definedName name="wwwwwwww" localSheetId="56" hidden="1">{"Tab1",#N/A,FALSE,"P";"Tab2",#N/A,FALSE,"P"}</definedName>
    <definedName name="wwwwwwww" localSheetId="18" hidden="1">{"Tab1",#N/A,FALSE,"P";"Tab2",#N/A,FALSE,"P"}</definedName>
    <definedName name="wwwwwwww" localSheetId="19" hidden="1">{"Tab1",#N/A,FALSE,"P";"Tab2",#N/A,FALSE,"P"}</definedName>
    <definedName name="wwwwwwww" localSheetId="24" hidden="1">{"Tab1",#N/A,FALSE,"P";"Tab2",#N/A,FALSE,"P"}</definedName>
    <definedName name="wwwwwwww" localSheetId="25" hidden="1">{"Tab1",#N/A,FALSE,"P";"Tab2",#N/A,FALSE,"P"}</definedName>
    <definedName name="wwwwwwww" localSheetId="26" hidden="1">{"Tab1",#N/A,FALSE,"P";"Tab2",#N/A,FALSE,"P"}</definedName>
    <definedName name="wwwwwwww" localSheetId="27" hidden="1">{"Tab1",#N/A,FALSE,"P";"Tab2",#N/A,FALSE,"P"}</definedName>
    <definedName name="wwwwwwww" localSheetId="29" hidden="1">{"Tab1",#N/A,FALSE,"P";"Tab2",#N/A,FALSE,"P"}</definedName>
    <definedName name="wwwwwwww" hidden="1">{"Tab1",#N/A,FALSE,"P";"Tab2",#N/A,FALSE,"P"}</definedName>
    <definedName name="X" localSheetId="20">#REF!</definedName>
    <definedName name="X" localSheetId="21">#REF!</definedName>
    <definedName name="X" localSheetId="37">#REF!</definedName>
    <definedName name="X" localSheetId="4">#REF!</definedName>
    <definedName name="X" localSheetId="3">#REF!</definedName>
    <definedName name="X" localSheetId="30">#REF!</definedName>
    <definedName name="X" localSheetId="31">#REF!</definedName>
    <definedName name="X" localSheetId="38">#REF!</definedName>
    <definedName name="X" localSheetId="55">#REF!</definedName>
    <definedName name="X" localSheetId="56">#REF!</definedName>
    <definedName name="X" localSheetId="18">#REF!</definedName>
    <definedName name="X" localSheetId="19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9">#REF!</definedName>
    <definedName name="X">#REF!</definedName>
    <definedName name="X_Rate" localSheetId="55">#REF!</definedName>
    <definedName name="X_Rate" localSheetId="19">#REF!</definedName>
    <definedName name="X_Rate" localSheetId="25">#REF!</definedName>
    <definedName name="X_Rate" localSheetId="26">#REF!</definedName>
    <definedName name="X_Rate">#REF!</definedName>
    <definedName name="xa" localSheetId="38">'[184]PIB EN CORR'!#REF!</definedName>
    <definedName name="xa" localSheetId="55">'[185]PIB EN CORR'!#REF!</definedName>
    <definedName name="xa" localSheetId="19">'[184]PIB EN CORR'!#REF!</definedName>
    <definedName name="xa" localSheetId="24">'[185]PIB EN CORR'!#REF!</definedName>
    <definedName name="xa" localSheetId="25">'[185]PIB EN CORR'!#REF!</definedName>
    <definedName name="xa" localSheetId="26">'[185]PIB EN CORR'!#REF!</definedName>
    <definedName name="xa">'[184]PIB EN CORR'!#REF!</definedName>
    <definedName name="xaa">'[186]PIB EN CORR'!$AV$5:$AV$77</definedName>
    <definedName name="XandRev">'[136]tab 3'!$F$63:$Z$65</definedName>
    <definedName name="Xaxis" localSheetId="20">#REF!</definedName>
    <definedName name="Xaxis" localSheetId="21">#REF!</definedName>
    <definedName name="Xaxis" localSheetId="37">#REF!</definedName>
    <definedName name="Xaxis" localSheetId="4">#REF!</definedName>
    <definedName name="Xaxis" localSheetId="3">#REF!</definedName>
    <definedName name="Xaxis" localSheetId="31">#REF!</definedName>
    <definedName name="Xaxis" localSheetId="55">#REF!</definedName>
    <definedName name="Xaxis" localSheetId="56">#REF!</definedName>
    <definedName name="Xaxis" localSheetId="18">#REF!</definedName>
    <definedName name="Xaxis" localSheetId="19">#REF!</definedName>
    <definedName name="Xaxis" localSheetId="25">#REF!</definedName>
    <definedName name="Xaxis" localSheetId="26">#REF!</definedName>
    <definedName name="Xaxis">#REF!</definedName>
    <definedName name="XBANANO" localSheetId="20">#REF!</definedName>
    <definedName name="XBANANO" localSheetId="37">#REF!</definedName>
    <definedName name="XBANANO" localSheetId="4">#REF!</definedName>
    <definedName name="XBANANO" localSheetId="3">#REF!</definedName>
    <definedName name="XBANANO" localSheetId="31">#REF!</definedName>
    <definedName name="XBANANO" localSheetId="55">#REF!</definedName>
    <definedName name="XBANANO" localSheetId="56">#REF!</definedName>
    <definedName name="XBANANO" localSheetId="19">#REF!</definedName>
    <definedName name="XBANANO" localSheetId="25">#REF!</definedName>
    <definedName name="XBANANO" localSheetId="26">#REF!</definedName>
    <definedName name="XBANANO">#REF!</definedName>
    <definedName name="xbb" localSheetId="38">'[184]PIB EN CORR'!#REF!</definedName>
    <definedName name="xbb" localSheetId="55">'[185]PIB EN CORR'!#REF!</definedName>
    <definedName name="xbb" localSheetId="19">'[184]PIB EN CORR'!#REF!</definedName>
    <definedName name="xbb" localSheetId="24">'[185]PIB EN CORR'!#REF!</definedName>
    <definedName name="xbb" localSheetId="25">'[185]PIB EN CORR'!#REF!</definedName>
    <definedName name="xbb" localSheetId="26">'[185]PIB EN CORR'!#REF!</definedName>
    <definedName name="xbb">'[184]PIB EN CORR'!#REF!</definedName>
    <definedName name="XBS">[97]SREAL!A$41</definedName>
    <definedName name="xc">'[99]graf 1'!$A$3:$C$28</definedName>
    <definedName name="XCAFE" localSheetId="20">#REF!</definedName>
    <definedName name="XCAFE" localSheetId="21">#REF!</definedName>
    <definedName name="XCAFE" localSheetId="23">#REF!</definedName>
    <definedName name="XCAFE" localSheetId="37">#REF!</definedName>
    <definedName name="XCAFE" localSheetId="4">#REF!</definedName>
    <definedName name="XCAFE" localSheetId="3">#REF!</definedName>
    <definedName name="XCAFE" localSheetId="31">#REF!</definedName>
    <definedName name="XCAFE" localSheetId="55">#REF!</definedName>
    <definedName name="XCAFE" localSheetId="19">#REF!</definedName>
    <definedName name="XCAFE" localSheetId="25">#REF!</definedName>
    <definedName name="XCAFE" localSheetId="26">#REF!</definedName>
    <definedName name="XCAFE">#REF!</definedName>
    <definedName name="xdr" localSheetId="55">#REF!</definedName>
    <definedName name="xdr" localSheetId="19">#REF!</definedName>
    <definedName name="xdr" localSheetId="25">#REF!</definedName>
    <definedName name="xdr" localSheetId="26">#REF!</definedName>
    <definedName name="xdr">#REF!</definedName>
    <definedName name="XGS" localSheetId="20">#REF!</definedName>
    <definedName name="XGS" localSheetId="37">#REF!</definedName>
    <definedName name="XGS" localSheetId="4">#REF!</definedName>
    <definedName name="XGS" localSheetId="3">#REF!</definedName>
    <definedName name="XGS" localSheetId="31">#REF!</definedName>
    <definedName name="XGS" localSheetId="55">#REF!</definedName>
    <definedName name="XGS" localSheetId="19">#REF!</definedName>
    <definedName name="XGS" localSheetId="25">#REF!</definedName>
    <definedName name="XGS" localSheetId="26">#REF!</definedName>
    <definedName name="XGS">#REF!</definedName>
    <definedName name="XMENSUALES" localSheetId="20">#REF!</definedName>
    <definedName name="XMENSUALES" localSheetId="37">#REF!</definedName>
    <definedName name="XMENSUALES" localSheetId="4">#REF!</definedName>
    <definedName name="XMENSUALES" localSheetId="3">#REF!</definedName>
    <definedName name="XMENSUALES" localSheetId="31">#REF!</definedName>
    <definedName name="XMENSUALES" localSheetId="55">#REF!</definedName>
    <definedName name="XMENSUALES">#REF!</definedName>
    <definedName name="XOF" localSheetId="55">#REF!</definedName>
    <definedName name="XOF">#REF!</definedName>
    <definedName name="xr" localSheetId="55">#REF!</definedName>
    <definedName name="xr">#REF!</definedName>
    <definedName name="xx" localSheetId="20" hidden="1">{"Riqfin97",#N/A,FALSE,"Tran";"Riqfinpro",#N/A,FALSE,"Tran"}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localSheetId="23" hidden="1">{"Riqfin97",#N/A,FALSE,"Tran";"Riqfinpro",#N/A,FALSE,"Tran"}</definedName>
    <definedName name="xx" localSheetId="28" hidden="1">{"Riqfin97",#N/A,FALSE,"Tran";"Riqfinpro",#N/A,FALSE,"Tran"}</definedName>
    <definedName name="xx" localSheetId="32" hidden="1">{"Riqfin97",#N/A,FALSE,"Tran";"Riqfinpro",#N/A,FALSE,"Tran"}</definedName>
    <definedName name="xx" localSheetId="37" hidden="1">{"Riqfin97",#N/A,FALSE,"Tran";"Riqfinpro",#N/A,FALSE,"Tran"}</definedName>
    <definedName name="xx" localSheetId="39" hidden="1">{"Riqfin97",#N/A,FALSE,"Tran";"Riqfinpro",#N/A,FALSE,"Tran"}</definedName>
    <definedName name="xx" localSheetId="41" hidden="1">{"Riqfin97",#N/A,FALSE,"Tran";"Riqfinpro",#N/A,FALSE,"Tran"}</definedName>
    <definedName name="xx" localSheetId="4" hidden="1">{"Riqfin97",#N/A,FALSE,"Tran";"Riqfinpro",#N/A,FALSE,"Tran"}</definedName>
    <definedName name="xx" localSheetId="3" hidden="1">{"Riqfin97",#N/A,FALSE,"Tran";"Riqfinpro",#N/A,FALSE,"Tran"}</definedName>
    <definedName name="xx" localSheetId="30" hidden="1">{"Riqfin97",#N/A,FALSE,"Tran";"Riqfinpro",#N/A,FALSE,"Tran"}</definedName>
    <definedName name="xx" localSheetId="31" hidden="1">{"Riqfin97",#N/A,FALSE,"Tran";"Riqfinpro",#N/A,FALSE,"Tran"}</definedName>
    <definedName name="xx" localSheetId="33" hidden="1">{"Riqfin97",#N/A,FALSE,"Tran";"Riqfinpro",#N/A,FALSE,"Tran"}</definedName>
    <definedName name="xx" localSheetId="34" hidden="1">{"Riqfin97",#N/A,FALSE,"Tran";"Riqfinpro",#N/A,FALSE,"Tran"}</definedName>
    <definedName name="xx" localSheetId="35" hidden="1">{"Riqfin97",#N/A,FALSE,"Tran";"Riqfinpro",#N/A,FALSE,"Tran"}</definedName>
    <definedName name="xx" localSheetId="36" hidden="1">{"Riqfin97",#N/A,FALSE,"Tran";"Riqfinpro",#N/A,FALSE,"Tran"}</definedName>
    <definedName name="xx" localSheetId="38" hidden="1">{"Riqfin97",#N/A,FALSE,"Tran";"Riqfinpro",#N/A,FALSE,"Tran"}</definedName>
    <definedName name="xx" localSheetId="42" hidden="1">{"Riqfin97",#N/A,FALSE,"Tran";"Riqfinpro",#N/A,FALSE,"Tran"}</definedName>
    <definedName name="xx" localSheetId="43" hidden="1">{"Riqfin97",#N/A,FALSE,"Tran";"Riqfinpro",#N/A,FALSE,"Tran"}</definedName>
    <definedName name="xx" localSheetId="17" hidden="1">{"Riqfin97",#N/A,FALSE,"Tran";"Riqfinpro",#N/A,FALSE,"Tran"}</definedName>
    <definedName name="xx" localSheetId="50" hidden="1">{"Riqfin97",#N/A,FALSE,"Tran";"Riqfinpro",#N/A,FALSE,"Tran"}</definedName>
    <definedName name="xx" localSheetId="51" hidden="1">{"Riqfin97",#N/A,FALSE,"Tran";"Riqfinpro",#N/A,FALSE,"Tran"}</definedName>
    <definedName name="xx" localSheetId="52" hidden="1">{"Riqfin97",#N/A,FALSE,"Tran";"Riqfinpro",#N/A,FALSE,"Tran"}</definedName>
    <definedName name="xx" localSheetId="53" hidden="1">{"Riqfin97",#N/A,FALSE,"Tran";"Riqfinpro",#N/A,FALSE,"Tran"}</definedName>
    <definedName name="xx" localSheetId="54" hidden="1">{"Riqfin97",#N/A,FALSE,"Tran";"Riqfinpro",#N/A,FALSE,"Tran"}</definedName>
    <definedName name="xx" localSheetId="55" hidden="1">{"Riqfin97",#N/A,FALSE,"Tran";"Riqfinpro",#N/A,FALSE,"Tran"}</definedName>
    <definedName name="xx" localSheetId="56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24" hidden="1">{"Riqfin97",#N/A,FALSE,"Tran";"Riqfinpro",#N/A,FALSE,"Tran"}</definedName>
    <definedName name="xx" localSheetId="25" hidden="1">{"Riqfin97",#N/A,FALSE,"Tran";"Riqfinpro",#N/A,FALSE,"Tran"}</definedName>
    <definedName name="xx" localSheetId="26" hidden="1">{"Riqfin97",#N/A,FALSE,"Tran";"Riqfinpro",#N/A,FALSE,"Tran"}</definedName>
    <definedName name="xx" localSheetId="27" hidden="1">{"Riqfin97",#N/A,FALSE,"Tran";"Riqfinpro",#N/A,FALSE,"Tran"}</definedName>
    <definedName name="xx" localSheetId="29" hidden="1">{"Riqfin97",#N/A,FALSE,"Tran";"Riqfinpro",#N/A,FALSE,"Tran"}</definedName>
    <definedName name="xx" hidden="1">{"Riqfin97",#N/A,FALSE,"Tran";"Riqfinpro",#N/A,FALSE,"Tran"}</definedName>
    <definedName name="xxWRS_1">'[53]shared data'!$A$1:$A$77</definedName>
    <definedName name="xxWRS_11" localSheetId="20">#REF!</definedName>
    <definedName name="xxWRS_11" localSheetId="21">#REF!</definedName>
    <definedName name="xxWRS_11" localSheetId="22">#REF!</definedName>
    <definedName name="xxWRS_11" localSheetId="23">#REF!</definedName>
    <definedName name="xxWRS_11" localSheetId="17">#REF!</definedName>
    <definedName name="xxWRS_11" localSheetId="55">#REF!</definedName>
    <definedName name="xxWRS_11" localSheetId="19">#REF!</definedName>
    <definedName name="xxWRS_11" localSheetId="25">#REF!</definedName>
    <definedName name="xxWRS_11" localSheetId="26">#REF!</definedName>
    <definedName name="xxWRS_11">#REF!</definedName>
    <definedName name="xxWRS_19" localSheetId="20">#REF!</definedName>
    <definedName name="xxWRS_19" localSheetId="21">#REF!</definedName>
    <definedName name="xxWRS_19" localSheetId="23">#REF!</definedName>
    <definedName name="xxWRS_19" localSheetId="55">#REF!</definedName>
    <definedName name="xxWRS_19" localSheetId="19">#REF!</definedName>
    <definedName name="xxWRS_19" localSheetId="25">#REF!</definedName>
    <definedName name="xxWRS_19" localSheetId="26">#REF!</definedName>
    <definedName name="xxWRS_19">#REF!</definedName>
    <definedName name="xxWRS_2" localSheetId="20">#REF!</definedName>
    <definedName name="xxWRS_2" localSheetId="21">#REF!</definedName>
    <definedName name="xxWRS_2" localSheetId="37">#REF!</definedName>
    <definedName name="xxWRS_2" localSheetId="4">#REF!</definedName>
    <definedName name="xxWRS_2" localSheetId="3">#REF!</definedName>
    <definedName name="xxWRS_2" localSheetId="30">#REF!</definedName>
    <definedName name="xxWRS_2" localSheetId="31">#REF!</definedName>
    <definedName name="xxWRS_2" localSheetId="38">#REF!</definedName>
    <definedName name="xxWRS_2" localSheetId="55">#REF!</definedName>
    <definedName name="xxWRS_2" localSheetId="56">#REF!</definedName>
    <definedName name="xxWRS_2" localSheetId="18">#REF!</definedName>
    <definedName name="xxWRS_2" localSheetId="19">#REF!</definedName>
    <definedName name="xxWRS_2" localSheetId="24">#REF!</definedName>
    <definedName name="xxWRS_2" localSheetId="27">#REF!</definedName>
    <definedName name="xxWRS_2" localSheetId="29">#REF!</definedName>
    <definedName name="xxWRS_2">#REF!</definedName>
    <definedName name="xxWRS_20" localSheetId="55">#REF!</definedName>
    <definedName name="xxWRS_20">#REF!</definedName>
    <definedName name="xxWRS_3" localSheetId="20">#REF!</definedName>
    <definedName name="xxWRS_3" localSheetId="37">#REF!</definedName>
    <definedName name="xxWRS_3" localSheetId="4">#REF!</definedName>
    <definedName name="xxWRS_3" localSheetId="3">#REF!</definedName>
    <definedName name="xxWRS_3" localSheetId="31">#REF!</definedName>
    <definedName name="xxWRS_3" localSheetId="55">#REF!</definedName>
    <definedName name="xxWRS_3" localSheetId="56">#REF!</definedName>
    <definedName name="xxWRS_3">#REF!</definedName>
    <definedName name="xxWRS_4">[116]Q5!$A$1:$A$104</definedName>
    <definedName name="xxWRS_5">[116]Q6!$A$1:$A$160</definedName>
    <definedName name="xxWRS_6">[116]Q7!$A$1:$A$59</definedName>
    <definedName name="xxWRS_7">[116]Q5!$A$1:$A$109</definedName>
    <definedName name="xxWRS_8">[116]Q6!$A$1:$A$162</definedName>
    <definedName name="xxWRS_9">[116]Q7!$A$1:$A$61</definedName>
    <definedName name="xxx">[130]GDP_WEO!$A$3:$AB$188</definedName>
    <definedName name="XXX1" localSheetId="20">#REF!</definedName>
    <definedName name="XXX1" localSheetId="21">#REF!</definedName>
    <definedName name="XXX1" localSheetId="37">#REF!</definedName>
    <definedName name="XXX1" localSheetId="4">#REF!</definedName>
    <definedName name="XXX1" localSheetId="3">#REF!</definedName>
    <definedName name="XXX1" localSheetId="30">#REF!</definedName>
    <definedName name="XXX1" localSheetId="31">#REF!</definedName>
    <definedName name="XXX1" localSheetId="38">#REF!</definedName>
    <definedName name="XXX1" localSheetId="55">#REF!</definedName>
    <definedName name="XXX1" localSheetId="56">#REF!</definedName>
    <definedName name="XXX1" localSheetId="18">#REF!</definedName>
    <definedName name="XXX1" localSheetId="19">#REF!</definedName>
    <definedName name="XXX1" localSheetId="24">#REF!</definedName>
    <definedName name="XXX1" localSheetId="25">#REF!</definedName>
    <definedName name="XXX1" localSheetId="26">#REF!</definedName>
    <definedName name="XXX1" localSheetId="27">#REF!</definedName>
    <definedName name="XXX1" localSheetId="29">#REF!</definedName>
    <definedName name="XXX1">#REF!</definedName>
    <definedName name="xxxx" localSheetId="20" hidden="1">{"Riqfin97",#N/A,FALSE,"Tran";"Riqfinpro",#N/A,FALSE,"Tran"}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localSheetId="23" hidden="1">{"Riqfin97",#N/A,FALSE,"Tran";"Riqfinpro",#N/A,FALSE,"Tran"}</definedName>
    <definedName name="xxxx" localSheetId="28" hidden="1">{"Riqfin97",#N/A,FALSE,"Tran";"Riqfinpro",#N/A,FALSE,"Tran"}</definedName>
    <definedName name="xxxx" localSheetId="32" hidden="1">{"Riqfin97",#N/A,FALSE,"Tran";"Riqfinpro",#N/A,FALSE,"Tran"}</definedName>
    <definedName name="xxxx" localSheetId="37" hidden="1">{"Riqfin97",#N/A,FALSE,"Tran";"Riqfinpro",#N/A,FALSE,"Tran"}</definedName>
    <definedName name="xxxx" localSheetId="39" hidden="1">{"Riqfin97",#N/A,FALSE,"Tran";"Riqfinpro",#N/A,FALSE,"Tran"}</definedName>
    <definedName name="xxxx" localSheetId="41" hidden="1">{"Riqfin97",#N/A,FALSE,"Tran";"Riqfinpro",#N/A,FALSE,"Tran"}</definedName>
    <definedName name="xxxx" localSheetId="4" hidden="1">{"Riqfin97",#N/A,FALSE,"Tran";"Riqfinpro",#N/A,FALSE,"Tran"}</definedName>
    <definedName name="xxxx" localSheetId="3" hidden="1">{"Riqfin97",#N/A,FALSE,"Tran";"Riqfinpro",#N/A,FALSE,"Tran"}</definedName>
    <definedName name="xxxx" localSheetId="30" hidden="1">{"Riqfin97",#N/A,FALSE,"Tran";"Riqfinpro",#N/A,FALSE,"Tran"}</definedName>
    <definedName name="xxxx" localSheetId="31" hidden="1">{"Riqfin97",#N/A,FALSE,"Tran";"Riqfinpro",#N/A,FALSE,"Tran"}</definedName>
    <definedName name="xxxx" localSheetId="33" hidden="1">{"Riqfin97",#N/A,FALSE,"Tran";"Riqfinpro",#N/A,FALSE,"Tran"}</definedName>
    <definedName name="xxxx" localSheetId="34" hidden="1">{"Riqfin97",#N/A,FALSE,"Tran";"Riqfinpro",#N/A,FALSE,"Tran"}</definedName>
    <definedName name="xxxx" localSheetId="35" hidden="1">{"Riqfin97",#N/A,FALSE,"Tran";"Riqfinpro",#N/A,FALSE,"Tran"}</definedName>
    <definedName name="xxxx" localSheetId="36" hidden="1">{"Riqfin97",#N/A,FALSE,"Tran";"Riqfinpro",#N/A,FALSE,"Tran"}</definedName>
    <definedName name="xxxx" localSheetId="38" hidden="1">{"Riqfin97",#N/A,FALSE,"Tran";"Riqfinpro",#N/A,FALSE,"Tran"}</definedName>
    <definedName name="xxxx" localSheetId="42" hidden="1">{"Riqfin97",#N/A,FALSE,"Tran";"Riqfinpro",#N/A,FALSE,"Tran"}</definedName>
    <definedName name="xxxx" localSheetId="43" hidden="1">{"Riqfin97",#N/A,FALSE,"Tran";"Riqfinpro",#N/A,FALSE,"Tran"}</definedName>
    <definedName name="xxxx" localSheetId="17" hidden="1">{"Riqfin97",#N/A,FALSE,"Tran";"Riqfinpro",#N/A,FALSE,"Tran"}</definedName>
    <definedName name="xxxx" localSheetId="50" hidden="1">{"Riqfin97",#N/A,FALSE,"Tran";"Riqfinpro",#N/A,FALSE,"Tran"}</definedName>
    <definedName name="xxxx" localSheetId="51" hidden="1">{"Riqfin97",#N/A,FALSE,"Tran";"Riqfinpro",#N/A,FALSE,"Tran"}</definedName>
    <definedName name="xxxx" localSheetId="52" hidden="1">{"Riqfin97",#N/A,FALSE,"Tran";"Riqfinpro",#N/A,FALSE,"Tran"}</definedName>
    <definedName name="xxxx" localSheetId="53" hidden="1">{"Riqfin97",#N/A,FALSE,"Tran";"Riqfinpro",#N/A,FALSE,"Tran"}</definedName>
    <definedName name="xxxx" localSheetId="54" hidden="1">{"Riqfin97",#N/A,FALSE,"Tran";"Riqfinpro",#N/A,FALSE,"Tran"}</definedName>
    <definedName name="xxxx" localSheetId="55" hidden="1">{"Riqfin97",#N/A,FALSE,"Tran";"Riqfinpro",#N/A,FALSE,"Tran"}</definedName>
    <definedName name="xxxx" localSheetId="56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24" hidden="1">{"Riqfin97",#N/A,FALSE,"Tran";"Riqfinpro",#N/A,FALSE,"Tran"}</definedName>
    <definedName name="xxxx" localSheetId="25" hidden="1">{"Riqfin97",#N/A,FALSE,"Tran";"Riqfinpro",#N/A,FALSE,"Tran"}</definedName>
    <definedName name="xxxx" localSheetId="26" hidden="1">{"Riqfin97",#N/A,FALSE,"Tran";"Riqfinpro",#N/A,FALSE,"Tran"}</definedName>
    <definedName name="xxxx" localSheetId="27" hidden="1">{"Riqfin97",#N/A,FALSE,"Tran";"Riqfinpro",#N/A,FALSE,"Tran"}</definedName>
    <definedName name="xxxx" localSheetId="29" hidden="1">{"Riqfin97",#N/A,FALSE,"Tran";"Riqfinpro",#N/A,FALSE,"Tran"}</definedName>
    <definedName name="xxxx" hidden="1">{"Riqfin97",#N/A,FALSE,"Tran";"Riqfinpro",#N/A,FALSE,"Tran"}</definedName>
    <definedName name="xxxxxxxxxxxxxx" localSheetId="20" hidden="1">{"Riqfin97",#N/A,FALSE,"Tran";"Riqfinpro",#N/A,FALSE,"Tran"}</definedName>
    <definedName name="xxxxxxxxxxxxxx" localSheetId="21" hidden="1">{"Riqfin97",#N/A,FALSE,"Tran";"Riqfinpro",#N/A,FALSE,"Tran"}</definedName>
    <definedName name="xxxxxxxxxxxxxx" localSheetId="22" hidden="1">{"Riqfin97",#N/A,FALSE,"Tran";"Riqfinpro",#N/A,FALSE,"Tran"}</definedName>
    <definedName name="xxxxxxxxxxxxxx" localSheetId="23" hidden="1">{"Riqfin97",#N/A,FALSE,"Tran";"Riqfinpro",#N/A,FALSE,"Tran"}</definedName>
    <definedName name="xxxxxxxxxxxxxx" localSheetId="28" hidden="1">{"Riqfin97",#N/A,FALSE,"Tran";"Riqfinpro",#N/A,FALSE,"Tran"}</definedName>
    <definedName name="xxxxxxxxxxxxxx" localSheetId="32" hidden="1">{"Riqfin97",#N/A,FALSE,"Tran";"Riqfinpro",#N/A,FALSE,"Tran"}</definedName>
    <definedName name="xxxxxxxxxxxxxx" localSheetId="37" hidden="1">{"Riqfin97",#N/A,FALSE,"Tran";"Riqfinpro",#N/A,FALSE,"Tran"}</definedName>
    <definedName name="xxxxxxxxxxxxxx" localSheetId="39" hidden="1">{"Riqfin97",#N/A,FALSE,"Tran";"Riqfinpro",#N/A,FALSE,"Tran"}</definedName>
    <definedName name="xxxxxxxxxxxxxx" localSheetId="41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30" hidden="1">{"Riqfin97",#N/A,FALSE,"Tran";"Riqfinpro",#N/A,FALSE,"Tran"}</definedName>
    <definedName name="xxxxxxxxxxxxxx" localSheetId="31" hidden="1">{"Riqfin97",#N/A,FALSE,"Tran";"Riqfinpro",#N/A,FALSE,"Tran"}</definedName>
    <definedName name="xxxxxxxxxxxxxx" localSheetId="33" hidden="1">{"Riqfin97",#N/A,FALSE,"Tran";"Riqfinpro",#N/A,FALSE,"Tran"}</definedName>
    <definedName name="xxxxxxxxxxxxxx" localSheetId="34" hidden="1">{"Riqfin97",#N/A,FALSE,"Tran";"Riqfinpro",#N/A,FALSE,"Tran"}</definedName>
    <definedName name="xxxxxxxxxxxxxx" localSheetId="35" hidden="1">{"Riqfin97",#N/A,FALSE,"Tran";"Riqfinpro",#N/A,FALSE,"Tran"}</definedName>
    <definedName name="xxxxxxxxxxxxxx" localSheetId="36" hidden="1">{"Riqfin97",#N/A,FALSE,"Tran";"Riqfinpro",#N/A,FALSE,"Tran"}</definedName>
    <definedName name="xxxxxxxxxxxxxx" localSheetId="38" hidden="1">{"Riqfin97",#N/A,FALSE,"Tran";"Riqfinpro",#N/A,FALSE,"Tran"}</definedName>
    <definedName name="xxxxxxxxxxxxxx" localSheetId="42" hidden="1">{"Riqfin97",#N/A,FALSE,"Tran";"Riqfinpro",#N/A,FALSE,"Tran"}</definedName>
    <definedName name="xxxxxxxxxxxxxx" localSheetId="43" hidden="1">{"Riqfin97",#N/A,FALSE,"Tran";"Riqfinpro",#N/A,FALSE,"Tran"}</definedName>
    <definedName name="xxxxxxxxxxxxxx" localSheetId="17" hidden="1">{"Riqfin97",#N/A,FALSE,"Tran";"Riqfinpro",#N/A,FALSE,"Tran"}</definedName>
    <definedName name="xxxxxxxxxxxxxx" localSheetId="50" hidden="1">{"Riqfin97",#N/A,FALSE,"Tran";"Riqfinpro",#N/A,FALSE,"Tran"}</definedName>
    <definedName name="xxxxxxxxxxxxxx" localSheetId="51" hidden="1">{"Riqfin97",#N/A,FALSE,"Tran";"Riqfinpro",#N/A,FALSE,"Tran"}</definedName>
    <definedName name="xxxxxxxxxxxxxx" localSheetId="52" hidden="1">{"Riqfin97",#N/A,FALSE,"Tran";"Riqfinpro",#N/A,FALSE,"Tran"}</definedName>
    <definedName name="xxxxxxxxxxxxxx" localSheetId="53" hidden="1">{"Riqfin97",#N/A,FALSE,"Tran";"Riqfinpro",#N/A,FALSE,"Tran"}</definedName>
    <definedName name="xxxxxxxxxxxxxx" localSheetId="54" hidden="1">{"Riqfin97",#N/A,FALSE,"Tran";"Riqfinpro",#N/A,FALSE,"Tran"}</definedName>
    <definedName name="xxxxxxxxxxxxxx" localSheetId="55" hidden="1">{"Riqfin97",#N/A,FALSE,"Tran";"Riqfinpro",#N/A,FALSE,"Tran"}</definedName>
    <definedName name="xxxxxxxxxxxxxx" localSheetId="56" hidden="1">{"Riqfin97",#N/A,FALSE,"Tran";"Riqfinpro",#N/A,FALSE,"Tran"}</definedName>
    <definedName name="xxxxxxxxxxxxxx" localSheetId="18" hidden="1">{"Riqfin97",#N/A,FALSE,"Tran";"Riqfinpro",#N/A,FALSE,"Tran"}</definedName>
    <definedName name="xxxxxxxxxxxxxx" localSheetId="19" hidden="1">{"Riqfin97",#N/A,FALSE,"Tran";"Riqfinpro",#N/A,FALSE,"Tran"}</definedName>
    <definedName name="xxxxxxxxxxxxxx" localSheetId="24" hidden="1">{"Riqfin97",#N/A,FALSE,"Tran";"Riqfinpro",#N/A,FALSE,"Tran"}</definedName>
    <definedName name="xxxxxxxxxxxxxx" localSheetId="25" hidden="1">{"Riqfin97",#N/A,FALSE,"Tran";"Riqfinpro",#N/A,FALSE,"Tran"}</definedName>
    <definedName name="xxxxxxxxxxxxxx" localSheetId="26" hidden="1">{"Riqfin97",#N/A,FALSE,"Tran";"Riqfinpro",#N/A,FALSE,"Tran"}</definedName>
    <definedName name="xxxxxxxxxxxxxx" localSheetId="27" hidden="1">{"Riqfin97",#N/A,FALSE,"Tran";"Riqfinpro",#N/A,FALSE,"Tran"}</definedName>
    <definedName name="xxxxxxxxxxxxxx" localSheetId="29" hidden="1">{"Riqfin97",#N/A,FALSE,"Tran";"Riqfinpro",#N/A,FALSE,"Tran"}</definedName>
    <definedName name="xxxxxxxxxxxxxx" hidden="1">{"Riqfin97",#N/A,FALSE,"Tran";"Riqfinpro",#N/A,FALSE,"Tran"}</definedName>
    <definedName name="y" localSheetId="20" hidden="1">#REF!</definedName>
    <definedName name="y" localSheetId="21" hidden="1">#REF!</definedName>
    <definedName name="y" localSheetId="37" hidden="1">#REF!</definedName>
    <definedName name="y" localSheetId="4" hidden="1">#REF!</definedName>
    <definedName name="y" localSheetId="3" hidden="1">#REF!</definedName>
    <definedName name="y" localSheetId="30" hidden="1">#REF!</definedName>
    <definedName name="y" localSheetId="31" hidden="1">#REF!</definedName>
    <definedName name="y" localSheetId="38" hidden="1">#REF!</definedName>
    <definedName name="y" localSheetId="55" hidden="1">#REF!</definedName>
    <definedName name="y" localSheetId="56" hidden="1">#REF!</definedName>
    <definedName name="y" localSheetId="18" hidden="1">#REF!</definedName>
    <definedName name="y" localSheetId="19" hidden="1">#REF!</definedName>
    <definedName name="y" localSheetId="24" hidden="1">#REF!</definedName>
    <definedName name="y" localSheetId="25" hidden="1">#REF!</definedName>
    <definedName name="y" localSheetId="26" hidden="1">#REF!</definedName>
    <definedName name="y" localSheetId="27" hidden="1">#REF!</definedName>
    <definedName name="y" localSheetId="29" hidden="1">#REF!</definedName>
    <definedName name="y" hidden="1">#REF!</definedName>
    <definedName name="ycirr" localSheetId="20">#REF!</definedName>
    <definedName name="ycirr" localSheetId="37">#REF!</definedName>
    <definedName name="ycirr" localSheetId="4">#REF!</definedName>
    <definedName name="ycirr" localSheetId="3">#REF!</definedName>
    <definedName name="ycirr" localSheetId="31">#REF!</definedName>
    <definedName name="ycirr" localSheetId="55">#REF!</definedName>
    <definedName name="ycirr" localSheetId="56">#REF!</definedName>
    <definedName name="ycirr" localSheetId="19">#REF!</definedName>
    <definedName name="ycirr" localSheetId="25">#REF!</definedName>
    <definedName name="ycirr" localSheetId="26">#REF!</definedName>
    <definedName name="ycirr">#REF!</definedName>
    <definedName name="Year" localSheetId="20">#REF!</definedName>
    <definedName name="Year" localSheetId="37">#REF!</definedName>
    <definedName name="Year" localSheetId="4">#REF!</definedName>
    <definedName name="Year" localSheetId="3">#REF!</definedName>
    <definedName name="Year" localSheetId="31">#REF!</definedName>
    <definedName name="Year" localSheetId="55">#REF!</definedName>
    <definedName name="Year" localSheetId="56">#REF!</definedName>
    <definedName name="Year">#REF!</definedName>
    <definedName name="Years" localSheetId="20">#REF!</definedName>
    <definedName name="Years" localSheetId="37">#REF!</definedName>
    <definedName name="Years" localSheetId="4">#REF!</definedName>
    <definedName name="Years" localSheetId="3">#REF!</definedName>
    <definedName name="Years" localSheetId="31">#REF!</definedName>
    <definedName name="Years" localSheetId="55">#REF!</definedName>
    <definedName name="Years">#REF!</definedName>
    <definedName name="yenr" localSheetId="20">#REF!</definedName>
    <definedName name="yenr" localSheetId="37">#REF!</definedName>
    <definedName name="yenr" localSheetId="4">#REF!</definedName>
    <definedName name="yenr" localSheetId="3">#REF!</definedName>
    <definedName name="yenr" localSheetId="31">#REF!</definedName>
    <definedName name="yenr" localSheetId="55">#REF!</definedName>
    <definedName name="yenr">#REF!</definedName>
    <definedName name="YRB">'[3]Imp:DSA output'!$B$9:$B$464</definedName>
    <definedName name="YRHIDE">'[3]Imp:DSA output'!$C$9:$G$464</definedName>
    <definedName name="YRPOST">'[3]Imp:DSA output'!$M$9:$IH$9</definedName>
    <definedName name="YRPRE">'[3]Imp:DSA output'!$B$9:$F$464</definedName>
    <definedName name="YRTITLES">'[3]Imp:DSA output'!$A$1</definedName>
    <definedName name="YRX">'[3]Imp:DSA output'!$S$9:$IG$464</definedName>
    <definedName name="ytyry" localSheetId="20" hidden="1">'[74]Fax a enviar'!#REF!</definedName>
    <definedName name="ytyry" localSheetId="21" hidden="1">'[74]Fax a enviar'!#REF!</definedName>
    <definedName name="ytyry" localSheetId="23" hidden="1">'[74]Fax a enviar'!#REF!</definedName>
    <definedName name="ytyry" localSheetId="37" hidden="1">'[74]Fax a enviar'!#REF!</definedName>
    <definedName name="ytyry" localSheetId="30" hidden="1">'[74]Fax a enviar'!#REF!</definedName>
    <definedName name="ytyry" localSheetId="31" hidden="1">'[74]Fax a enviar'!#REF!</definedName>
    <definedName name="ytyry" localSheetId="38" hidden="1">'[74]Fax a enviar'!#REF!</definedName>
    <definedName name="ytyry" localSheetId="56" hidden="1">'[74]Fax a enviar'!#REF!</definedName>
    <definedName name="ytyry" localSheetId="18" hidden="1">'[74]Fax a enviar'!#REF!</definedName>
    <definedName name="ytyry" localSheetId="19" hidden="1">'[74]Fax a enviar'!#REF!</definedName>
    <definedName name="ytyry" localSheetId="24" hidden="1">'[74]Fax a enviar'!#REF!</definedName>
    <definedName name="ytyry" localSheetId="25" hidden="1">'[74]Fax a enviar'!#REF!</definedName>
    <definedName name="ytyry" localSheetId="26" hidden="1">'[74]Fax a enviar'!#REF!</definedName>
    <definedName name="ytyry" localSheetId="27" hidden="1">'[74]Fax a enviar'!#REF!</definedName>
    <definedName name="ytyry" localSheetId="29" hidden="1">'[74]Fax a enviar'!#REF!</definedName>
    <definedName name="ytyry" hidden="1">'[74]Fax a enviar'!#REF!</definedName>
    <definedName name="ytytryry" localSheetId="20" hidden="1">#REF!</definedName>
    <definedName name="ytytryry" localSheetId="21" hidden="1">#REF!</definedName>
    <definedName name="ytytryry" localSheetId="37" hidden="1">#REF!</definedName>
    <definedName name="ytytryry" localSheetId="4" hidden="1">#REF!</definedName>
    <definedName name="ytytryry" localSheetId="3" hidden="1">#REF!</definedName>
    <definedName name="ytytryry" localSheetId="30" hidden="1">#REF!</definedName>
    <definedName name="ytytryry" localSheetId="31" hidden="1">#REF!</definedName>
    <definedName name="ytytryry" localSheetId="38" hidden="1">#REF!</definedName>
    <definedName name="ytytryry" localSheetId="55" hidden="1">#REF!</definedName>
    <definedName name="ytytryry" localSheetId="56" hidden="1">#REF!</definedName>
    <definedName name="ytytryry" localSheetId="18" hidden="1">#REF!</definedName>
    <definedName name="ytytryry" localSheetId="19" hidden="1">#REF!</definedName>
    <definedName name="ytytryry" localSheetId="24" hidden="1">#REF!</definedName>
    <definedName name="ytytryry" localSheetId="25" hidden="1">#REF!</definedName>
    <definedName name="ytytryry" localSheetId="26" hidden="1">#REF!</definedName>
    <definedName name="ytytryry" localSheetId="27" hidden="1">#REF!</definedName>
    <definedName name="ytytryry" localSheetId="29" hidden="1">#REF!</definedName>
    <definedName name="ytytryry" hidden="1">#REF!</definedName>
    <definedName name="ytyty" localSheetId="20" hidden="1">'[38]Fax a enviar'!#REF!</definedName>
    <definedName name="ytyty" localSheetId="21" hidden="1">'[38]Fax a enviar'!#REF!</definedName>
    <definedName name="ytyty" localSheetId="30" hidden="1">'[38]Fax a enviar'!#REF!</definedName>
    <definedName name="ytyty" localSheetId="31" hidden="1">'[38]Fax a enviar'!#REF!</definedName>
    <definedName name="ytyty" localSheetId="38" hidden="1">'[38]Fax a enviar'!#REF!</definedName>
    <definedName name="ytyty" localSheetId="56" hidden="1">'[38]Fax a enviar'!#REF!</definedName>
    <definedName name="ytyty" localSheetId="18" hidden="1">'[38]Fax a enviar'!#REF!</definedName>
    <definedName name="ytyty" localSheetId="19" hidden="1">'[38]Fax a enviar'!#REF!</definedName>
    <definedName name="ytyty" localSheetId="24" hidden="1">'[38]Fax a enviar'!#REF!</definedName>
    <definedName name="ytyty" localSheetId="25" hidden="1">'[38]Fax a enviar'!#REF!</definedName>
    <definedName name="ytyty" localSheetId="26" hidden="1">'[38]Fax a enviar'!#REF!</definedName>
    <definedName name="ytyty" localSheetId="27" hidden="1">'[38]Fax a enviar'!#REF!</definedName>
    <definedName name="ytyty" localSheetId="29" hidden="1">'[38]Fax a enviar'!#REF!</definedName>
    <definedName name="ytyty" hidden="1">'[38]Fax a enviar'!#REF!</definedName>
    <definedName name="ytytyt" localSheetId="20" hidden="1">'[38]Fax a enviar'!#REF!</definedName>
    <definedName name="ytytyt" localSheetId="21" hidden="1">'[38]Fax a enviar'!#REF!</definedName>
    <definedName name="ytytyt" localSheetId="30" hidden="1">'[38]Fax a enviar'!#REF!</definedName>
    <definedName name="ytytyt" localSheetId="31" hidden="1">'[38]Fax a enviar'!#REF!</definedName>
    <definedName name="ytytyt" localSheetId="38" hidden="1">'[38]Fax a enviar'!#REF!</definedName>
    <definedName name="ytytyt" localSheetId="56" hidden="1">'[38]Fax a enviar'!#REF!</definedName>
    <definedName name="ytytyt" localSheetId="18" hidden="1">'[38]Fax a enviar'!#REF!</definedName>
    <definedName name="ytytyt" localSheetId="19" hidden="1">'[38]Fax a enviar'!#REF!</definedName>
    <definedName name="ytytyt" localSheetId="24" hidden="1">'[38]Fax a enviar'!#REF!</definedName>
    <definedName name="ytytyt" localSheetId="27" hidden="1">'[38]Fax a enviar'!#REF!</definedName>
    <definedName name="ytytyt" localSheetId="29" hidden="1">'[38]Fax a enviar'!#REF!</definedName>
    <definedName name="ytytyt" hidden="1">'[38]Fax a enviar'!#REF!</definedName>
    <definedName name="yu" localSheetId="20" hidden="1">{"Tab1",#N/A,FALSE,"P";"Tab2",#N/A,FALSE,"P"}</definedName>
    <definedName name="yu" localSheetId="21" hidden="1">{"Tab1",#N/A,FALSE,"P";"Tab2",#N/A,FALSE,"P"}</definedName>
    <definedName name="yu" localSheetId="22" hidden="1">{"Tab1",#N/A,FALSE,"P";"Tab2",#N/A,FALSE,"P"}</definedName>
    <definedName name="yu" localSheetId="23" hidden="1">{"Tab1",#N/A,FALSE,"P";"Tab2",#N/A,FALSE,"P"}</definedName>
    <definedName name="yu" localSheetId="28" hidden="1">{"Tab1",#N/A,FALSE,"P";"Tab2",#N/A,FALSE,"P"}</definedName>
    <definedName name="yu" localSheetId="32" hidden="1">{"Tab1",#N/A,FALSE,"P";"Tab2",#N/A,FALSE,"P"}</definedName>
    <definedName name="yu" localSheetId="37" hidden="1">{"Tab1",#N/A,FALSE,"P";"Tab2",#N/A,FALSE,"P"}</definedName>
    <definedName name="yu" localSheetId="39" hidden="1">{"Tab1",#N/A,FALSE,"P";"Tab2",#N/A,FALSE,"P"}</definedName>
    <definedName name="yu" localSheetId="41" hidden="1">{"Tab1",#N/A,FALSE,"P";"Tab2",#N/A,FALSE,"P"}</definedName>
    <definedName name="yu" localSheetId="4" hidden="1">{"Tab1",#N/A,FALSE,"P";"Tab2",#N/A,FALSE,"P"}</definedName>
    <definedName name="yu" localSheetId="3" hidden="1">{"Tab1",#N/A,FALSE,"P";"Tab2",#N/A,FALSE,"P"}</definedName>
    <definedName name="yu" localSheetId="30" hidden="1">{"Tab1",#N/A,FALSE,"P";"Tab2",#N/A,FALSE,"P"}</definedName>
    <definedName name="yu" localSheetId="31" hidden="1">{"Tab1",#N/A,FALSE,"P";"Tab2",#N/A,FALSE,"P"}</definedName>
    <definedName name="yu" localSheetId="33" hidden="1">{"Tab1",#N/A,FALSE,"P";"Tab2",#N/A,FALSE,"P"}</definedName>
    <definedName name="yu" localSheetId="34" hidden="1">{"Tab1",#N/A,FALSE,"P";"Tab2",#N/A,FALSE,"P"}</definedName>
    <definedName name="yu" localSheetId="35" hidden="1">{"Tab1",#N/A,FALSE,"P";"Tab2",#N/A,FALSE,"P"}</definedName>
    <definedName name="yu" localSheetId="36" hidden="1">{"Tab1",#N/A,FALSE,"P";"Tab2",#N/A,FALSE,"P"}</definedName>
    <definedName name="yu" localSheetId="38" hidden="1">{"Tab1",#N/A,FALSE,"P";"Tab2",#N/A,FALSE,"P"}</definedName>
    <definedName name="yu" localSheetId="42" hidden="1">{"Tab1",#N/A,FALSE,"P";"Tab2",#N/A,FALSE,"P"}</definedName>
    <definedName name="yu" localSheetId="43" hidden="1">{"Tab1",#N/A,FALSE,"P";"Tab2",#N/A,FALSE,"P"}</definedName>
    <definedName name="yu" localSheetId="17" hidden="1">{"Tab1",#N/A,FALSE,"P";"Tab2",#N/A,FALSE,"P"}</definedName>
    <definedName name="yu" localSheetId="50" hidden="1">{"Tab1",#N/A,FALSE,"P";"Tab2",#N/A,FALSE,"P"}</definedName>
    <definedName name="yu" localSheetId="51" hidden="1">{"Tab1",#N/A,FALSE,"P";"Tab2",#N/A,FALSE,"P"}</definedName>
    <definedName name="yu" localSheetId="52" hidden="1">{"Tab1",#N/A,FALSE,"P";"Tab2",#N/A,FALSE,"P"}</definedName>
    <definedName name="yu" localSheetId="53" hidden="1">{"Tab1",#N/A,FALSE,"P";"Tab2",#N/A,FALSE,"P"}</definedName>
    <definedName name="yu" localSheetId="54" hidden="1">{"Tab1",#N/A,FALSE,"P";"Tab2",#N/A,FALSE,"P"}</definedName>
    <definedName name="yu" localSheetId="55" hidden="1">{"Tab1",#N/A,FALSE,"P";"Tab2",#N/A,FALSE,"P"}</definedName>
    <definedName name="yu" localSheetId="56" hidden="1">{"Tab1",#N/A,FALSE,"P";"Tab2",#N/A,FALSE,"P"}</definedName>
    <definedName name="yu" localSheetId="18" hidden="1">{"Tab1",#N/A,FALSE,"P";"Tab2",#N/A,FALSE,"P"}</definedName>
    <definedName name="yu" localSheetId="19" hidden="1">{"Tab1",#N/A,FALSE,"P";"Tab2",#N/A,FALSE,"P"}</definedName>
    <definedName name="yu" localSheetId="24" hidden="1">{"Tab1",#N/A,FALSE,"P";"Tab2",#N/A,FALSE,"P"}</definedName>
    <definedName name="yu" localSheetId="25" hidden="1">{"Tab1",#N/A,FALSE,"P";"Tab2",#N/A,FALSE,"P"}</definedName>
    <definedName name="yu" localSheetId="26" hidden="1">{"Tab1",#N/A,FALSE,"P";"Tab2",#N/A,FALSE,"P"}</definedName>
    <definedName name="yu" localSheetId="27" hidden="1">{"Tab1",#N/A,FALSE,"P";"Tab2",#N/A,FALSE,"P"}</definedName>
    <definedName name="yu" localSheetId="29" hidden="1">{"Tab1",#N/A,FALSE,"P";"Tab2",#N/A,FALSE,"P"}</definedName>
    <definedName name="yu" hidden="1">{"Tab1",#N/A,FALSE,"P";"Tab2",#N/A,FALSE,"P"}</definedName>
    <definedName name="yucvvjkjo09" hidden="1">'[113]Fax a enviar'!#REF!</definedName>
    <definedName name="YY" localSheetId="20">#REF!</definedName>
    <definedName name="YY" localSheetId="21">#REF!</definedName>
    <definedName name="YY" localSheetId="37">#REF!</definedName>
    <definedName name="YY" localSheetId="4">#REF!</definedName>
    <definedName name="YY" localSheetId="3">#REF!</definedName>
    <definedName name="YY" localSheetId="30">#REF!</definedName>
    <definedName name="YY" localSheetId="31">#REF!</definedName>
    <definedName name="YY" localSheetId="38">#REF!</definedName>
    <definedName name="YY" localSheetId="55">#REF!</definedName>
    <definedName name="YY" localSheetId="56">#REF!</definedName>
    <definedName name="YY" localSheetId="18">#REF!</definedName>
    <definedName name="YY" localSheetId="19">#REF!</definedName>
    <definedName name="YY" localSheetId="24">#REF!</definedName>
    <definedName name="YY" localSheetId="25">#REF!</definedName>
    <definedName name="YY" localSheetId="26">#REF!</definedName>
    <definedName name="YY" localSheetId="27">#REF!</definedName>
    <definedName name="YY" localSheetId="29">#REF!</definedName>
    <definedName name="YY">#REF!</definedName>
    <definedName name="YY1A" localSheetId="20">#REF!</definedName>
    <definedName name="YY1A" localSheetId="37">#REF!</definedName>
    <definedName name="YY1A" localSheetId="4">#REF!</definedName>
    <definedName name="YY1A" localSheetId="3">#REF!</definedName>
    <definedName name="YY1A" localSheetId="31">#REF!</definedName>
    <definedName name="YY1A" localSheetId="55">#REF!</definedName>
    <definedName name="YY1A" localSheetId="56">#REF!</definedName>
    <definedName name="YY1A" localSheetId="19">#REF!</definedName>
    <definedName name="YY1A" localSheetId="25">#REF!</definedName>
    <definedName name="YY1A" localSheetId="26">#REF!</definedName>
    <definedName name="YY1A">#REF!</definedName>
    <definedName name="yytutyu" localSheetId="20" hidden="1">#REF!</definedName>
    <definedName name="yytutyu" localSheetId="37" hidden="1">#REF!</definedName>
    <definedName name="yytutyu" localSheetId="4" hidden="1">#REF!</definedName>
    <definedName name="yytutyu" localSheetId="3" hidden="1">#REF!</definedName>
    <definedName name="yytutyu" localSheetId="31" hidden="1">#REF!</definedName>
    <definedName name="yytutyu" localSheetId="55" hidden="1">#REF!</definedName>
    <definedName name="yytutyu" localSheetId="56" hidden="1">#REF!</definedName>
    <definedName name="yytutyu" hidden="1">#REF!</definedName>
    <definedName name="yyy" localSheetId="20" hidden="1">{"Tab1",#N/A,FALSE,"P";"Tab2",#N/A,FALSE,"P"}</definedName>
    <definedName name="yyy" localSheetId="21" hidden="1">{"Tab1",#N/A,FALSE,"P";"Tab2",#N/A,FALSE,"P"}</definedName>
    <definedName name="yyy" localSheetId="22" hidden="1">{"Tab1",#N/A,FALSE,"P";"Tab2",#N/A,FALSE,"P"}</definedName>
    <definedName name="yyy" localSheetId="23" hidden="1">{"Tab1",#N/A,FALSE,"P";"Tab2",#N/A,FALSE,"P"}</definedName>
    <definedName name="yyy" localSheetId="28" hidden="1">{"Tab1",#N/A,FALSE,"P";"Tab2",#N/A,FALSE,"P"}</definedName>
    <definedName name="yyy" localSheetId="32" hidden="1">{"Tab1",#N/A,FALSE,"P";"Tab2",#N/A,FALSE,"P"}</definedName>
    <definedName name="yyy" localSheetId="37" hidden="1">{"Tab1",#N/A,FALSE,"P";"Tab2",#N/A,FALSE,"P"}</definedName>
    <definedName name="yyy" localSheetId="39" hidden="1">{"Tab1",#N/A,FALSE,"P";"Tab2",#N/A,FALSE,"P"}</definedName>
    <definedName name="yyy" localSheetId="41" hidden="1">{"Tab1",#N/A,FALSE,"P";"Tab2",#N/A,FALSE,"P"}</definedName>
    <definedName name="yyy" localSheetId="4" hidden="1">{"Tab1",#N/A,FALSE,"P";"Tab2",#N/A,FALSE,"P"}</definedName>
    <definedName name="yyy" localSheetId="3" hidden="1">{"Tab1",#N/A,FALSE,"P";"Tab2",#N/A,FALSE,"P"}</definedName>
    <definedName name="yyy" localSheetId="30" hidden="1">{"Tab1",#N/A,FALSE,"P";"Tab2",#N/A,FALSE,"P"}</definedName>
    <definedName name="yyy" localSheetId="31" hidden="1">{"Tab1",#N/A,FALSE,"P";"Tab2",#N/A,FALSE,"P"}</definedName>
    <definedName name="yyy" localSheetId="33" hidden="1">{"Tab1",#N/A,FALSE,"P";"Tab2",#N/A,FALSE,"P"}</definedName>
    <definedName name="yyy" localSheetId="34" hidden="1">{"Tab1",#N/A,FALSE,"P";"Tab2",#N/A,FALSE,"P"}</definedName>
    <definedName name="yyy" localSheetId="35" hidden="1">{"Tab1",#N/A,FALSE,"P";"Tab2",#N/A,FALSE,"P"}</definedName>
    <definedName name="yyy" localSheetId="36" hidden="1">{"Tab1",#N/A,FALSE,"P";"Tab2",#N/A,FALSE,"P"}</definedName>
    <definedName name="yyy" localSheetId="38" hidden="1">{"Tab1",#N/A,FALSE,"P";"Tab2",#N/A,FALSE,"P"}</definedName>
    <definedName name="yyy" localSheetId="42" hidden="1">{"Tab1",#N/A,FALSE,"P";"Tab2",#N/A,FALSE,"P"}</definedName>
    <definedName name="yyy" localSheetId="43" hidden="1">{"Tab1",#N/A,FALSE,"P";"Tab2",#N/A,FALSE,"P"}</definedName>
    <definedName name="yyy" localSheetId="17" hidden="1">{"Tab1",#N/A,FALSE,"P";"Tab2",#N/A,FALSE,"P"}</definedName>
    <definedName name="yyy" localSheetId="50" hidden="1">{"Tab1",#N/A,FALSE,"P";"Tab2",#N/A,FALSE,"P"}</definedName>
    <definedName name="yyy" localSheetId="51" hidden="1">{"Tab1",#N/A,FALSE,"P";"Tab2",#N/A,FALSE,"P"}</definedName>
    <definedName name="yyy" localSheetId="52" hidden="1">{"Tab1",#N/A,FALSE,"P";"Tab2",#N/A,FALSE,"P"}</definedName>
    <definedName name="yyy" localSheetId="53" hidden="1">{"Tab1",#N/A,FALSE,"P";"Tab2",#N/A,FALSE,"P"}</definedName>
    <definedName name="yyy" localSheetId="54" hidden="1">{"Tab1",#N/A,FALSE,"P";"Tab2",#N/A,FALSE,"P"}</definedName>
    <definedName name="yyy" localSheetId="55" hidden="1">{"Tab1",#N/A,FALSE,"P";"Tab2",#N/A,FALSE,"P"}</definedName>
    <definedName name="yyy" localSheetId="56" hidden="1">{"Tab1",#N/A,FALSE,"P";"Tab2",#N/A,FALSE,"P"}</definedName>
    <definedName name="yyy" localSheetId="18" hidden="1">{"Tab1",#N/A,FALSE,"P";"Tab2",#N/A,FALSE,"P"}</definedName>
    <definedName name="yyy" localSheetId="19" hidden="1">{"Tab1",#N/A,FALSE,"P";"Tab2",#N/A,FALSE,"P"}</definedName>
    <definedName name="yyy" localSheetId="24" hidden="1">{"Tab1",#N/A,FALSE,"P";"Tab2",#N/A,FALSE,"P"}</definedName>
    <definedName name="yyy" localSheetId="25" hidden="1">{"Tab1",#N/A,FALSE,"P";"Tab2",#N/A,FALSE,"P"}</definedName>
    <definedName name="yyy" localSheetId="26" hidden="1">{"Tab1",#N/A,FALSE,"P";"Tab2",#N/A,FALSE,"P"}</definedName>
    <definedName name="yyy" localSheetId="27" hidden="1">{"Tab1",#N/A,FALSE,"P";"Tab2",#N/A,FALSE,"P"}</definedName>
    <definedName name="yyy" localSheetId="29" hidden="1">{"Tab1",#N/A,FALSE,"P";"Tab2",#N/A,FALSE,"P"}</definedName>
    <definedName name="yyy" hidden="1">{"Tab1",#N/A,FALSE,"P";"Tab2",#N/A,FALSE,"P"}</definedName>
    <definedName name="yyyy" localSheetId="20" hidden="1">{"Tab1",#N/A,FALSE,"P";"Tab2",#N/A,FALSE,"P"}</definedName>
    <definedName name="yyyy" localSheetId="21" hidden="1">{"Tab1",#N/A,FALSE,"P";"Tab2",#N/A,FALSE,"P"}</definedName>
    <definedName name="yyyy" localSheetId="22" hidden="1">{"Tab1",#N/A,FALSE,"P";"Tab2",#N/A,FALSE,"P"}</definedName>
    <definedName name="yyyy" localSheetId="23" hidden="1">{"Tab1",#N/A,FALSE,"P";"Tab2",#N/A,FALSE,"P"}</definedName>
    <definedName name="yyyy" localSheetId="28" hidden="1">{"Tab1",#N/A,FALSE,"P";"Tab2",#N/A,FALSE,"P"}</definedName>
    <definedName name="yyyy" localSheetId="32" hidden="1">{"Tab1",#N/A,FALSE,"P";"Tab2",#N/A,FALSE,"P"}</definedName>
    <definedName name="yyyy" localSheetId="37" hidden="1">{"Tab1",#N/A,FALSE,"P";"Tab2",#N/A,FALSE,"P"}</definedName>
    <definedName name="yyyy" localSheetId="39" hidden="1">{"Tab1",#N/A,FALSE,"P";"Tab2",#N/A,FALSE,"P"}</definedName>
    <definedName name="yyyy" localSheetId="41" hidden="1">{"Tab1",#N/A,FALSE,"P";"Tab2",#N/A,FALSE,"P"}</definedName>
    <definedName name="yyyy" localSheetId="30" hidden="1">{"Tab1",#N/A,FALSE,"P";"Tab2",#N/A,FALSE,"P"}</definedName>
    <definedName name="yyyy" localSheetId="31" hidden="1">{"Tab1",#N/A,FALSE,"P";"Tab2",#N/A,FALSE,"P"}</definedName>
    <definedName name="yyyy" localSheetId="33" hidden="1">{"Tab1",#N/A,FALSE,"P";"Tab2",#N/A,FALSE,"P"}</definedName>
    <definedName name="yyyy" localSheetId="34" hidden="1">{"Tab1",#N/A,FALSE,"P";"Tab2",#N/A,FALSE,"P"}</definedName>
    <definedName name="yyyy" localSheetId="35" hidden="1">{"Tab1",#N/A,FALSE,"P";"Tab2",#N/A,FALSE,"P"}</definedName>
    <definedName name="yyyy" localSheetId="36" hidden="1">{"Tab1",#N/A,FALSE,"P";"Tab2",#N/A,FALSE,"P"}</definedName>
    <definedName name="yyyy" localSheetId="38" hidden="1">{"Tab1",#N/A,FALSE,"P";"Tab2",#N/A,FALSE,"P"}</definedName>
    <definedName name="yyyy" localSheetId="42" hidden="1">{"Tab1",#N/A,FALSE,"P";"Tab2",#N/A,FALSE,"P"}</definedName>
    <definedName name="yyyy" localSheetId="43" hidden="1">{"Tab1",#N/A,FALSE,"P";"Tab2",#N/A,FALSE,"P"}</definedName>
    <definedName name="yyyy" localSheetId="17" hidden="1">{"Tab1",#N/A,FALSE,"P";"Tab2",#N/A,FALSE,"P"}</definedName>
    <definedName name="yyyy" localSheetId="50" hidden="1">{"Tab1",#N/A,FALSE,"P";"Tab2",#N/A,FALSE,"P"}</definedName>
    <definedName name="yyyy" localSheetId="51" hidden="1">{"Tab1",#N/A,FALSE,"P";"Tab2",#N/A,FALSE,"P"}</definedName>
    <definedName name="yyyy" localSheetId="52" hidden="1">{"Tab1",#N/A,FALSE,"P";"Tab2",#N/A,FALSE,"P"}</definedName>
    <definedName name="yyyy" localSheetId="53" hidden="1">{"Tab1",#N/A,FALSE,"P";"Tab2",#N/A,FALSE,"P"}</definedName>
    <definedName name="yyyy" localSheetId="54" hidden="1">{"Tab1",#N/A,FALSE,"P";"Tab2",#N/A,FALSE,"P"}</definedName>
    <definedName name="yyyy" localSheetId="55" hidden="1">{"Tab1",#N/A,FALSE,"P";"Tab2",#N/A,FALSE,"P"}</definedName>
    <definedName name="yyyy" localSheetId="56" hidden="1">{"Tab1",#N/A,FALSE,"P";"Tab2",#N/A,FALSE,"P"}</definedName>
    <definedName name="yyyy" localSheetId="19" hidden="1">{"Tab1",#N/A,FALSE,"P";"Tab2",#N/A,FALSE,"P"}</definedName>
    <definedName name="yyyy" localSheetId="24" hidden="1">{"Tab1",#N/A,FALSE,"P";"Tab2",#N/A,FALSE,"P"}</definedName>
    <definedName name="yyyy" localSheetId="25" hidden="1">{"Tab1",#N/A,FALSE,"P";"Tab2",#N/A,FALSE,"P"}</definedName>
    <definedName name="yyyy" localSheetId="26" hidden="1">{"Tab1",#N/A,FALSE,"P";"Tab2",#N/A,FALSE,"P"}</definedName>
    <definedName name="yyyy" localSheetId="27" hidden="1">{"Tab1",#N/A,FALSE,"P";"Tab2",#N/A,FALSE,"P"}</definedName>
    <definedName name="yyyy" hidden="1">{"Tab1",#N/A,FALSE,"P";"Tab2",#N/A,FALSE,"P"}</definedName>
    <definedName name="yyyyyy" hidden="1">'[114]Fax a enviar'!#REF!</definedName>
    <definedName name="yyyyyyyy" hidden="1">'[114]Fax a enviar'!#REF!</definedName>
    <definedName name="yyyyyyyyyyy" hidden="1">'[41]Fax a enviar'!#REF!</definedName>
    <definedName name="yyyyyyyyyyyyy" localSheetId="20" hidden="1">#REF!</definedName>
    <definedName name="yyyyyyyyyyyyy" localSheetId="21" hidden="1">#REF!</definedName>
    <definedName name="yyyyyyyyyyyyy" localSheetId="37" hidden="1">#REF!</definedName>
    <definedName name="yyyyyyyyyyyyy" localSheetId="4" hidden="1">#REF!</definedName>
    <definedName name="yyyyyyyyyyyyy" localSheetId="3" hidden="1">#REF!</definedName>
    <definedName name="yyyyyyyyyyyyy" localSheetId="30" hidden="1">#REF!</definedName>
    <definedName name="yyyyyyyyyyyyy" localSheetId="31" hidden="1">#REF!</definedName>
    <definedName name="yyyyyyyyyyyyy" localSheetId="38" hidden="1">#REF!</definedName>
    <definedName name="yyyyyyyyyyyyy" localSheetId="55" hidden="1">#REF!</definedName>
    <definedName name="yyyyyyyyyyyyy" localSheetId="56" hidden="1">#REF!</definedName>
    <definedName name="yyyyyyyyyyyyy" localSheetId="18" hidden="1">#REF!</definedName>
    <definedName name="yyyyyyyyyyyyy" localSheetId="19" hidden="1">#REF!</definedName>
    <definedName name="yyyyyyyyyyyyy" localSheetId="24" hidden="1">#REF!</definedName>
    <definedName name="yyyyyyyyyyyyy" localSheetId="25" hidden="1">#REF!</definedName>
    <definedName name="yyyyyyyyyyyyy" localSheetId="26" hidden="1">#REF!</definedName>
    <definedName name="yyyyyyyyyyyyy" localSheetId="27" hidden="1">#REF!</definedName>
    <definedName name="yyyyyyyyyyyyy" localSheetId="29" hidden="1">#REF!</definedName>
    <definedName name="yyyyyyyyyyyyy" hidden="1">#REF!</definedName>
    <definedName name="yyyyyyyyyyyyyyy" localSheetId="21" hidden="1">'[114]Fax a enviar'!#REF!</definedName>
    <definedName name="yyyyyyyyyyyyyyy" localSheetId="30" hidden="1">'[114]Fax a enviar'!#REF!</definedName>
    <definedName name="yyyyyyyyyyyyyyy" localSheetId="38" hidden="1">'[114]Fax a enviar'!#REF!</definedName>
    <definedName name="yyyyyyyyyyyyyyy" localSheetId="18" hidden="1">'[114]Fax a enviar'!#REF!</definedName>
    <definedName name="yyyyyyyyyyyyyyy" localSheetId="19" hidden="1">'[114]Fax a enviar'!#REF!</definedName>
    <definedName name="yyyyyyyyyyyyyyy" localSheetId="24" hidden="1">'[114]Fax a enviar'!#REF!</definedName>
    <definedName name="yyyyyyyyyyyyyyy" localSheetId="25" hidden="1">'[114]Fax a enviar'!#REF!</definedName>
    <definedName name="yyyyyyyyyyyyyyy" localSheetId="26" hidden="1">'[114]Fax a enviar'!#REF!</definedName>
    <definedName name="yyyyyyyyyyyyyyy" localSheetId="27" hidden="1">'[114]Fax a enviar'!#REF!</definedName>
    <definedName name="yyyyyyyyyyyyyyy" localSheetId="29" hidden="1">'[114]Fax a enviar'!#REF!</definedName>
    <definedName name="yyyyyyyyyyyyyyy" hidden="1">'[114]Fax a enviar'!#REF!</definedName>
    <definedName name="yyyyyyyyyyyyyyyyyyyyyy" localSheetId="21" hidden="1">'[106]Fax a enviar'!#REF!</definedName>
    <definedName name="yyyyyyyyyyyyyyyyyyyyyy" localSheetId="30" hidden="1">'[106]Fax a enviar'!#REF!</definedName>
    <definedName name="yyyyyyyyyyyyyyyyyyyyyy" localSheetId="38" hidden="1">'[106]Fax a enviar'!#REF!</definedName>
    <definedName name="yyyyyyyyyyyyyyyyyyyyyy" localSheetId="18" hidden="1">'[106]Fax a enviar'!#REF!</definedName>
    <definedName name="yyyyyyyyyyyyyyyyyyyyyy" localSheetId="19" hidden="1">'[106]Fax a enviar'!#REF!</definedName>
    <definedName name="yyyyyyyyyyyyyyyyyyyyyy" localSheetId="24" hidden="1">'[106]Fax a enviar'!#REF!</definedName>
    <definedName name="yyyyyyyyyyyyyyyyyyyyyy" localSheetId="27" hidden="1">'[106]Fax a enviar'!#REF!</definedName>
    <definedName name="yyyyyyyyyyyyyyyyyyyyyy" localSheetId="29" hidden="1">'[106]Fax a enviar'!#REF!</definedName>
    <definedName name="yyyyyyyyyyyyyyyyyyyyyy" hidden="1">'[106]Fax a enviar'!#REF!</definedName>
    <definedName name="Z" localSheetId="20">#REF!</definedName>
    <definedName name="Z" localSheetId="21">#REF!</definedName>
    <definedName name="Z" localSheetId="37">#REF!</definedName>
    <definedName name="Z" localSheetId="4">#REF!</definedName>
    <definedName name="Z" localSheetId="3">#REF!</definedName>
    <definedName name="Z" localSheetId="30">#REF!</definedName>
    <definedName name="Z" localSheetId="31">#REF!</definedName>
    <definedName name="Z" localSheetId="38">#REF!</definedName>
    <definedName name="Z" localSheetId="55">#REF!</definedName>
    <definedName name="Z" localSheetId="56">#REF!</definedName>
    <definedName name="Z" localSheetId="18">#REF!</definedName>
    <definedName name="Z" localSheetId="19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9">#REF!</definedName>
    <definedName name="Z">#REF!</definedName>
    <definedName name="Z_1A8C061B_2301_11D3_BFD1_000039E37209_.wvu.Cols" localSheetId="20" hidden="1">#REF!,#REF!,#REF!</definedName>
    <definedName name="Z_1A8C061B_2301_11D3_BFD1_000039E37209_.wvu.Cols" localSheetId="21" hidden="1">#REF!,#REF!,#REF!</definedName>
    <definedName name="Z_1A8C061B_2301_11D3_BFD1_000039E37209_.wvu.Cols" localSheetId="37" hidden="1">#REF!,#REF!,#REF!</definedName>
    <definedName name="Z_1A8C061B_2301_11D3_BFD1_000039E37209_.wvu.Cols" localSheetId="4" hidden="1">#REF!,#REF!,#REF!</definedName>
    <definedName name="Z_1A8C061B_2301_11D3_BFD1_000039E37209_.wvu.Cols" localSheetId="3" hidden="1">#REF!,#REF!,#REF!</definedName>
    <definedName name="Z_1A8C061B_2301_11D3_BFD1_000039E37209_.wvu.Cols" localSheetId="30" hidden="1">#REF!,#REF!,#REF!</definedName>
    <definedName name="Z_1A8C061B_2301_11D3_BFD1_000039E37209_.wvu.Cols" localSheetId="31" hidden="1">#REF!,#REF!,#REF!</definedName>
    <definedName name="Z_1A8C061B_2301_11D3_BFD1_000039E37209_.wvu.Cols" localSheetId="38" hidden="1">#REF!,#REF!,#REF!</definedName>
    <definedName name="Z_1A8C061B_2301_11D3_BFD1_000039E37209_.wvu.Cols" localSheetId="55" hidden="1">#REF!,#REF!,#REF!</definedName>
    <definedName name="Z_1A8C061B_2301_11D3_BFD1_000039E37209_.wvu.Cols" localSheetId="56" hidden="1">#REF!,#REF!,#REF!</definedName>
    <definedName name="Z_1A8C061B_2301_11D3_BFD1_000039E37209_.wvu.Cols" localSheetId="18" hidden="1">#REF!,#REF!,#REF!</definedName>
    <definedName name="Z_1A8C061B_2301_11D3_BFD1_000039E37209_.wvu.Cols" localSheetId="19" hidden="1">#REF!,#REF!,#REF!</definedName>
    <definedName name="Z_1A8C061B_2301_11D3_BFD1_000039E37209_.wvu.Cols" localSheetId="24" hidden="1">#REF!,#REF!,#REF!</definedName>
    <definedName name="Z_1A8C061B_2301_11D3_BFD1_000039E37209_.wvu.Cols" localSheetId="25" hidden="1">#REF!,#REF!,#REF!</definedName>
    <definedName name="Z_1A8C061B_2301_11D3_BFD1_000039E37209_.wvu.Cols" localSheetId="26" hidden="1">#REF!,#REF!,#REF!</definedName>
    <definedName name="Z_1A8C061B_2301_11D3_BFD1_000039E37209_.wvu.Cols" localSheetId="27" hidden="1">#REF!,#REF!,#REF!</definedName>
    <definedName name="Z_1A8C061B_2301_11D3_BFD1_000039E37209_.wvu.Cols" localSheetId="29" hidden="1">#REF!,#REF!,#REF!</definedName>
    <definedName name="Z_1A8C061B_2301_11D3_BFD1_000039E37209_.wvu.Cols" hidden="1">#REF!,#REF!,#REF!</definedName>
    <definedName name="Z_1A8C061B_2301_11D3_BFD1_000039E37209_.wvu.Rows" localSheetId="20" hidden="1">#REF!,#REF!,#REF!</definedName>
    <definedName name="Z_1A8C061B_2301_11D3_BFD1_000039E37209_.wvu.Rows" localSheetId="37" hidden="1">#REF!,#REF!,#REF!</definedName>
    <definedName name="Z_1A8C061B_2301_11D3_BFD1_000039E37209_.wvu.Rows" localSheetId="4" hidden="1">#REF!,#REF!,#REF!</definedName>
    <definedName name="Z_1A8C061B_2301_11D3_BFD1_000039E37209_.wvu.Rows" localSheetId="3" hidden="1">#REF!,#REF!,#REF!</definedName>
    <definedName name="Z_1A8C061B_2301_11D3_BFD1_000039E37209_.wvu.Rows" localSheetId="31" hidden="1">#REF!,#REF!,#REF!</definedName>
    <definedName name="Z_1A8C061B_2301_11D3_BFD1_000039E37209_.wvu.Rows" localSheetId="55" hidden="1">#REF!,#REF!,#REF!</definedName>
    <definedName name="Z_1A8C061B_2301_11D3_BFD1_000039E37209_.wvu.Rows" localSheetId="56" hidden="1">#REF!,#REF!,#REF!</definedName>
    <definedName name="Z_1A8C061B_2301_11D3_BFD1_000039E37209_.wvu.Rows" localSheetId="19" hidden="1">#REF!,#REF!,#REF!</definedName>
    <definedName name="Z_1A8C061B_2301_11D3_BFD1_000039E37209_.wvu.Rows" localSheetId="25" hidden="1">#REF!,#REF!,#REF!</definedName>
    <definedName name="Z_1A8C061B_2301_11D3_BFD1_000039E37209_.wvu.Rows" localSheetId="26" hidden="1">#REF!,#REF!,#REF!</definedName>
    <definedName name="Z_1A8C061B_2301_11D3_BFD1_000039E37209_.wvu.Rows" hidden="1">#REF!,#REF!,#REF!</definedName>
    <definedName name="Z_1A8C061C_2301_11D3_BFD1_000039E37209_.wvu.Cols" localSheetId="20" hidden="1">#REF!,#REF!,#REF!</definedName>
    <definedName name="Z_1A8C061C_2301_11D3_BFD1_000039E37209_.wvu.Cols" localSheetId="37" hidden="1">#REF!,#REF!,#REF!</definedName>
    <definedName name="Z_1A8C061C_2301_11D3_BFD1_000039E37209_.wvu.Cols" localSheetId="4" hidden="1">#REF!,#REF!,#REF!</definedName>
    <definedName name="Z_1A8C061C_2301_11D3_BFD1_000039E37209_.wvu.Cols" localSheetId="3" hidden="1">#REF!,#REF!,#REF!</definedName>
    <definedName name="Z_1A8C061C_2301_11D3_BFD1_000039E37209_.wvu.Cols" localSheetId="31" hidden="1">#REF!,#REF!,#REF!</definedName>
    <definedName name="Z_1A8C061C_2301_11D3_BFD1_000039E37209_.wvu.Cols" localSheetId="55" hidden="1">#REF!,#REF!,#REF!</definedName>
    <definedName name="Z_1A8C061C_2301_11D3_BFD1_000039E37209_.wvu.Cols" localSheetId="56" hidden="1">#REF!,#REF!,#REF!</definedName>
    <definedName name="Z_1A8C061C_2301_11D3_BFD1_000039E37209_.wvu.Cols" hidden="1">#REF!,#REF!,#REF!</definedName>
    <definedName name="Z_1A8C061C_2301_11D3_BFD1_000039E37209_.wvu.Rows" localSheetId="20" hidden="1">#REF!,#REF!,#REF!</definedName>
    <definedName name="Z_1A8C061C_2301_11D3_BFD1_000039E37209_.wvu.Rows" localSheetId="37" hidden="1">#REF!,#REF!,#REF!</definedName>
    <definedName name="Z_1A8C061C_2301_11D3_BFD1_000039E37209_.wvu.Rows" localSheetId="4" hidden="1">#REF!,#REF!,#REF!</definedName>
    <definedName name="Z_1A8C061C_2301_11D3_BFD1_000039E37209_.wvu.Rows" localSheetId="3" hidden="1">#REF!,#REF!,#REF!</definedName>
    <definedName name="Z_1A8C061C_2301_11D3_BFD1_000039E37209_.wvu.Rows" localSheetId="31" hidden="1">#REF!,#REF!,#REF!</definedName>
    <definedName name="Z_1A8C061C_2301_11D3_BFD1_000039E37209_.wvu.Rows" localSheetId="55" hidden="1">#REF!,#REF!,#REF!</definedName>
    <definedName name="Z_1A8C061C_2301_11D3_BFD1_000039E37209_.wvu.Rows" hidden="1">#REF!,#REF!,#REF!</definedName>
    <definedName name="Z_1A8C061E_2301_11D3_BFD1_000039E37209_.wvu.Cols" localSheetId="20" hidden="1">#REF!,#REF!,#REF!</definedName>
    <definedName name="Z_1A8C061E_2301_11D3_BFD1_000039E37209_.wvu.Cols" localSheetId="37" hidden="1">#REF!,#REF!,#REF!</definedName>
    <definedName name="Z_1A8C061E_2301_11D3_BFD1_000039E37209_.wvu.Cols" localSheetId="4" hidden="1">#REF!,#REF!,#REF!</definedName>
    <definedName name="Z_1A8C061E_2301_11D3_BFD1_000039E37209_.wvu.Cols" localSheetId="3" hidden="1">#REF!,#REF!,#REF!</definedName>
    <definedName name="Z_1A8C061E_2301_11D3_BFD1_000039E37209_.wvu.Cols" localSheetId="31" hidden="1">#REF!,#REF!,#REF!</definedName>
    <definedName name="Z_1A8C061E_2301_11D3_BFD1_000039E37209_.wvu.Cols" localSheetId="55" hidden="1">#REF!,#REF!,#REF!</definedName>
    <definedName name="Z_1A8C061E_2301_11D3_BFD1_000039E37209_.wvu.Cols" hidden="1">#REF!,#REF!,#REF!</definedName>
    <definedName name="Z_1A8C061E_2301_11D3_BFD1_000039E37209_.wvu.Rows" localSheetId="20" hidden="1">#REF!,#REF!,#REF!</definedName>
    <definedName name="Z_1A8C061E_2301_11D3_BFD1_000039E37209_.wvu.Rows" localSheetId="37" hidden="1">#REF!,#REF!,#REF!</definedName>
    <definedName name="Z_1A8C061E_2301_11D3_BFD1_000039E37209_.wvu.Rows" localSheetId="4" hidden="1">#REF!,#REF!,#REF!</definedName>
    <definedName name="Z_1A8C061E_2301_11D3_BFD1_000039E37209_.wvu.Rows" localSheetId="3" hidden="1">#REF!,#REF!,#REF!</definedName>
    <definedName name="Z_1A8C061E_2301_11D3_BFD1_000039E37209_.wvu.Rows" localSheetId="31" hidden="1">#REF!,#REF!,#REF!</definedName>
    <definedName name="Z_1A8C061E_2301_11D3_BFD1_000039E37209_.wvu.Rows" localSheetId="55" hidden="1">#REF!,#REF!,#REF!</definedName>
    <definedName name="Z_1A8C061E_2301_11D3_BFD1_000039E37209_.wvu.Rows" hidden="1">#REF!,#REF!,#REF!</definedName>
    <definedName name="Z_1A8C061F_2301_11D3_BFD1_000039E37209_.wvu.Cols" localSheetId="20" hidden="1">#REF!,#REF!,#REF!</definedName>
    <definedName name="Z_1A8C061F_2301_11D3_BFD1_000039E37209_.wvu.Cols" localSheetId="37" hidden="1">#REF!,#REF!,#REF!</definedName>
    <definedName name="Z_1A8C061F_2301_11D3_BFD1_000039E37209_.wvu.Cols" localSheetId="4" hidden="1">#REF!,#REF!,#REF!</definedName>
    <definedName name="Z_1A8C061F_2301_11D3_BFD1_000039E37209_.wvu.Cols" localSheetId="3" hidden="1">#REF!,#REF!,#REF!</definedName>
    <definedName name="Z_1A8C061F_2301_11D3_BFD1_000039E37209_.wvu.Cols" localSheetId="31" hidden="1">#REF!,#REF!,#REF!</definedName>
    <definedName name="Z_1A8C061F_2301_11D3_BFD1_000039E37209_.wvu.Cols" localSheetId="55" hidden="1">#REF!,#REF!,#REF!</definedName>
    <definedName name="Z_1A8C061F_2301_11D3_BFD1_000039E37209_.wvu.Cols" hidden="1">#REF!,#REF!,#REF!</definedName>
    <definedName name="Z_1A8C061F_2301_11D3_BFD1_000039E37209_.wvu.Rows" localSheetId="20" hidden="1">#REF!,#REF!,#REF!</definedName>
    <definedName name="Z_1A8C061F_2301_11D3_BFD1_000039E37209_.wvu.Rows" localSheetId="37" hidden="1">#REF!,#REF!,#REF!</definedName>
    <definedName name="Z_1A8C061F_2301_11D3_BFD1_000039E37209_.wvu.Rows" localSheetId="4" hidden="1">#REF!,#REF!,#REF!</definedName>
    <definedName name="Z_1A8C061F_2301_11D3_BFD1_000039E37209_.wvu.Rows" localSheetId="3" hidden="1">#REF!,#REF!,#REF!</definedName>
    <definedName name="Z_1A8C061F_2301_11D3_BFD1_000039E37209_.wvu.Rows" localSheetId="31" hidden="1">#REF!,#REF!,#REF!</definedName>
    <definedName name="Z_1A8C061F_2301_11D3_BFD1_000039E37209_.wvu.Rows" localSheetId="55" hidden="1">#REF!,#REF!,#REF!</definedName>
    <definedName name="Z_1A8C061F_2301_11D3_BFD1_000039E37209_.wvu.Rows" hidden="1">#REF!,#REF!,#REF!</definedName>
    <definedName name="Z_95224721_0485_11D4_BFD1_00508B5F4DA4_.wvu.Cols" localSheetId="20" hidden="1">#REF!</definedName>
    <definedName name="Z_95224721_0485_11D4_BFD1_00508B5F4DA4_.wvu.Cols" localSheetId="21" hidden="1">#REF!</definedName>
    <definedName name="Z_95224721_0485_11D4_BFD1_00508B5F4DA4_.wvu.Cols" localSheetId="37" hidden="1">#REF!</definedName>
    <definedName name="Z_95224721_0485_11D4_BFD1_00508B5F4DA4_.wvu.Cols" localSheetId="4" hidden="1">#REF!</definedName>
    <definedName name="Z_95224721_0485_11D4_BFD1_00508B5F4DA4_.wvu.Cols" localSheetId="3" hidden="1">#REF!</definedName>
    <definedName name="Z_95224721_0485_11D4_BFD1_00508B5F4DA4_.wvu.Cols" localSheetId="30" hidden="1">#REF!</definedName>
    <definedName name="Z_95224721_0485_11D4_BFD1_00508B5F4DA4_.wvu.Cols" localSheetId="31" hidden="1">#REF!</definedName>
    <definedName name="Z_95224721_0485_11D4_BFD1_00508B5F4DA4_.wvu.Cols" localSheetId="38" hidden="1">#REF!</definedName>
    <definedName name="Z_95224721_0485_11D4_BFD1_00508B5F4DA4_.wvu.Cols" localSheetId="55" hidden="1">#REF!</definedName>
    <definedName name="Z_95224721_0485_11D4_BFD1_00508B5F4DA4_.wvu.Cols" localSheetId="56" hidden="1">#REF!</definedName>
    <definedName name="Z_95224721_0485_11D4_BFD1_00508B5F4DA4_.wvu.Cols" localSheetId="18" hidden="1">#REF!</definedName>
    <definedName name="Z_95224721_0485_11D4_BFD1_00508B5F4DA4_.wvu.Cols" localSheetId="19" hidden="1">#REF!</definedName>
    <definedName name="Z_95224721_0485_11D4_BFD1_00508B5F4DA4_.wvu.Cols" localSheetId="24" hidden="1">#REF!</definedName>
    <definedName name="Z_95224721_0485_11D4_BFD1_00508B5F4DA4_.wvu.Cols" localSheetId="25" hidden="1">#REF!</definedName>
    <definedName name="Z_95224721_0485_11D4_BFD1_00508B5F4DA4_.wvu.Cols" localSheetId="26" hidden="1">#REF!</definedName>
    <definedName name="Z_95224721_0485_11D4_BFD1_00508B5F4DA4_.wvu.Cols" localSheetId="27" hidden="1">#REF!</definedName>
    <definedName name="Z_95224721_0485_11D4_BFD1_00508B5F4DA4_.wvu.Cols" localSheetId="29" hidden="1">#REF!</definedName>
    <definedName name="Z_95224721_0485_11D4_BFD1_00508B5F4DA4_.wvu.Cols" hidden="1">#REF!</definedName>
    <definedName name="zc" localSheetId="20" hidden="1">{"Riqfin97",#N/A,FALSE,"Tran";"Riqfinpro",#N/A,FALSE,"Tran"}</definedName>
    <definedName name="zc" localSheetId="21" hidden="1">{"Riqfin97",#N/A,FALSE,"Tran";"Riqfinpro",#N/A,FALSE,"Tran"}</definedName>
    <definedName name="zc" localSheetId="22" hidden="1">{"Riqfin97",#N/A,FALSE,"Tran";"Riqfinpro",#N/A,FALSE,"Tran"}</definedName>
    <definedName name="zc" localSheetId="23" hidden="1">{"Riqfin97",#N/A,FALSE,"Tran";"Riqfinpro",#N/A,FALSE,"Tran"}</definedName>
    <definedName name="zc" localSheetId="28" hidden="1">{"Riqfin97",#N/A,FALSE,"Tran";"Riqfinpro",#N/A,FALSE,"Tran"}</definedName>
    <definedName name="zc" localSheetId="32" hidden="1">{"Riqfin97",#N/A,FALSE,"Tran";"Riqfinpro",#N/A,FALSE,"Tran"}</definedName>
    <definedName name="zc" localSheetId="37" hidden="1">{"Riqfin97",#N/A,FALSE,"Tran";"Riqfinpro",#N/A,FALSE,"Tran"}</definedName>
    <definedName name="zc" localSheetId="39" hidden="1">{"Riqfin97",#N/A,FALSE,"Tran";"Riqfinpro",#N/A,FALSE,"Tran"}</definedName>
    <definedName name="zc" localSheetId="41" hidden="1">{"Riqfin97",#N/A,FALSE,"Tran";"Riqfinpro",#N/A,FALSE,"Tran"}</definedName>
    <definedName name="zc" localSheetId="4" hidden="1">{"Riqfin97",#N/A,FALSE,"Tran";"Riqfinpro",#N/A,FALSE,"Tran"}</definedName>
    <definedName name="zc" localSheetId="3" hidden="1">{"Riqfin97",#N/A,FALSE,"Tran";"Riqfinpro",#N/A,FALSE,"Tran"}</definedName>
    <definedName name="zc" localSheetId="30" hidden="1">{"Riqfin97",#N/A,FALSE,"Tran";"Riqfinpro",#N/A,FALSE,"Tran"}</definedName>
    <definedName name="zc" localSheetId="31" hidden="1">{"Riqfin97",#N/A,FALSE,"Tran";"Riqfinpro",#N/A,FALSE,"Tran"}</definedName>
    <definedName name="zc" localSheetId="33" hidden="1">{"Riqfin97",#N/A,FALSE,"Tran";"Riqfinpro",#N/A,FALSE,"Tran"}</definedName>
    <definedName name="zc" localSheetId="34" hidden="1">{"Riqfin97",#N/A,FALSE,"Tran";"Riqfinpro",#N/A,FALSE,"Tran"}</definedName>
    <definedName name="zc" localSheetId="35" hidden="1">{"Riqfin97",#N/A,FALSE,"Tran";"Riqfinpro",#N/A,FALSE,"Tran"}</definedName>
    <definedName name="zc" localSheetId="36" hidden="1">{"Riqfin97",#N/A,FALSE,"Tran";"Riqfinpro",#N/A,FALSE,"Tran"}</definedName>
    <definedName name="zc" localSheetId="38" hidden="1">{"Riqfin97",#N/A,FALSE,"Tran";"Riqfinpro",#N/A,FALSE,"Tran"}</definedName>
    <definedName name="zc" localSheetId="42" hidden="1">{"Riqfin97",#N/A,FALSE,"Tran";"Riqfinpro",#N/A,FALSE,"Tran"}</definedName>
    <definedName name="zc" localSheetId="43" hidden="1">{"Riqfin97",#N/A,FALSE,"Tran";"Riqfinpro",#N/A,FALSE,"Tran"}</definedName>
    <definedName name="zc" localSheetId="17" hidden="1">{"Riqfin97",#N/A,FALSE,"Tran";"Riqfinpro",#N/A,FALSE,"Tran"}</definedName>
    <definedName name="zc" localSheetId="50" hidden="1">{"Riqfin97",#N/A,FALSE,"Tran";"Riqfinpro",#N/A,FALSE,"Tran"}</definedName>
    <definedName name="zc" localSheetId="51" hidden="1">{"Riqfin97",#N/A,FALSE,"Tran";"Riqfinpro",#N/A,FALSE,"Tran"}</definedName>
    <definedName name="zc" localSheetId="52" hidden="1">{"Riqfin97",#N/A,FALSE,"Tran";"Riqfinpro",#N/A,FALSE,"Tran"}</definedName>
    <definedName name="zc" localSheetId="53" hidden="1">{"Riqfin97",#N/A,FALSE,"Tran";"Riqfinpro",#N/A,FALSE,"Tran"}</definedName>
    <definedName name="zc" localSheetId="54" hidden="1">{"Riqfin97",#N/A,FALSE,"Tran";"Riqfinpro",#N/A,FALSE,"Tran"}</definedName>
    <definedName name="zc" localSheetId="55" hidden="1">{"Riqfin97",#N/A,FALSE,"Tran";"Riqfinpro",#N/A,FALSE,"Tran"}</definedName>
    <definedName name="zc" localSheetId="56" hidden="1">{"Riqfin97",#N/A,FALSE,"Tran";"Riqfinpro",#N/A,FALSE,"Tran"}</definedName>
    <definedName name="zc" localSheetId="18" hidden="1">{"Riqfin97",#N/A,FALSE,"Tran";"Riqfinpro",#N/A,FALSE,"Tran"}</definedName>
    <definedName name="zc" localSheetId="19" hidden="1">{"Riqfin97",#N/A,FALSE,"Tran";"Riqfinpro",#N/A,FALSE,"Tran"}</definedName>
    <definedName name="zc" localSheetId="24" hidden="1">{"Riqfin97",#N/A,FALSE,"Tran";"Riqfinpro",#N/A,FALSE,"Tran"}</definedName>
    <definedName name="zc" localSheetId="25" hidden="1">{"Riqfin97",#N/A,FALSE,"Tran";"Riqfinpro",#N/A,FALSE,"Tran"}</definedName>
    <definedName name="zc" localSheetId="26" hidden="1">{"Riqfin97",#N/A,FALSE,"Tran";"Riqfinpro",#N/A,FALSE,"Tran"}</definedName>
    <definedName name="zc" localSheetId="27" hidden="1">{"Riqfin97",#N/A,FALSE,"Tran";"Riqfinpro",#N/A,FALSE,"Tran"}</definedName>
    <definedName name="zc" localSheetId="29" hidden="1">{"Riqfin97",#N/A,FALSE,"Tran";"Riqfinpro",#N/A,FALSE,"Tran"}</definedName>
    <definedName name="zc" hidden="1">{"Riqfin97",#N/A,FALSE,"Tran";"Riqfinpro",#N/A,FALSE,"Tran"}</definedName>
    <definedName name="zio" localSheetId="20" hidden="1">{"Tab1",#N/A,FALSE,"P";"Tab2",#N/A,FALSE,"P"}</definedName>
    <definedName name="zio" localSheetId="21" hidden="1">{"Tab1",#N/A,FALSE,"P";"Tab2",#N/A,FALSE,"P"}</definedName>
    <definedName name="zio" localSheetId="22" hidden="1">{"Tab1",#N/A,FALSE,"P";"Tab2",#N/A,FALSE,"P"}</definedName>
    <definedName name="zio" localSheetId="23" hidden="1">{"Tab1",#N/A,FALSE,"P";"Tab2",#N/A,FALSE,"P"}</definedName>
    <definedName name="zio" localSheetId="28" hidden="1">{"Tab1",#N/A,FALSE,"P";"Tab2",#N/A,FALSE,"P"}</definedName>
    <definedName name="zio" localSheetId="32" hidden="1">{"Tab1",#N/A,FALSE,"P";"Tab2",#N/A,FALSE,"P"}</definedName>
    <definedName name="zio" localSheetId="37" hidden="1">{"Tab1",#N/A,FALSE,"P";"Tab2",#N/A,FALSE,"P"}</definedName>
    <definedName name="zio" localSheetId="39" hidden="1">{"Tab1",#N/A,FALSE,"P";"Tab2",#N/A,FALSE,"P"}</definedName>
    <definedName name="zio" localSheetId="41" hidden="1">{"Tab1",#N/A,FALSE,"P";"Tab2",#N/A,FALSE,"P"}</definedName>
    <definedName name="zio" localSheetId="4" hidden="1">{"Tab1",#N/A,FALSE,"P";"Tab2",#N/A,FALSE,"P"}</definedName>
    <definedName name="zio" localSheetId="3" hidden="1">{"Tab1",#N/A,FALSE,"P";"Tab2",#N/A,FALSE,"P"}</definedName>
    <definedName name="zio" localSheetId="30" hidden="1">{"Tab1",#N/A,FALSE,"P";"Tab2",#N/A,FALSE,"P"}</definedName>
    <definedName name="zio" localSheetId="31" hidden="1">{"Tab1",#N/A,FALSE,"P";"Tab2",#N/A,FALSE,"P"}</definedName>
    <definedName name="zio" localSheetId="33" hidden="1">{"Tab1",#N/A,FALSE,"P";"Tab2",#N/A,FALSE,"P"}</definedName>
    <definedName name="zio" localSheetId="34" hidden="1">{"Tab1",#N/A,FALSE,"P";"Tab2",#N/A,FALSE,"P"}</definedName>
    <definedName name="zio" localSheetId="35" hidden="1">{"Tab1",#N/A,FALSE,"P";"Tab2",#N/A,FALSE,"P"}</definedName>
    <definedName name="zio" localSheetId="36" hidden="1">{"Tab1",#N/A,FALSE,"P";"Tab2",#N/A,FALSE,"P"}</definedName>
    <definedName name="zio" localSheetId="38" hidden="1">{"Tab1",#N/A,FALSE,"P";"Tab2",#N/A,FALSE,"P"}</definedName>
    <definedName name="zio" localSheetId="42" hidden="1">{"Tab1",#N/A,FALSE,"P";"Tab2",#N/A,FALSE,"P"}</definedName>
    <definedName name="zio" localSheetId="43" hidden="1">{"Tab1",#N/A,FALSE,"P";"Tab2",#N/A,FALSE,"P"}</definedName>
    <definedName name="zio" localSheetId="17" hidden="1">{"Tab1",#N/A,FALSE,"P";"Tab2",#N/A,FALSE,"P"}</definedName>
    <definedName name="zio" localSheetId="50" hidden="1">{"Tab1",#N/A,FALSE,"P";"Tab2",#N/A,FALSE,"P"}</definedName>
    <definedName name="zio" localSheetId="51" hidden="1">{"Tab1",#N/A,FALSE,"P";"Tab2",#N/A,FALSE,"P"}</definedName>
    <definedName name="zio" localSheetId="52" hidden="1">{"Tab1",#N/A,FALSE,"P";"Tab2",#N/A,FALSE,"P"}</definedName>
    <definedName name="zio" localSheetId="53" hidden="1">{"Tab1",#N/A,FALSE,"P";"Tab2",#N/A,FALSE,"P"}</definedName>
    <definedName name="zio" localSheetId="54" hidden="1">{"Tab1",#N/A,FALSE,"P";"Tab2",#N/A,FALSE,"P"}</definedName>
    <definedName name="zio" localSheetId="55" hidden="1">{"Tab1",#N/A,FALSE,"P";"Tab2",#N/A,FALSE,"P"}</definedName>
    <definedName name="zio" localSheetId="56" hidden="1">{"Tab1",#N/A,FALSE,"P";"Tab2",#N/A,FALSE,"P"}</definedName>
    <definedName name="zio" localSheetId="18" hidden="1">{"Tab1",#N/A,FALSE,"P";"Tab2",#N/A,FALSE,"P"}</definedName>
    <definedName name="zio" localSheetId="19" hidden="1">{"Tab1",#N/A,FALSE,"P";"Tab2",#N/A,FALSE,"P"}</definedName>
    <definedName name="zio" localSheetId="24" hidden="1">{"Tab1",#N/A,FALSE,"P";"Tab2",#N/A,FALSE,"P"}</definedName>
    <definedName name="zio" localSheetId="25" hidden="1">{"Tab1",#N/A,FALSE,"P";"Tab2",#N/A,FALSE,"P"}</definedName>
    <definedName name="zio" localSheetId="26" hidden="1">{"Tab1",#N/A,FALSE,"P";"Tab2",#N/A,FALSE,"P"}</definedName>
    <definedName name="zio" localSheetId="27" hidden="1">{"Tab1",#N/A,FALSE,"P";"Tab2",#N/A,FALSE,"P"}</definedName>
    <definedName name="zio" localSheetId="29" hidden="1">{"Tab1",#N/A,FALSE,"P";"Tab2",#N/A,FALSE,"P"}</definedName>
    <definedName name="zio" hidden="1">{"Tab1",#N/A,FALSE,"P";"Tab2",#N/A,FALSE,"P"}</definedName>
    <definedName name="zn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20">#REF!</definedName>
    <definedName name="zrrae" localSheetId="21">#REF!</definedName>
    <definedName name="zrrae" localSheetId="37">#REF!</definedName>
    <definedName name="zrrae" localSheetId="4">#REF!</definedName>
    <definedName name="zrrae" localSheetId="3">#REF!</definedName>
    <definedName name="zrrae" localSheetId="30">#REF!</definedName>
    <definedName name="zrrae" localSheetId="31">#REF!</definedName>
    <definedName name="zrrae" localSheetId="38">#REF!</definedName>
    <definedName name="zrrae" localSheetId="55">#REF!</definedName>
    <definedName name="zrrae" localSheetId="56">#REF!</definedName>
    <definedName name="zrrae" localSheetId="18">#REF!</definedName>
    <definedName name="zrrae" localSheetId="19">#REF!</definedName>
    <definedName name="zrrae" localSheetId="24">#REF!</definedName>
    <definedName name="zrrae" localSheetId="25">#REF!</definedName>
    <definedName name="zrrae" localSheetId="26">#REF!</definedName>
    <definedName name="zrrae" localSheetId="27">#REF!</definedName>
    <definedName name="zrrae" localSheetId="29">#REF!</definedName>
    <definedName name="zrrae">#REF!</definedName>
    <definedName name="zv" localSheetId="20" hidden="1">{"Tab1",#N/A,FALSE,"P";"Tab2",#N/A,FALSE,"P"}</definedName>
    <definedName name="zv" localSheetId="21" hidden="1">{"Tab1",#N/A,FALSE,"P";"Tab2",#N/A,FALSE,"P"}</definedName>
    <definedName name="zv" localSheetId="22" hidden="1">{"Tab1",#N/A,FALSE,"P";"Tab2",#N/A,FALSE,"P"}</definedName>
    <definedName name="zv" localSheetId="23" hidden="1">{"Tab1",#N/A,FALSE,"P";"Tab2",#N/A,FALSE,"P"}</definedName>
    <definedName name="zv" localSheetId="28" hidden="1">{"Tab1",#N/A,FALSE,"P";"Tab2",#N/A,FALSE,"P"}</definedName>
    <definedName name="zv" localSheetId="32" hidden="1">{"Tab1",#N/A,FALSE,"P";"Tab2",#N/A,FALSE,"P"}</definedName>
    <definedName name="zv" localSheetId="37" hidden="1">{"Tab1",#N/A,FALSE,"P";"Tab2",#N/A,FALSE,"P"}</definedName>
    <definedName name="zv" localSheetId="39" hidden="1">{"Tab1",#N/A,FALSE,"P";"Tab2",#N/A,FALSE,"P"}</definedName>
    <definedName name="zv" localSheetId="41" hidden="1">{"Tab1",#N/A,FALSE,"P";"Tab2",#N/A,FALSE,"P"}</definedName>
    <definedName name="zv" localSheetId="4" hidden="1">{"Tab1",#N/A,FALSE,"P";"Tab2",#N/A,FALSE,"P"}</definedName>
    <definedName name="zv" localSheetId="3" hidden="1">{"Tab1",#N/A,FALSE,"P";"Tab2",#N/A,FALSE,"P"}</definedName>
    <definedName name="zv" localSheetId="30" hidden="1">{"Tab1",#N/A,FALSE,"P";"Tab2",#N/A,FALSE,"P"}</definedName>
    <definedName name="zv" localSheetId="31" hidden="1">{"Tab1",#N/A,FALSE,"P";"Tab2",#N/A,FALSE,"P"}</definedName>
    <definedName name="zv" localSheetId="33" hidden="1">{"Tab1",#N/A,FALSE,"P";"Tab2",#N/A,FALSE,"P"}</definedName>
    <definedName name="zv" localSheetId="34" hidden="1">{"Tab1",#N/A,FALSE,"P";"Tab2",#N/A,FALSE,"P"}</definedName>
    <definedName name="zv" localSheetId="35" hidden="1">{"Tab1",#N/A,FALSE,"P";"Tab2",#N/A,FALSE,"P"}</definedName>
    <definedName name="zv" localSheetId="36" hidden="1">{"Tab1",#N/A,FALSE,"P";"Tab2",#N/A,FALSE,"P"}</definedName>
    <definedName name="zv" localSheetId="38" hidden="1">{"Tab1",#N/A,FALSE,"P";"Tab2",#N/A,FALSE,"P"}</definedName>
    <definedName name="zv" localSheetId="42" hidden="1">{"Tab1",#N/A,FALSE,"P";"Tab2",#N/A,FALSE,"P"}</definedName>
    <definedName name="zv" localSheetId="43" hidden="1">{"Tab1",#N/A,FALSE,"P";"Tab2",#N/A,FALSE,"P"}</definedName>
    <definedName name="zv" localSheetId="17" hidden="1">{"Tab1",#N/A,FALSE,"P";"Tab2",#N/A,FALSE,"P"}</definedName>
    <definedName name="zv" localSheetId="50" hidden="1">{"Tab1",#N/A,FALSE,"P";"Tab2",#N/A,FALSE,"P"}</definedName>
    <definedName name="zv" localSheetId="51" hidden="1">{"Tab1",#N/A,FALSE,"P";"Tab2",#N/A,FALSE,"P"}</definedName>
    <definedName name="zv" localSheetId="52" hidden="1">{"Tab1",#N/A,FALSE,"P";"Tab2",#N/A,FALSE,"P"}</definedName>
    <definedName name="zv" localSheetId="53" hidden="1">{"Tab1",#N/A,FALSE,"P";"Tab2",#N/A,FALSE,"P"}</definedName>
    <definedName name="zv" localSheetId="54" hidden="1">{"Tab1",#N/A,FALSE,"P";"Tab2",#N/A,FALSE,"P"}</definedName>
    <definedName name="zv" localSheetId="55" hidden="1">{"Tab1",#N/A,FALSE,"P";"Tab2",#N/A,FALSE,"P"}</definedName>
    <definedName name="zv" localSheetId="56" hidden="1">{"Tab1",#N/A,FALSE,"P";"Tab2",#N/A,FALSE,"P"}</definedName>
    <definedName name="zv" localSheetId="18" hidden="1">{"Tab1",#N/A,FALSE,"P";"Tab2",#N/A,FALSE,"P"}</definedName>
    <definedName name="zv" localSheetId="19" hidden="1">{"Tab1",#N/A,FALSE,"P";"Tab2",#N/A,FALSE,"P"}</definedName>
    <definedName name="zv" localSheetId="24" hidden="1">{"Tab1",#N/A,FALSE,"P";"Tab2",#N/A,FALSE,"P"}</definedName>
    <definedName name="zv" localSheetId="25" hidden="1">{"Tab1",#N/A,FALSE,"P";"Tab2",#N/A,FALSE,"P"}</definedName>
    <definedName name="zv" localSheetId="26" hidden="1">{"Tab1",#N/A,FALSE,"P";"Tab2",#N/A,FALSE,"P"}</definedName>
    <definedName name="zv" localSheetId="27" hidden="1">{"Tab1",#N/A,FALSE,"P";"Tab2",#N/A,FALSE,"P"}</definedName>
    <definedName name="zv" localSheetId="29" hidden="1">{"Tab1",#N/A,FALSE,"P";"Tab2",#N/A,FALSE,"P"}</definedName>
    <definedName name="zv" hidden="1">{"Tab1",#N/A,FALSE,"P";"Tab2",#N/A,FALSE,"P"}</definedName>
    <definedName name="zx" localSheetId="20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localSheetId="23" hidden="1">{"Tab1",#N/A,FALSE,"P";"Tab2",#N/A,FALSE,"P"}</definedName>
    <definedName name="zx" localSheetId="28" hidden="1">{"Tab1",#N/A,FALSE,"P";"Tab2",#N/A,FALSE,"P"}</definedName>
    <definedName name="zx" localSheetId="32" hidden="1">{"Tab1",#N/A,FALSE,"P";"Tab2",#N/A,FALSE,"P"}</definedName>
    <definedName name="zx" localSheetId="37" hidden="1">{"Tab1",#N/A,FALSE,"P";"Tab2",#N/A,FALSE,"P"}</definedName>
    <definedName name="zx" localSheetId="39" hidden="1">{"Tab1",#N/A,FALSE,"P";"Tab2",#N/A,FALSE,"P"}</definedName>
    <definedName name="zx" localSheetId="41" hidden="1">{"Tab1",#N/A,FALSE,"P";"Tab2",#N/A,FALSE,"P"}</definedName>
    <definedName name="zx" localSheetId="4" hidden="1">{"Tab1",#N/A,FALSE,"P";"Tab2",#N/A,FALSE,"P"}</definedName>
    <definedName name="zx" localSheetId="3" hidden="1">{"Tab1",#N/A,FALSE,"P";"Tab2",#N/A,FALSE,"P"}</definedName>
    <definedName name="zx" localSheetId="30" hidden="1">{"Tab1",#N/A,FALSE,"P";"Tab2",#N/A,FALSE,"P"}</definedName>
    <definedName name="zx" localSheetId="31" hidden="1">{"Tab1",#N/A,FALSE,"P";"Tab2",#N/A,FALSE,"P"}</definedName>
    <definedName name="zx" localSheetId="33" hidden="1">{"Tab1",#N/A,FALSE,"P";"Tab2",#N/A,FALSE,"P"}</definedName>
    <definedName name="zx" localSheetId="34" hidden="1">{"Tab1",#N/A,FALSE,"P";"Tab2",#N/A,FALSE,"P"}</definedName>
    <definedName name="zx" localSheetId="35" hidden="1">{"Tab1",#N/A,FALSE,"P";"Tab2",#N/A,FALSE,"P"}</definedName>
    <definedName name="zx" localSheetId="36" hidden="1">{"Tab1",#N/A,FALSE,"P";"Tab2",#N/A,FALSE,"P"}</definedName>
    <definedName name="zx" localSheetId="38" hidden="1">{"Tab1",#N/A,FALSE,"P";"Tab2",#N/A,FALSE,"P"}</definedName>
    <definedName name="zx" localSheetId="42" hidden="1">{"Tab1",#N/A,FALSE,"P";"Tab2",#N/A,FALSE,"P"}</definedName>
    <definedName name="zx" localSheetId="43" hidden="1">{"Tab1",#N/A,FALSE,"P";"Tab2",#N/A,FALSE,"P"}</definedName>
    <definedName name="zx" localSheetId="17" hidden="1">{"Tab1",#N/A,FALSE,"P";"Tab2",#N/A,FALSE,"P"}</definedName>
    <definedName name="zx" localSheetId="50" hidden="1">{"Tab1",#N/A,FALSE,"P";"Tab2",#N/A,FALSE,"P"}</definedName>
    <definedName name="zx" localSheetId="51" hidden="1">{"Tab1",#N/A,FALSE,"P";"Tab2",#N/A,FALSE,"P"}</definedName>
    <definedName name="zx" localSheetId="52" hidden="1">{"Tab1",#N/A,FALSE,"P";"Tab2",#N/A,FALSE,"P"}</definedName>
    <definedName name="zx" localSheetId="53" hidden="1">{"Tab1",#N/A,FALSE,"P";"Tab2",#N/A,FALSE,"P"}</definedName>
    <definedName name="zx" localSheetId="54" hidden="1">{"Tab1",#N/A,FALSE,"P";"Tab2",#N/A,FALSE,"P"}</definedName>
    <definedName name="zx" localSheetId="55" hidden="1">{"Tab1",#N/A,FALSE,"P";"Tab2",#N/A,FALSE,"P"}</definedName>
    <definedName name="zx" localSheetId="56" hidden="1">{"Tab1",#N/A,FALSE,"P";"Tab2",#N/A,FALSE,"P"}</definedName>
    <definedName name="zx" localSheetId="18" hidden="1">{"Tab1",#N/A,FALSE,"P";"Tab2",#N/A,FALSE,"P"}</definedName>
    <definedName name="zx" localSheetId="19" hidden="1">{"Tab1",#N/A,FALSE,"P";"Tab2",#N/A,FALSE,"P"}</definedName>
    <definedName name="zx" localSheetId="24" hidden="1">{"Tab1",#N/A,FALSE,"P";"Tab2",#N/A,FALSE,"P"}</definedName>
    <definedName name="zx" localSheetId="25" hidden="1">{"Tab1",#N/A,FALSE,"P";"Tab2",#N/A,FALSE,"P"}</definedName>
    <definedName name="zx" localSheetId="26" hidden="1">{"Tab1",#N/A,FALSE,"P";"Tab2",#N/A,FALSE,"P"}</definedName>
    <definedName name="zx" localSheetId="27" hidden="1">{"Tab1",#N/A,FALSE,"P";"Tab2",#N/A,FALSE,"P"}</definedName>
    <definedName name="zx" localSheetId="29" hidden="1">{"Tab1",#N/A,FALSE,"P";"Tab2",#N/A,FALSE,"P"}</definedName>
    <definedName name="zx" hidden="1">{"Tab1",#N/A,FALSE,"P";"Tab2",#N/A,FALSE,"P"}</definedName>
    <definedName name="zz" localSheetId="20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localSheetId="23" hidden="1">{"Tab1",#N/A,FALSE,"P";"Tab2",#N/A,FALSE,"P"}</definedName>
    <definedName name="zz" localSheetId="28" hidden="1">{"Tab1",#N/A,FALSE,"P";"Tab2",#N/A,FALSE,"P"}</definedName>
    <definedName name="zz" localSheetId="32" hidden="1">{"Tab1",#N/A,FALSE,"P";"Tab2",#N/A,FALSE,"P"}</definedName>
    <definedName name="zz" localSheetId="37" hidden="1">{"Tab1",#N/A,FALSE,"P";"Tab2",#N/A,FALSE,"P"}</definedName>
    <definedName name="zz" localSheetId="39" hidden="1">{"Tab1",#N/A,FALSE,"P";"Tab2",#N/A,FALSE,"P"}</definedName>
    <definedName name="zz" localSheetId="41" hidden="1">{"Tab1",#N/A,FALSE,"P";"Tab2",#N/A,FALSE,"P"}</definedName>
    <definedName name="zz" localSheetId="4" hidden="1">{"Tab1",#N/A,FALSE,"P";"Tab2",#N/A,FALSE,"P"}</definedName>
    <definedName name="zz" localSheetId="3" hidden="1">{"Tab1",#N/A,FALSE,"P";"Tab2",#N/A,FALSE,"P"}</definedName>
    <definedName name="zz" localSheetId="30" hidden="1">{"Tab1",#N/A,FALSE,"P";"Tab2",#N/A,FALSE,"P"}</definedName>
    <definedName name="zz" localSheetId="31" hidden="1">{"Tab1",#N/A,FALSE,"P";"Tab2",#N/A,FALSE,"P"}</definedName>
    <definedName name="zz" localSheetId="33" hidden="1">{"Tab1",#N/A,FALSE,"P";"Tab2",#N/A,FALSE,"P"}</definedName>
    <definedName name="zz" localSheetId="34" hidden="1">{"Tab1",#N/A,FALSE,"P";"Tab2",#N/A,FALSE,"P"}</definedName>
    <definedName name="zz" localSheetId="35" hidden="1">{"Tab1",#N/A,FALSE,"P";"Tab2",#N/A,FALSE,"P"}</definedName>
    <definedName name="zz" localSheetId="36" hidden="1">{"Tab1",#N/A,FALSE,"P";"Tab2",#N/A,FALSE,"P"}</definedName>
    <definedName name="zz" localSheetId="38" hidden="1">{"Tab1",#N/A,FALSE,"P";"Tab2",#N/A,FALSE,"P"}</definedName>
    <definedName name="zz" localSheetId="42" hidden="1">{"Tab1",#N/A,FALSE,"P";"Tab2",#N/A,FALSE,"P"}</definedName>
    <definedName name="zz" localSheetId="43" hidden="1">{"Tab1",#N/A,FALSE,"P";"Tab2",#N/A,FALSE,"P"}</definedName>
    <definedName name="zz" localSheetId="17" hidden="1">{"Tab1",#N/A,FALSE,"P";"Tab2",#N/A,FALSE,"P"}</definedName>
    <definedName name="zz" localSheetId="50" hidden="1">{"Tab1",#N/A,FALSE,"P";"Tab2",#N/A,FALSE,"P"}</definedName>
    <definedName name="zz" localSheetId="51" hidden="1">{"Tab1",#N/A,FALSE,"P";"Tab2",#N/A,FALSE,"P"}</definedName>
    <definedName name="zz" localSheetId="52" hidden="1">{"Tab1",#N/A,FALSE,"P";"Tab2",#N/A,FALSE,"P"}</definedName>
    <definedName name="zz" localSheetId="53" hidden="1">{"Tab1",#N/A,FALSE,"P";"Tab2",#N/A,FALSE,"P"}</definedName>
    <definedName name="zz" localSheetId="54" hidden="1">{"Tab1",#N/A,FALSE,"P";"Tab2",#N/A,FALSE,"P"}</definedName>
    <definedName name="zz" localSheetId="55" hidden="1">{"Tab1",#N/A,FALSE,"P";"Tab2",#N/A,FALSE,"P"}</definedName>
    <definedName name="zz" localSheetId="56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24" hidden="1">{"Tab1",#N/A,FALSE,"P";"Tab2",#N/A,FALSE,"P"}</definedName>
    <definedName name="zz" localSheetId="25" hidden="1">{"Tab1",#N/A,FALSE,"P";"Tab2",#N/A,FALSE,"P"}</definedName>
    <definedName name="zz" localSheetId="26" hidden="1">{"Tab1",#N/A,FALSE,"P";"Tab2",#N/A,FALSE,"P"}</definedName>
    <definedName name="zz" localSheetId="27" hidden="1">{"Tab1",#N/A,FALSE,"P";"Tab2",#N/A,FALSE,"P"}</definedName>
    <definedName name="zz" localSheetId="29" hidden="1">{"Tab1",#N/A,FALSE,"P";"Tab2",#N/A,FALSE,"P"}</definedName>
    <definedName name="zz" hidden="1">{"Tab1",#N/A,FALSE,"P";"Tab2",#N/A,FALSE,"P"}</definedName>
    <definedName name="zzrr" localSheetId="20">#REF!</definedName>
    <definedName name="zzrr" localSheetId="21">#REF!</definedName>
    <definedName name="zzrr" localSheetId="37">#REF!</definedName>
    <definedName name="zzrr" localSheetId="4">#REF!</definedName>
    <definedName name="zzrr" localSheetId="3">#REF!</definedName>
    <definedName name="zzrr" localSheetId="30">#REF!</definedName>
    <definedName name="zzrr" localSheetId="31">#REF!</definedName>
    <definedName name="zzrr" localSheetId="38">#REF!</definedName>
    <definedName name="zzrr" localSheetId="55">#REF!</definedName>
    <definedName name="zzrr" localSheetId="56">#REF!</definedName>
    <definedName name="zzrr" localSheetId="18">#REF!</definedName>
    <definedName name="zzrr" localSheetId="19">#REF!</definedName>
    <definedName name="zzrr" localSheetId="24">#REF!</definedName>
    <definedName name="zzrr" localSheetId="25">#REF!</definedName>
    <definedName name="zzrr" localSheetId="26">#REF!</definedName>
    <definedName name="zzrr" localSheetId="27">#REF!</definedName>
    <definedName name="zzrr" localSheetId="29">#REF!</definedName>
    <definedName name="zzrr">#REF!</definedName>
    <definedName name="zzzz" localSheetId="20" hidden="1">{"Tab1",#N/A,FALSE,"P";"Tab2",#N/A,FALSE,"P"}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localSheetId="23" hidden="1">{"Tab1",#N/A,FALSE,"P";"Tab2",#N/A,FALSE,"P"}</definedName>
    <definedName name="zzzz" localSheetId="28" hidden="1">{"Tab1",#N/A,FALSE,"P";"Tab2",#N/A,FALSE,"P"}</definedName>
    <definedName name="zzzz" localSheetId="32" hidden="1">{"Tab1",#N/A,FALSE,"P";"Tab2",#N/A,FALSE,"P"}</definedName>
    <definedName name="zzzz" localSheetId="37" hidden="1">{"Tab1",#N/A,FALSE,"P";"Tab2",#N/A,FALSE,"P"}</definedName>
    <definedName name="zzzz" localSheetId="39" hidden="1">{"Tab1",#N/A,FALSE,"P";"Tab2",#N/A,FALSE,"P"}</definedName>
    <definedName name="zzzz" localSheetId="41" hidden="1">{"Tab1",#N/A,FALSE,"P";"Tab2",#N/A,FALSE,"P"}</definedName>
    <definedName name="zzzz" localSheetId="4" hidden="1">{"Tab1",#N/A,FALSE,"P";"Tab2",#N/A,FALSE,"P"}</definedName>
    <definedName name="zzzz" localSheetId="3" hidden="1">{"Tab1",#N/A,FALSE,"P";"Tab2",#N/A,FALSE,"P"}</definedName>
    <definedName name="zzzz" localSheetId="30" hidden="1">{"Tab1",#N/A,FALSE,"P";"Tab2",#N/A,FALSE,"P"}</definedName>
    <definedName name="zzzz" localSheetId="31" hidden="1">{"Tab1",#N/A,FALSE,"P";"Tab2",#N/A,FALSE,"P"}</definedName>
    <definedName name="zzzz" localSheetId="33" hidden="1">{"Tab1",#N/A,FALSE,"P";"Tab2",#N/A,FALSE,"P"}</definedName>
    <definedName name="zzzz" localSheetId="34" hidden="1">{"Tab1",#N/A,FALSE,"P";"Tab2",#N/A,FALSE,"P"}</definedName>
    <definedName name="zzzz" localSheetId="35" hidden="1">{"Tab1",#N/A,FALSE,"P";"Tab2",#N/A,FALSE,"P"}</definedName>
    <definedName name="zzzz" localSheetId="36" hidden="1">{"Tab1",#N/A,FALSE,"P";"Tab2",#N/A,FALSE,"P"}</definedName>
    <definedName name="zzzz" localSheetId="38" hidden="1">{"Tab1",#N/A,FALSE,"P";"Tab2",#N/A,FALSE,"P"}</definedName>
    <definedName name="zzzz" localSheetId="42" hidden="1">{"Tab1",#N/A,FALSE,"P";"Tab2",#N/A,FALSE,"P"}</definedName>
    <definedName name="zzzz" localSheetId="43" hidden="1">{"Tab1",#N/A,FALSE,"P";"Tab2",#N/A,FALSE,"P"}</definedName>
    <definedName name="zzzz" localSheetId="17" hidden="1">{"Tab1",#N/A,FALSE,"P";"Tab2",#N/A,FALSE,"P"}</definedName>
    <definedName name="zzzz" localSheetId="50" hidden="1">{"Tab1",#N/A,FALSE,"P";"Tab2",#N/A,FALSE,"P"}</definedName>
    <definedName name="zzzz" localSheetId="51" hidden="1">{"Tab1",#N/A,FALSE,"P";"Tab2",#N/A,FALSE,"P"}</definedName>
    <definedName name="zzzz" localSheetId="52" hidden="1">{"Tab1",#N/A,FALSE,"P";"Tab2",#N/A,FALSE,"P"}</definedName>
    <definedName name="zzzz" localSheetId="53" hidden="1">{"Tab1",#N/A,FALSE,"P";"Tab2",#N/A,FALSE,"P"}</definedName>
    <definedName name="zzzz" localSheetId="54" hidden="1">{"Tab1",#N/A,FALSE,"P";"Tab2",#N/A,FALSE,"P"}</definedName>
    <definedName name="zzzz" localSheetId="55" hidden="1">{"Tab1",#N/A,FALSE,"P";"Tab2",#N/A,FALSE,"P"}</definedName>
    <definedName name="zzzz" localSheetId="56" hidden="1">{"Tab1",#N/A,FALSE,"P";"Tab2",#N/A,FALSE,"P"}</definedName>
    <definedName name="zzzz" localSheetId="18" hidden="1">{"Tab1",#N/A,FALSE,"P";"Tab2",#N/A,FALSE,"P"}</definedName>
    <definedName name="zzzz" localSheetId="19" hidden="1">{"Tab1",#N/A,FALSE,"P";"Tab2",#N/A,FALSE,"P"}</definedName>
    <definedName name="zzzz" localSheetId="24" hidden="1">{"Tab1",#N/A,FALSE,"P";"Tab2",#N/A,FALSE,"P"}</definedName>
    <definedName name="zzzz" localSheetId="25" hidden="1">{"Tab1",#N/A,FALSE,"P";"Tab2",#N/A,FALSE,"P"}</definedName>
    <definedName name="zzzz" localSheetId="26" hidden="1">{"Tab1",#N/A,FALSE,"P";"Tab2",#N/A,FALSE,"P"}</definedName>
    <definedName name="zzzz" localSheetId="27" hidden="1">{"Tab1",#N/A,FALSE,"P";"Tab2",#N/A,FALSE,"P"}</definedName>
    <definedName name="zzzz" localSheetId="29" hidden="1">{"Tab1",#N/A,FALSE,"P";"Tab2",#N/A,FALSE,"P"}</definedName>
    <definedName name="zzzz" hidden="1">{"Tab1",#N/A,FALSE,"P";"Tab2",#N/A,FALSE,"P"}</definedName>
    <definedName name="zzzzzzzzzz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4" i="122" l="1"/>
  <c r="W24" i="122"/>
  <c r="Z23" i="122"/>
  <c r="W23" i="122"/>
  <c r="Z22" i="122"/>
  <c r="W22" i="122"/>
  <c r="Y21" i="122"/>
  <c r="X21" i="122"/>
  <c r="Z21" i="122" s="1"/>
  <c r="V21" i="122"/>
  <c r="W21" i="122" s="1"/>
  <c r="U21" i="122"/>
  <c r="Z20" i="122"/>
  <c r="W20" i="122"/>
  <c r="Z19" i="122"/>
  <c r="W19" i="122"/>
  <c r="Z18" i="122"/>
  <c r="W18" i="122"/>
  <c r="Z17" i="122"/>
  <c r="W17" i="122"/>
  <c r="Z16" i="122"/>
  <c r="W16" i="122"/>
  <c r="Z15" i="122"/>
  <c r="W15" i="122"/>
  <c r="Z14" i="122"/>
  <c r="W14" i="122"/>
  <c r="Z13" i="122"/>
  <c r="Y13" i="122"/>
  <c r="Y25" i="122" s="1"/>
  <c r="X13" i="122"/>
  <c r="X25" i="122" s="1"/>
  <c r="Z25" i="122" s="1"/>
  <c r="V13" i="122"/>
  <c r="V25" i="122" s="1"/>
  <c r="U13" i="122"/>
  <c r="W13" i="122" s="1"/>
  <c r="T24" i="122"/>
  <c r="Q24" i="122"/>
  <c r="N24" i="122"/>
  <c r="T23" i="122"/>
  <c r="Q23" i="122"/>
  <c r="N23" i="122"/>
  <c r="T22" i="122"/>
  <c r="Q22" i="122"/>
  <c r="N22" i="122"/>
  <c r="T21" i="122"/>
  <c r="S21" i="122"/>
  <c r="R21" i="122"/>
  <c r="P21" i="122"/>
  <c r="O21" i="122"/>
  <c r="Q21" i="122" s="1"/>
  <c r="N21" i="122"/>
  <c r="M21" i="122"/>
  <c r="L21" i="122"/>
  <c r="T20" i="122"/>
  <c r="Q20" i="122"/>
  <c r="N20" i="122"/>
  <c r="T19" i="122"/>
  <c r="Q19" i="122"/>
  <c r="N19" i="122"/>
  <c r="T18" i="122"/>
  <c r="Q18" i="122"/>
  <c r="N18" i="122"/>
  <c r="T17" i="122"/>
  <c r="Q17" i="122"/>
  <c r="N17" i="122"/>
  <c r="T16" i="122"/>
  <c r="Q16" i="122"/>
  <c r="N16" i="122"/>
  <c r="T15" i="122"/>
  <c r="Q15" i="122"/>
  <c r="N15" i="122"/>
  <c r="T14" i="122"/>
  <c r="Q14" i="122"/>
  <c r="N14" i="122"/>
  <c r="T13" i="122"/>
  <c r="S13" i="122"/>
  <c r="S25" i="122" s="1"/>
  <c r="R13" i="122"/>
  <c r="R25" i="122" s="1"/>
  <c r="P13" i="122"/>
  <c r="Q13" i="122" s="1"/>
  <c r="O13" i="122"/>
  <c r="O25" i="122" s="1"/>
  <c r="M13" i="122"/>
  <c r="M25" i="122" s="1"/>
  <c r="L13" i="122"/>
  <c r="L25" i="122" s="1"/>
  <c r="E530" i="127"/>
  <c r="E525" i="127"/>
  <c r="E523" i="127"/>
  <c r="E499" i="127"/>
  <c r="E533" i="127" s="1"/>
  <c r="E117" i="127"/>
  <c r="E108" i="127"/>
  <c r="E46" i="127"/>
  <c r="E11" i="127"/>
  <c r="AA49" i="126"/>
  <c r="X49" i="126"/>
  <c r="U49" i="126"/>
  <c r="Q49" i="126"/>
  <c r="R49" i="126" s="1"/>
  <c r="P49" i="126"/>
  <c r="N49" i="126"/>
  <c r="O49" i="126" s="1"/>
  <c r="L49" i="126"/>
  <c r="K49" i="126"/>
  <c r="J49" i="126"/>
  <c r="I49" i="126"/>
  <c r="F49" i="126"/>
  <c r="AA48" i="126"/>
  <c r="X48" i="126"/>
  <c r="U48" i="126"/>
  <c r="R48" i="126"/>
  <c r="L48" i="126"/>
  <c r="I48" i="126"/>
  <c r="F48" i="126"/>
  <c r="AB48" i="126" s="1"/>
  <c r="AC48" i="126" s="1"/>
  <c r="AA47" i="126"/>
  <c r="X47" i="126"/>
  <c r="U47" i="126"/>
  <c r="R47" i="126"/>
  <c r="L47" i="126"/>
  <c r="AB47" i="126" s="1"/>
  <c r="AC47" i="126" s="1"/>
  <c r="AA46" i="126"/>
  <c r="X46" i="126"/>
  <c r="U46" i="126"/>
  <c r="R46" i="126"/>
  <c r="O46" i="126"/>
  <c r="L46" i="126"/>
  <c r="I46" i="126"/>
  <c r="F46" i="126"/>
  <c r="AB46" i="126" s="1"/>
  <c r="AC46" i="126" s="1"/>
  <c r="AA45" i="126"/>
  <c r="X45" i="126"/>
  <c r="U45" i="126"/>
  <c r="R45" i="126"/>
  <c r="AB45" i="126" s="1"/>
  <c r="AC45" i="126" s="1"/>
  <c r="L45" i="126"/>
  <c r="AA44" i="126"/>
  <c r="X44" i="126"/>
  <c r="U44" i="126"/>
  <c r="R44" i="126"/>
  <c r="O44" i="126"/>
  <c r="L44" i="126"/>
  <c r="I44" i="126"/>
  <c r="F44" i="126"/>
  <c r="AB44" i="126" s="1"/>
  <c r="AC44" i="126" s="1"/>
  <c r="AA43" i="126"/>
  <c r="X43" i="126"/>
  <c r="U43" i="126"/>
  <c r="R43" i="126"/>
  <c r="O43" i="126"/>
  <c r="L43" i="126"/>
  <c r="I43" i="126"/>
  <c r="F43" i="126"/>
  <c r="AB43" i="126" s="1"/>
  <c r="AC43" i="126" s="1"/>
  <c r="AA42" i="126"/>
  <c r="X42" i="126"/>
  <c r="U42" i="126"/>
  <c r="R42" i="126"/>
  <c r="O42" i="126"/>
  <c r="L42" i="126"/>
  <c r="I42" i="126"/>
  <c r="F42" i="126"/>
  <c r="AB42" i="126" s="1"/>
  <c r="AC42" i="126" s="1"/>
  <c r="AA41" i="126"/>
  <c r="X41" i="126"/>
  <c r="U41" i="126"/>
  <c r="R41" i="126"/>
  <c r="O41" i="126"/>
  <c r="L41" i="126"/>
  <c r="I41" i="126"/>
  <c r="F41" i="126"/>
  <c r="AB41" i="126" s="1"/>
  <c r="AC41" i="126" s="1"/>
  <c r="AA40" i="126"/>
  <c r="X40" i="126"/>
  <c r="U40" i="126"/>
  <c r="R40" i="126"/>
  <c r="O40" i="126"/>
  <c r="L40" i="126"/>
  <c r="I40" i="126"/>
  <c r="F40" i="126"/>
  <c r="AB40" i="126" s="1"/>
  <c r="AC40" i="126" s="1"/>
  <c r="AA39" i="126"/>
  <c r="X39" i="126"/>
  <c r="U39" i="126"/>
  <c r="R39" i="126"/>
  <c r="O39" i="126"/>
  <c r="L39" i="126"/>
  <c r="I39" i="126"/>
  <c r="F39" i="126"/>
  <c r="AB39" i="126" s="1"/>
  <c r="AC39" i="126" s="1"/>
  <c r="AB38" i="126"/>
  <c r="AC38" i="126" s="1"/>
  <c r="AA38" i="126"/>
  <c r="X38" i="126"/>
  <c r="R38" i="126"/>
  <c r="O38" i="126"/>
  <c r="L38" i="126"/>
  <c r="I38" i="126"/>
  <c r="F38" i="126"/>
  <c r="AA37" i="126"/>
  <c r="X37" i="126"/>
  <c r="U37" i="126"/>
  <c r="R37" i="126"/>
  <c r="O37" i="126"/>
  <c r="L37" i="126"/>
  <c r="I37" i="126"/>
  <c r="F37" i="126"/>
  <c r="AB37" i="126" s="1"/>
  <c r="AC37" i="126" s="1"/>
  <c r="AA36" i="126"/>
  <c r="X36" i="126"/>
  <c r="U36" i="126"/>
  <c r="R36" i="126"/>
  <c r="L36" i="126"/>
  <c r="F36" i="126"/>
  <c r="AB36" i="126" s="1"/>
  <c r="AC36" i="126" s="1"/>
  <c r="AA35" i="126"/>
  <c r="X35" i="126"/>
  <c r="U35" i="126"/>
  <c r="R35" i="126"/>
  <c r="L35" i="126"/>
  <c r="F35" i="126"/>
  <c r="AB35" i="126" s="1"/>
  <c r="AC35" i="126" s="1"/>
  <c r="AA34" i="126"/>
  <c r="X34" i="126"/>
  <c r="U34" i="126"/>
  <c r="R34" i="126"/>
  <c r="L34" i="126"/>
  <c r="F34" i="126"/>
  <c r="AB34" i="126" s="1"/>
  <c r="AC34" i="126" s="1"/>
  <c r="AA33" i="126"/>
  <c r="X33" i="126"/>
  <c r="U33" i="126"/>
  <c r="R33" i="126"/>
  <c r="L33" i="126"/>
  <c r="F33" i="126"/>
  <c r="AB33" i="126" s="1"/>
  <c r="AC33" i="126" s="1"/>
  <c r="AA32" i="126"/>
  <c r="X32" i="126"/>
  <c r="U32" i="126"/>
  <c r="R32" i="126"/>
  <c r="L32" i="126"/>
  <c r="F32" i="126"/>
  <c r="AB32" i="126" s="1"/>
  <c r="AC32" i="126" s="1"/>
  <c r="AA31" i="126"/>
  <c r="X31" i="126"/>
  <c r="U31" i="126"/>
  <c r="R31" i="126"/>
  <c r="L31" i="126"/>
  <c r="F31" i="126"/>
  <c r="AB31" i="126" s="1"/>
  <c r="AC31" i="126" s="1"/>
  <c r="AA30" i="126"/>
  <c r="X30" i="126"/>
  <c r="U30" i="126"/>
  <c r="R30" i="126"/>
  <c r="L30" i="126"/>
  <c r="F30" i="126"/>
  <c r="AB30" i="126" s="1"/>
  <c r="AC30" i="126" s="1"/>
  <c r="AA29" i="126"/>
  <c r="X29" i="126"/>
  <c r="U29" i="126"/>
  <c r="R29" i="126"/>
  <c r="L29" i="126"/>
  <c r="F29" i="126"/>
  <c r="AB29" i="126" s="1"/>
  <c r="AC29" i="126" s="1"/>
  <c r="AA28" i="126"/>
  <c r="X28" i="126"/>
  <c r="U28" i="126"/>
  <c r="R28" i="126"/>
  <c r="L28" i="126"/>
  <c r="F28" i="126"/>
  <c r="AB28" i="126" s="1"/>
  <c r="AC28" i="126" s="1"/>
  <c r="AA27" i="126"/>
  <c r="X27" i="126"/>
  <c r="U27" i="126"/>
  <c r="R27" i="126"/>
  <c r="L27" i="126"/>
  <c r="F27" i="126"/>
  <c r="AB27" i="126" s="1"/>
  <c r="AC27" i="126" s="1"/>
  <c r="AA26" i="126"/>
  <c r="X26" i="126"/>
  <c r="U26" i="126"/>
  <c r="R26" i="126"/>
  <c r="L26" i="126"/>
  <c r="F26" i="126"/>
  <c r="AB26" i="126" s="1"/>
  <c r="AC26" i="126" s="1"/>
  <c r="AA25" i="126"/>
  <c r="X25" i="126"/>
  <c r="U25" i="126"/>
  <c r="R25" i="126"/>
  <c r="L25" i="126"/>
  <c r="F25" i="126"/>
  <c r="AB25" i="126" s="1"/>
  <c r="AC25" i="126" s="1"/>
  <c r="AA24" i="126"/>
  <c r="X24" i="126"/>
  <c r="U24" i="126"/>
  <c r="R24" i="126"/>
  <c r="O24" i="126"/>
  <c r="L24" i="126"/>
  <c r="I24" i="126"/>
  <c r="F24" i="126"/>
  <c r="AB24" i="126" s="1"/>
  <c r="AC24" i="126" s="1"/>
  <c r="AA23" i="126"/>
  <c r="X23" i="126"/>
  <c r="U23" i="126"/>
  <c r="R23" i="126"/>
  <c r="O23" i="126"/>
  <c r="L23" i="126"/>
  <c r="I23" i="126"/>
  <c r="F23" i="126"/>
  <c r="AB23" i="126" s="1"/>
  <c r="AC23" i="126" s="1"/>
  <c r="AA22" i="126"/>
  <c r="X22" i="126"/>
  <c r="U22" i="126"/>
  <c r="R22" i="126"/>
  <c r="O22" i="126"/>
  <c r="L22" i="126"/>
  <c r="I22" i="126"/>
  <c r="F22" i="126"/>
  <c r="AB22" i="126" s="1"/>
  <c r="AC22" i="126" s="1"/>
  <c r="AA21" i="126"/>
  <c r="X21" i="126"/>
  <c r="U21" i="126"/>
  <c r="R21" i="126"/>
  <c r="O21" i="126"/>
  <c r="L21" i="126"/>
  <c r="I21" i="126"/>
  <c r="F21" i="126"/>
  <c r="AB21" i="126" s="1"/>
  <c r="AC21" i="126" s="1"/>
  <c r="AA20" i="126"/>
  <c r="X20" i="126"/>
  <c r="U20" i="126"/>
  <c r="R20" i="126"/>
  <c r="L20" i="126"/>
  <c r="AB20" i="126" s="1"/>
  <c r="AC20" i="126" s="1"/>
  <c r="AA19" i="126"/>
  <c r="X19" i="126"/>
  <c r="U19" i="126"/>
  <c r="R19" i="126"/>
  <c r="L19" i="126"/>
  <c r="AB19" i="126" s="1"/>
  <c r="AC19" i="126" s="1"/>
  <c r="AB18" i="126"/>
  <c r="AC18" i="126" s="1"/>
  <c r="AA18" i="126"/>
  <c r="X18" i="126"/>
  <c r="U18" i="126"/>
  <c r="R18" i="126"/>
  <c r="O18" i="126"/>
  <c r="L18" i="126"/>
  <c r="AB17" i="126"/>
  <c r="AC17" i="126" s="1"/>
  <c r="AA17" i="126"/>
  <c r="X17" i="126"/>
  <c r="U17" i="126"/>
  <c r="R17" i="126"/>
  <c r="L17" i="126"/>
  <c r="AA16" i="126"/>
  <c r="X16" i="126"/>
  <c r="U16" i="126"/>
  <c r="R16" i="126"/>
  <c r="O16" i="126"/>
  <c r="L16" i="126"/>
  <c r="I16" i="126"/>
  <c r="F16" i="126"/>
  <c r="AB16" i="126" s="1"/>
  <c r="AC16" i="126" s="1"/>
  <c r="AA15" i="126"/>
  <c r="X15" i="126"/>
  <c r="U15" i="126"/>
  <c r="R15" i="126"/>
  <c r="O15" i="126"/>
  <c r="L15" i="126"/>
  <c r="I15" i="126"/>
  <c r="F15" i="126"/>
  <c r="AB15" i="126" s="1"/>
  <c r="AC15" i="126" s="1"/>
  <c r="J21" i="124"/>
  <c r="K24" i="122"/>
  <c r="H24" i="122"/>
  <c r="E24" i="122"/>
  <c r="K23" i="122"/>
  <c r="H23" i="122"/>
  <c r="E23" i="122"/>
  <c r="K22" i="122"/>
  <c r="H22" i="122"/>
  <c r="E22" i="122"/>
  <c r="K21" i="122"/>
  <c r="J21" i="122"/>
  <c r="I21" i="122"/>
  <c r="G21" i="122"/>
  <c r="H21" i="122" s="1"/>
  <c r="F21" i="122"/>
  <c r="D21" i="122"/>
  <c r="C21" i="122"/>
  <c r="E21" i="122" s="1"/>
  <c r="K20" i="122"/>
  <c r="H20" i="122"/>
  <c r="E20" i="122"/>
  <c r="K19" i="122"/>
  <c r="H19" i="122"/>
  <c r="E19" i="122"/>
  <c r="K18" i="122"/>
  <c r="H18" i="122"/>
  <c r="E18" i="122"/>
  <c r="K17" i="122"/>
  <c r="H17" i="122"/>
  <c r="E17" i="122"/>
  <c r="K16" i="122"/>
  <c r="H16" i="122"/>
  <c r="E16" i="122"/>
  <c r="K15" i="122"/>
  <c r="H15" i="122"/>
  <c r="E15" i="122"/>
  <c r="K14" i="122"/>
  <c r="H14" i="122"/>
  <c r="E14" i="122"/>
  <c r="J13" i="122"/>
  <c r="J25" i="122" s="1"/>
  <c r="I13" i="122"/>
  <c r="I25" i="122" s="1"/>
  <c r="G13" i="122"/>
  <c r="G25" i="122" s="1"/>
  <c r="F13" i="122"/>
  <c r="H13" i="122" s="1"/>
  <c r="E13" i="122"/>
  <c r="D13" i="122"/>
  <c r="D25" i="122" s="1"/>
  <c r="C13" i="122"/>
  <c r="C25" i="122" s="1"/>
  <c r="E25" i="122" s="1"/>
  <c r="I17" i="121"/>
  <c r="I19" i="120"/>
  <c r="I20" i="119"/>
  <c r="U25" i="122" l="1"/>
  <c r="W25" i="122" s="1"/>
  <c r="N25" i="122"/>
  <c r="T25" i="122"/>
  <c r="N13" i="122"/>
  <c r="P25" i="122"/>
  <c r="Q25" i="122" s="1"/>
  <c r="AB49" i="126"/>
  <c r="AC49" i="126" s="1"/>
  <c r="K25" i="122"/>
  <c r="F25" i="122"/>
  <c r="H25" i="122" s="1"/>
  <c r="K13" i="122"/>
  <c r="C604" i="118" l="1"/>
  <c r="E604" i="118" s="1"/>
  <c r="E603" i="118"/>
  <c r="E602" i="118"/>
  <c r="E601" i="118"/>
  <c r="E600" i="118"/>
  <c r="D600" i="118"/>
  <c r="E599" i="118"/>
  <c r="E598" i="118"/>
  <c r="E597" i="118"/>
  <c r="E596" i="118"/>
  <c r="E595" i="118"/>
  <c r="E594" i="118"/>
  <c r="E593" i="118"/>
  <c r="E592" i="118"/>
  <c r="E591" i="118"/>
  <c r="E590" i="118"/>
  <c r="E589" i="118"/>
  <c r="E588" i="118"/>
  <c r="D588" i="118"/>
  <c r="E587" i="118"/>
  <c r="E586" i="118"/>
  <c r="E585" i="118"/>
  <c r="E584" i="118"/>
  <c r="D584" i="118"/>
  <c r="E583" i="118"/>
  <c r="E582" i="118"/>
  <c r="E581" i="118"/>
  <c r="E580" i="118"/>
  <c r="E579" i="118"/>
  <c r="E578" i="118"/>
  <c r="E577" i="118"/>
  <c r="E576" i="118"/>
  <c r="E575" i="118"/>
  <c r="E574" i="118"/>
  <c r="E573" i="118"/>
  <c r="E572" i="118"/>
  <c r="D572" i="118"/>
  <c r="E571" i="118"/>
  <c r="E570" i="118"/>
  <c r="E569" i="118"/>
  <c r="E568" i="118"/>
  <c r="D568" i="118"/>
  <c r="E567" i="118"/>
  <c r="E566" i="118"/>
  <c r="E565" i="118"/>
  <c r="E564" i="118"/>
  <c r="E563" i="118"/>
  <c r="E562" i="118"/>
  <c r="E561" i="118"/>
  <c r="E560" i="118"/>
  <c r="E559" i="118"/>
  <c r="E558" i="118"/>
  <c r="E557" i="118"/>
  <c r="E556" i="118"/>
  <c r="D556" i="118"/>
  <c r="E555" i="118"/>
  <c r="E554" i="118"/>
  <c r="E553" i="118"/>
  <c r="E552" i="118"/>
  <c r="D552" i="118"/>
  <c r="E551" i="118"/>
  <c r="E550" i="118"/>
  <c r="E549" i="118"/>
  <c r="F548" i="118"/>
  <c r="E548" i="118"/>
  <c r="F547" i="118"/>
  <c r="E547" i="118"/>
  <c r="F546" i="118"/>
  <c r="E546" i="118"/>
  <c r="F545" i="118"/>
  <c r="E545" i="118"/>
  <c r="F544" i="118"/>
  <c r="E544" i="118"/>
  <c r="D544" i="118"/>
  <c r="F543" i="118"/>
  <c r="E543" i="118"/>
  <c r="D543" i="118"/>
  <c r="F542" i="118"/>
  <c r="E542" i="118"/>
  <c r="D542" i="118"/>
  <c r="F541" i="118"/>
  <c r="E541" i="118"/>
  <c r="D541" i="118"/>
  <c r="F540" i="118"/>
  <c r="E540" i="118"/>
  <c r="D540" i="118"/>
  <c r="F539" i="118"/>
  <c r="E539" i="118"/>
  <c r="D539" i="118"/>
  <c r="F538" i="118"/>
  <c r="E538" i="118"/>
  <c r="D538" i="118"/>
  <c r="F537" i="118"/>
  <c r="E537" i="118"/>
  <c r="D537" i="118"/>
  <c r="F536" i="118"/>
  <c r="E536" i="118"/>
  <c r="D536" i="118"/>
  <c r="F535" i="118"/>
  <c r="E535" i="118"/>
  <c r="D535" i="118"/>
  <c r="F534" i="118"/>
  <c r="E534" i="118"/>
  <c r="D534" i="118"/>
  <c r="E533" i="118"/>
  <c r="D533" i="118"/>
  <c r="E532" i="118"/>
  <c r="D532" i="118"/>
  <c r="E531" i="118"/>
  <c r="D531" i="118"/>
  <c r="E530" i="118"/>
  <c r="D530" i="118"/>
  <c r="E529" i="118"/>
  <c r="D529" i="118"/>
  <c r="E528" i="118"/>
  <c r="D528" i="118"/>
  <c r="E527" i="118"/>
  <c r="D527" i="118"/>
  <c r="E526" i="118"/>
  <c r="D526" i="118"/>
  <c r="E525" i="118"/>
  <c r="D525" i="118"/>
  <c r="E524" i="118"/>
  <c r="D524" i="118"/>
  <c r="E523" i="118"/>
  <c r="D523" i="118"/>
  <c r="E522" i="118"/>
  <c r="D522" i="118"/>
  <c r="E521" i="118"/>
  <c r="D521" i="118"/>
  <c r="E520" i="118"/>
  <c r="D520" i="118"/>
  <c r="E519" i="118"/>
  <c r="D519" i="118"/>
  <c r="E518" i="118"/>
  <c r="D518" i="118"/>
  <c r="E517" i="118"/>
  <c r="D517" i="118"/>
  <c r="E516" i="118"/>
  <c r="D516" i="118"/>
  <c r="E515" i="118"/>
  <c r="D515" i="118"/>
  <c r="E514" i="118"/>
  <c r="D514" i="118"/>
  <c r="E513" i="118"/>
  <c r="D513" i="118"/>
  <c r="E512" i="118"/>
  <c r="D512" i="118"/>
  <c r="E511" i="118"/>
  <c r="D511" i="118"/>
  <c r="E510" i="118"/>
  <c r="D510" i="118"/>
  <c r="E509" i="118"/>
  <c r="D509" i="118"/>
  <c r="E508" i="118"/>
  <c r="D508" i="118"/>
  <c r="E507" i="118"/>
  <c r="D507" i="118"/>
  <c r="E506" i="118"/>
  <c r="D506" i="118"/>
  <c r="E505" i="118"/>
  <c r="D505" i="118"/>
  <c r="E504" i="118"/>
  <c r="D504" i="118"/>
  <c r="F503" i="118"/>
  <c r="E503" i="118"/>
  <c r="D503" i="118"/>
  <c r="F502" i="118"/>
  <c r="E502" i="118"/>
  <c r="D502" i="118"/>
  <c r="F501" i="118"/>
  <c r="E501" i="118"/>
  <c r="D501" i="118"/>
  <c r="F500" i="118"/>
  <c r="E500" i="118"/>
  <c r="D500" i="118"/>
  <c r="F499" i="118"/>
  <c r="E499" i="118"/>
  <c r="D499" i="118"/>
  <c r="F498" i="118"/>
  <c r="E498" i="118"/>
  <c r="D498" i="118"/>
  <c r="F497" i="118"/>
  <c r="E497" i="118"/>
  <c r="D497" i="118"/>
  <c r="F496" i="118"/>
  <c r="E496" i="118"/>
  <c r="D496" i="118"/>
  <c r="E495" i="118"/>
  <c r="D495" i="118"/>
  <c r="E494" i="118"/>
  <c r="D494" i="118"/>
  <c r="E493" i="118"/>
  <c r="D493" i="118"/>
  <c r="E492" i="118"/>
  <c r="D492" i="118"/>
  <c r="E491" i="118"/>
  <c r="D491" i="118"/>
  <c r="E490" i="118"/>
  <c r="D490" i="118"/>
  <c r="E489" i="118"/>
  <c r="D489" i="118"/>
  <c r="E488" i="118"/>
  <c r="D488" i="118"/>
  <c r="E487" i="118"/>
  <c r="D487" i="118"/>
  <c r="E486" i="118"/>
  <c r="D486" i="118"/>
  <c r="E485" i="118"/>
  <c r="D485" i="118"/>
  <c r="E484" i="118"/>
  <c r="D484" i="118"/>
  <c r="E483" i="118"/>
  <c r="D483" i="118"/>
  <c r="E482" i="118"/>
  <c r="D482" i="118"/>
  <c r="E481" i="118"/>
  <c r="D481" i="118"/>
  <c r="E480" i="118"/>
  <c r="D480" i="118"/>
  <c r="E479" i="118"/>
  <c r="D479" i="118"/>
  <c r="E478" i="118"/>
  <c r="D478" i="118"/>
  <c r="E477" i="118"/>
  <c r="D477" i="118"/>
  <c r="E476" i="118"/>
  <c r="D476" i="118"/>
  <c r="E475" i="118"/>
  <c r="D475" i="118"/>
  <c r="E474" i="118"/>
  <c r="D474" i="118"/>
  <c r="E473" i="118"/>
  <c r="D473" i="118"/>
  <c r="E472" i="118"/>
  <c r="D472" i="118"/>
  <c r="E471" i="118"/>
  <c r="D471" i="118"/>
  <c r="E470" i="118"/>
  <c r="D470" i="118"/>
  <c r="E469" i="118"/>
  <c r="D469" i="118"/>
  <c r="E468" i="118"/>
  <c r="D468" i="118"/>
  <c r="E467" i="118"/>
  <c r="D467" i="118"/>
  <c r="E466" i="118"/>
  <c r="D466" i="118"/>
  <c r="E465" i="118"/>
  <c r="D465" i="118"/>
  <c r="E464" i="118"/>
  <c r="D464" i="118"/>
  <c r="E463" i="118"/>
  <c r="D463" i="118"/>
  <c r="E462" i="118"/>
  <c r="D462" i="118"/>
  <c r="E461" i="118"/>
  <c r="D461" i="118"/>
  <c r="E460" i="118"/>
  <c r="D460" i="118"/>
  <c r="E459" i="118"/>
  <c r="D459" i="118"/>
  <c r="E458" i="118"/>
  <c r="D458" i="118"/>
  <c r="E457" i="118"/>
  <c r="D457" i="118"/>
  <c r="E456" i="118"/>
  <c r="D456" i="118"/>
  <c r="E455" i="118"/>
  <c r="D455" i="118"/>
  <c r="E454" i="118"/>
  <c r="D454" i="118"/>
  <c r="E453" i="118"/>
  <c r="D453" i="118"/>
  <c r="E452" i="118"/>
  <c r="D452" i="118"/>
  <c r="E451" i="118"/>
  <c r="D451" i="118"/>
  <c r="E450" i="118"/>
  <c r="D450" i="118"/>
  <c r="E449" i="118"/>
  <c r="D449" i="118"/>
  <c r="E448" i="118"/>
  <c r="D448" i="118"/>
  <c r="E447" i="118"/>
  <c r="D447" i="118"/>
  <c r="E446" i="118"/>
  <c r="D446" i="118"/>
  <c r="E445" i="118"/>
  <c r="D445" i="118"/>
  <c r="E444" i="118"/>
  <c r="D444" i="118"/>
  <c r="E443" i="118"/>
  <c r="D443" i="118"/>
  <c r="E442" i="118"/>
  <c r="D442" i="118"/>
  <c r="E441" i="118"/>
  <c r="D441" i="118"/>
  <c r="E440" i="118"/>
  <c r="D440" i="118"/>
  <c r="E439" i="118"/>
  <c r="D439" i="118"/>
  <c r="E438" i="118"/>
  <c r="D438" i="118"/>
  <c r="E437" i="118"/>
  <c r="D437" i="118"/>
  <c r="E436" i="118"/>
  <c r="D436" i="118"/>
  <c r="E435" i="118"/>
  <c r="D435" i="118"/>
  <c r="E434" i="118"/>
  <c r="D434" i="118"/>
  <c r="E433" i="118"/>
  <c r="D433" i="118"/>
  <c r="E432" i="118"/>
  <c r="D432" i="118"/>
  <c r="E431" i="118"/>
  <c r="D431" i="118"/>
  <c r="E430" i="118"/>
  <c r="D430" i="118"/>
  <c r="E429" i="118"/>
  <c r="D429" i="118"/>
  <c r="E428" i="118"/>
  <c r="D428" i="118"/>
  <c r="E427" i="118"/>
  <c r="D427" i="118"/>
  <c r="E426" i="118"/>
  <c r="D426" i="118"/>
  <c r="E425" i="118"/>
  <c r="D425" i="118"/>
  <c r="E424" i="118"/>
  <c r="D424" i="118"/>
  <c r="E423" i="118"/>
  <c r="D423" i="118"/>
  <c r="E422" i="118"/>
  <c r="D422" i="118"/>
  <c r="E421" i="118"/>
  <c r="D421" i="118"/>
  <c r="E420" i="118"/>
  <c r="D420" i="118"/>
  <c r="E419" i="118"/>
  <c r="D419" i="118"/>
  <c r="E418" i="118"/>
  <c r="D418" i="118"/>
  <c r="E417" i="118"/>
  <c r="D417" i="118"/>
  <c r="E416" i="118"/>
  <c r="D416" i="118"/>
  <c r="E415" i="118"/>
  <c r="D415" i="118"/>
  <c r="E414" i="118"/>
  <c r="D414" i="118"/>
  <c r="E413" i="118"/>
  <c r="D413" i="118"/>
  <c r="E412" i="118"/>
  <c r="D412" i="118"/>
  <c r="E411" i="118"/>
  <c r="D411" i="118"/>
  <c r="E410" i="118"/>
  <c r="D410" i="118"/>
  <c r="E409" i="118"/>
  <c r="D409" i="118"/>
  <c r="E408" i="118"/>
  <c r="D408" i="118"/>
  <c r="E407" i="118"/>
  <c r="D407" i="118"/>
  <c r="E406" i="118"/>
  <c r="D406" i="118"/>
  <c r="E405" i="118"/>
  <c r="D405" i="118"/>
  <c r="E404" i="118"/>
  <c r="D404" i="118"/>
  <c r="E403" i="118"/>
  <c r="D403" i="118"/>
  <c r="E402" i="118"/>
  <c r="D402" i="118"/>
  <c r="E401" i="118"/>
  <c r="D401" i="118"/>
  <c r="E400" i="118"/>
  <c r="D400" i="118"/>
  <c r="E399" i="118"/>
  <c r="D399" i="118"/>
  <c r="E398" i="118"/>
  <c r="D398" i="118"/>
  <c r="E397" i="118"/>
  <c r="D397" i="118"/>
  <c r="E396" i="118"/>
  <c r="D396" i="118"/>
  <c r="E395" i="118"/>
  <c r="D395" i="118"/>
  <c r="E394" i="118"/>
  <c r="D394" i="118"/>
  <c r="E393" i="118"/>
  <c r="D393" i="118"/>
  <c r="E392" i="118"/>
  <c r="D392" i="118"/>
  <c r="E391" i="118"/>
  <c r="D391" i="118"/>
  <c r="E390" i="118"/>
  <c r="D390" i="118"/>
  <c r="E389" i="118"/>
  <c r="D389" i="118"/>
  <c r="E388" i="118"/>
  <c r="D388" i="118"/>
  <c r="E387" i="118"/>
  <c r="D387" i="118"/>
  <c r="E386" i="118"/>
  <c r="D386" i="118"/>
  <c r="E385" i="118"/>
  <c r="D385" i="118"/>
  <c r="E384" i="118"/>
  <c r="D384" i="118"/>
  <c r="E383" i="118"/>
  <c r="D383" i="118"/>
  <c r="E382" i="118"/>
  <c r="D382" i="118"/>
  <c r="E381" i="118"/>
  <c r="D381" i="118"/>
  <c r="E380" i="118"/>
  <c r="D380" i="118"/>
  <c r="E379" i="118"/>
  <c r="D379" i="118"/>
  <c r="E378" i="118"/>
  <c r="D378" i="118"/>
  <c r="E377" i="118"/>
  <c r="D377" i="118"/>
  <c r="E376" i="118"/>
  <c r="D376" i="118"/>
  <c r="E375" i="118"/>
  <c r="D375" i="118"/>
  <c r="E374" i="118"/>
  <c r="D374" i="118"/>
  <c r="E373" i="118"/>
  <c r="D373" i="118"/>
  <c r="E372" i="118"/>
  <c r="D372" i="118"/>
  <c r="E371" i="118"/>
  <c r="D371" i="118"/>
  <c r="E370" i="118"/>
  <c r="D370" i="118"/>
  <c r="E369" i="118"/>
  <c r="D369" i="118"/>
  <c r="E368" i="118"/>
  <c r="D368" i="118"/>
  <c r="E367" i="118"/>
  <c r="D367" i="118"/>
  <c r="E366" i="118"/>
  <c r="D366" i="118"/>
  <c r="E365" i="118"/>
  <c r="D365" i="118"/>
  <c r="E364" i="118"/>
  <c r="D364" i="118"/>
  <c r="E363" i="118"/>
  <c r="D363" i="118"/>
  <c r="E362" i="118"/>
  <c r="D362" i="118"/>
  <c r="E361" i="118"/>
  <c r="D361" i="118"/>
  <c r="E360" i="118"/>
  <c r="D360" i="118"/>
  <c r="E359" i="118"/>
  <c r="D359" i="118"/>
  <c r="E358" i="118"/>
  <c r="D358" i="118"/>
  <c r="E357" i="118"/>
  <c r="D357" i="118"/>
  <c r="E356" i="118"/>
  <c r="D356" i="118"/>
  <c r="E355" i="118"/>
  <c r="D355" i="118"/>
  <c r="E354" i="118"/>
  <c r="D354" i="118"/>
  <c r="E353" i="118"/>
  <c r="D353" i="118"/>
  <c r="E352" i="118"/>
  <c r="D352" i="118"/>
  <c r="E351" i="118"/>
  <c r="D351" i="118"/>
  <c r="E350" i="118"/>
  <c r="D350" i="118"/>
  <c r="E349" i="118"/>
  <c r="D349" i="118"/>
  <c r="E348" i="118"/>
  <c r="D348" i="118"/>
  <c r="E347" i="118"/>
  <c r="D347" i="118"/>
  <c r="E346" i="118"/>
  <c r="D346" i="118"/>
  <c r="E345" i="118"/>
  <c r="D345" i="118"/>
  <c r="E344" i="118"/>
  <c r="D344" i="118"/>
  <c r="E343" i="118"/>
  <c r="D343" i="118"/>
  <c r="E342" i="118"/>
  <c r="D342" i="118"/>
  <c r="E341" i="118"/>
  <c r="D341" i="118"/>
  <c r="E340" i="118"/>
  <c r="D340" i="118"/>
  <c r="E339" i="118"/>
  <c r="D339" i="118"/>
  <c r="E338" i="118"/>
  <c r="D338" i="118"/>
  <c r="E337" i="118"/>
  <c r="D337" i="118"/>
  <c r="E336" i="118"/>
  <c r="D336" i="118"/>
  <c r="E335" i="118"/>
  <c r="D335" i="118"/>
  <c r="E334" i="118"/>
  <c r="D334" i="118"/>
  <c r="E333" i="118"/>
  <c r="D333" i="118"/>
  <c r="E332" i="118"/>
  <c r="D332" i="118"/>
  <c r="E331" i="118"/>
  <c r="D331" i="118"/>
  <c r="E330" i="118"/>
  <c r="D330" i="118"/>
  <c r="E329" i="118"/>
  <c r="D329" i="118"/>
  <c r="E328" i="118"/>
  <c r="D328" i="118"/>
  <c r="E327" i="118"/>
  <c r="D327" i="118"/>
  <c r="E326" i="118"/>
  <c r="D326" i="118"/>
  <c r="E325" i="118"/>
  <c r="D325" i="118"/>
  <c r="E324" i="118"/>
  <c r="D324" i="118"/>
  <c r="E323" i="118"/>
  <c r="D323" i="118"/>
  <c r="E322" i="118"/>
  <c r="D322" i="118"/>
  <c r="E321" i="118"/>
  <c r="D321" i="118"/>
  <c r="E320" i="118"/>
  <c r="D320" i="118"/>
  <c r="E319" i="118"/>
  <c r="D319" i="118"/>
  <c r="E318" i="118"/>
  <c r="D318" i="118"/>
  <c r="E317" i="118"/>
  <c r="D317" i="118"/>
  <c r="E316" i="118"/>
  <c r="D316" i="118"/>
  <c r="E315" i="118"/>
  <c r="D315" i="118"/>
  <c r="E314" i="118"/>
  <c r="D314" i="118"/>
  <c r="E313" i="118"/>
  <c r="D313" i="118"/>
  <c r="E312" i="118"/>
  <c r="D312" i="118"/>
  <c r="E311" i="118"/>
  <c r="D311" i="118"/>
  <c r="E310" i="118"/>
  <c r="D310" i="118"/>
  <c r="E309" i="118"/>
  <c r="D309" i="118"/>
  <c r="E308" i="118"/>
  <c r="D308" i="118"/>
  <c r="E307" i="118"/>
  <c r="D307" i="118"/>
  <c r="E306" i="118"/>
  <c r="D306" i="118"/>
  <c r="E305" i="118"/>
  <c r="D305" i="118"/>
  <c r="E304" i="118"/>
  <c r="D304" i="118"/>
  <c r="E303" i="118"/>
  <c r="D303" i="118"/>
  <c r="E302" i="118"/>
  <c r="D302" i="118"/>
  <c r="E301" i="118"/>
  <c r="D301" i="118"/>
  <c r="E300" i="118"/>
  <c r="D300" i="118"/>
  <c r="E299" i="118"/>
  <c r="D299" i="118"/>
  <c r="E298" i="118"/>
  <c r="D298" i="118"/>
  <c r="E297" i="118"/>
  <c r="D297" i="118"/>
  <c r="E296" i="118"/>
  <c r="D296" i="118"/>
  <c r="E295" i="118"/>
  <c r="D295" i="118"/>
  <c r="E294" i="118"/>
  <c r="D294" i="118"/>
  <c r="E293" i="118"/>
  <c r="D293" i="118"/>
  <c r="E292" i="118"/>
  <c r="D292" i="118"/>
  <c r="E291" i="118"/>
  <c r="D291" i="118"/>
  <c r="E290" i="118"/>
  <c r="D290" i="118"/>
  <c r="E289" i="118"/>
  <c r="D289" i="118"/>
  <c r="E288" i="118"/>
  <c r="D288" i="118"/>
  <c r="E287" i="118"/>
  <c r="D287" i="118"/>
  <c r="E286" i="118"/>
  <c r="D286" i="118"/>
  <c r="E285" i="118"/>
  <c r="D285" i="118"/>
  <c r="E284" i="118"/>
  <c r="D284" i="118"/>
  <c r="E283" i="118"/>
  <c r="D283" i="118"/>
  <c r="E282" i="118"/>
  <c r="D282" i="118"/>
  <c r="E281" i="118"/>
  <c r="D281" i="118"/>
  <c r="E280" i="118"/>
  <c r="D280" i="118"/>
  <c r="E279" i="118"/>
  <c r="D279" i="118"/>
  <c r="E278" i="118"/>
  <c r="D278" i="118"/>
  <c r="E277" i="118"/>
  <c r="D277" i="118"/>
  <c r="E276" i="118"/>
  <c r="D276" i="118"/>
  <c r="E275" i="118"/>
  <c r="D275" i="118"/>
  <c r="E274" i="118"/>
  <c r="D274" i="118"/>
  <c r="E273" i="118"/>
  <c r="D273" i="118"/>
  <c r="E272" i="118"/>
  <c r="D272" i="118"/>
  <c r="E271" i="118"/>
  <c r="D271" i="118"/>
  <c r="E270" i="118"/>
  <c r="D270" i="118"/>
  <c r="E269" i="118"/>
  <c r="D269" i="118"/>
  <c r="E268" i="118"/>
  <c r="D268" i="118"/>
  <c r="E267" i="118"/>
  <c r="D267" i="118"/>
  <c r="E266" i="118"/>
  <c r="D266" i="118"/>
  <c r="E265" i="118"/>
  <c r="D265" i="118"/>
  <c r="E264" i="118"/>
  <c r="D264" i="118"/>
  <c r="E263" i="118"/>
  <c r="D263" i="118"/>
  <c r="E262" i="118"/>
  <c r="D262" i="118"/>
  <c r="E261" i="118"/>
  <c r="D261" i="118"/>
  <c r="E260" i="118"/>
  <c r="D260" i="118"/>
  <c r="E259" i="118"/>
  <c r="D259" i="118"/>
  <c r="E258" i="118"/>
  <c r="D258" i="118"/>
  <c r="E257" i="118"/>
  <c r="D257" i="118"/>
  <c r="E256" i="118"/>
  <c r="D256" i="118"/>
  <c r="E255" i="118"/>
  <c r="D255" i="118"/>
  <c r="E254" i="118"/>
  <c r="D254" i="118"/>
  <c r="E253" i="118"/>
  <c r="D253" i="118"/>
  <c r="E252" i="118"/>
  <c r="D252" i="118"/>
  <c r="E251" i="118"/>
  <c r="D251" i="118"/>
  <c r="E250" i="118"/>
  <c r="D250" i="118"/>
  <c r="E249" i="118"/>
  <c r="D249" i="118"/>
  <c r="E248" i="118"/>
  <c r="D248" i="118"/>
  <c r="E247" i="118"/>
  <c r="D247" i="118"/>
  <c r="E246" i="118"/>
  <c r="D246" i="118"/>
  <c r="E245" i="118"/>
  <c r="D245" i="118"/>
  <c r="E244" i="118"/>
  <c r="D244" i="118"/>
  <c r="E243" i="118"/>
  <c r="D243" i="118"/>
  <c r="E242" i="118"/>
  <c r="D242" i="118"/>
  <c r="E241" i="118"/>
  <c r="D241" i="118"/>
  <c r="E240" i="118"/>
  <c r="D240" i="118"/>
  <c r="E239" i="118"/>
  <c r="D239" i="118"/>
  <c r="E238" i="118"/>
  <c r="D238" i="118"/>
  <c r="E237" i="118"/>
  <c r="D237" i="118"/>
  <c r="E236" i="118"/>
  <c r="D236" i="118"/>
  <c r="E235" i="118"/>
  <c r="D235" i="118"/>
  <c r="E234" i="118"/>
  <c r="D234" i="118"/>
  <c r="E233" i="118"/>
  <c r="D233" i="118"/>
  <c r="E232" i="118"/>
  <c r="D232" i="118"/>
  <c r="E231" i="118"/>
  <c r="D231" i="118"/>
  <c r="E230" i="118"/>
  <c r="D230" i="118"/>
  <c r="E229" i="118"/>
  <c r="D229" i="118"/>
  <c r="E228" i="118"/>
  <c r="D228" i="118"/>
  <c r="E227" i="118"/>
  <c r="D227" i="118"/>
  <c r="E226" i="118"/>
  <c r="D226" i="118"/>
  <c r="E225" i="118"/>
  <c r="D225" i="118"/>
  <c r="E224" i="118"/>
  <c r="D224" i="118"/>
  <c r="E223" i="118"/>
  <c r="D223" i="118"/>
  <c r="E222" i="118"/>
  <c r="D222" i="118"/>
  <c r="E221" i="118"/>
  <c r="D221" i="118"/>
  <c r="E220" i="118"/>
  <c r="D220" i="118"/>
  <c r="E219" i="118"/>
  <c r="D219" i="118"/>
  <c r="E218" i="118"/>
  <c r="D218" i="118"/>
  <c r="E217" i="118"/>
  <c r="D217" i="118"/>
  <c r="E216" i="118"/>
  <c r="D216" i="118"/>
  <c r="E215" i="118"/>
  <c r="D215" i="118"/>
  <c r="E214" i="118"/>
  <c r="D214" i="118"/>
  <c r="E213" i="118"/>
  <c r="D213" i="118"/>
  <c r="E212" i="118"/>
  <c r="D212" i="118"/>
  <c r="E211" i="118"/>
  <c r="D211" i="118"/>
  <c r="E210" i="118"/>
  <c r="D210" i="118"/>
  <c r="E209" i="118"/>
  <c r="D209" i="118"/>
  <c r="E208" i="118"/>
  <c r="D208" i="118"/>
  <c r="E207" i="118"/>
  <c r="D207" i="118"/>
  <c r="E206" i="118"/>
  <c r="D206" i="118"/>
  <c r="E205" i="118"/>
  <c r="D205" i="118"/>
  <c r="E204" i="118"/>
  <c r="D204" i="118"/>
  <c r="E203" i="118"/>
  <c r="D203" i="118"/>
  <c r="E202" i="118"/>
  <c r="D202" i="118"/>
  <c r="E201" i="118"/>
  <c r="D201" i="118"/>
  <c r="E200" i="118"/>
  <c r="D200" i="118"/>
  <c r="E199" i="118"/>
  <c r="D199" i="118"/>
  <c r="E198" i="118"/>
  <c r="D198" i="118"/>
  <c r="E197" i="118"/>
  <c r="D197" i="118"/>
  <c r="E196" i="118"/>
  <c r="D196" i="118"/>
  <c r="E195" i="118"/>
  <c r="D195" i="118"/>
  <c r="E194" i="118"/>
  <c r="D194" i="118"/>
  <c r="E193" i="118"/>
  <c r="D193" i="118"/>
  <c r="E192" i="118"/>
  <c r="D192" i="118"/>
  <c r="E191" i="118"/>
  <c r="D191" i="118"/>
  <c r="E190" i="118"/>
  <c r="D190" i="118"/>
  <c r="E189" i="118"/>
  <c r="D189" i="118"/>
  <c r="E188" i="118"/>
  <c r="D188" i="118"/>
  <c r="E187" i="118"/>
  <c r="D187" i="118"/>
  <c r="E186" i="118"/>
  <c r="D186" i="118"/>
  <c r="E185" i="118"/>
  <c r="D185" i="118"/>
  <c r="E184" i="118"/>
  <c r="D184" i="118"/>
  <c r="E183" i="118"/>
  <c r="D183" i="118"/>
  <c r="E182" i="118"/>
  <c r="D182" i="118"/>
  <c r="E181" i="118"/>
  <c r="D181" i="118"/>
  <c r="E180" i="118"/>
  <c r="D180" i="118"/>
  <c r="E179" i="118"/>
  <c r="D179" i="118"/>
  <c r="E178" i="118"/>
  <c r="D178" i="118"/>
  <c r="E177" i="118"/>
  <c r="D177" i="118"/>
  <c r="E176" i="118"/>
  <c r="D176" i="118"/>
  <c r="E175" i="118"/>
  <c r="D175" i="118"/>
  <c r="E174" i="118"/>
  <c r="D174" i="118"/>
  <c r="E173" i="118"/>
  <c r="D173" i="118"/>
  <c r="E172" i="118"/>
  <c r="D172" i="118"/>
  <c r="E171" i="118"/>
  <c r="D171" i="118"/>
  <c r="E170" i="118"/>
  <c r="D170" i="118"/>
  <c r="E169" i="118"/>
  <c r="D169" i="118"/>
  <c r="E168" i="118"/>
  <c r="D168" i="118"/>
  <c r="E167" i="118"/>
  <c r="D167" i="118"/>
  <c r="E166" i="118"/>
  <c r="D166" i="118"/>
  <c r="E165" i="118"/>
  <c r="D165" i="118"/>
  <c r="E164" i="118"/>
  <c r="D164" i="118"/>
  <c r="E163" i="118"/>
  <c r="D163" i="118"/>
  <c r="E162" i="118"/>
  <c r="D162" i="118"/>
  <c r="E161" i="118"/>
  <c r="D161" i="118"/>
  <c r="E160" i="118"/>
  <c r="D160" i="118"/>
  <c r="E159" i="118"/>
  <c r="D159" i="118"/>
  <c r="E158" i="118"/>
  <c r="D158" i="118"/>
  <c r="E157" i="118"/>
  <c r="D157" i="118"/>
  <c r="E156" i="118"/>
  <c r="D156" i="118"/>
  <c r="E155" i="118"/>
  <c r="D155" i="118"/>
  <c r="E154" i="118"/>
  <c r="D154" i="118"/>
  <c r="E153" i="118"/>
  <c r="D153" i="118"/>
  <c r="E152" i="118"/>
  <c r="D152" i="118"/>
  <c r="E151" i="118"/>
  <c r="D151" i="118"/>
  <c r="E150" i="118"/>
  <c r="D150" i="118"/>
  <c r="E149" i="118"/>
  <c r="D149" i="118"/>
  <c r="E148" i="118"/>
  <c r="D148" i="118"/>
  <c r="E147" i="118"/>
  <c r="D147" i="118"/>
  <c r="E146" i="118"/>
  <c r="D146" i="118"/>
  <c r="E145" i="118"/>
  <c r="D145" i="118"/>
  <c r="E144" i="118"/>
  <c r="D144" i="118"/>
  <c r="E143" i="118"/>
  <c r="D143" i="118"/>
  <c r="E142" i="118"/>
  <c r="D142" i="118"/>
  <c r="E141" i="118"/>
  <c r="D141" i="118"/>
  <c r="E140" i="118"/>
  <c r="D140" i="118"/>
  <c r="E139" i="118"/>
  <c r="D139" i="118"/>
  <c r="E138" i="118"/>
  <c r="D138" i="118"/>
  <c r="E137" i="118"/>
  <c r="D137" i="118"/>
  <c r="E136" i="118"/>
  <c r="D136" i="118"/>
  <c r="E135" i="118"/>
  <c r="D135" i="118"/>
  <c r="E134" i="118"/>
  <c r="D134" i="118"/>
  <c r="E133" i="118"/>
  <c r="D133" i="118"/>
  <c r="E132" i="118"/>
  <c r="D132" i="118"/>
  <c r="E131" i="118"/>
  <c r="D131" i="118"/>
  <c r="E130" i="118"/>
  <c r="D130" i="118"/>
  <c r="E129" i="118"/>
  <c r="D129" i="118"/>
  <c r="E128" i="118"/>
  <c r="D128" i="118"/>
  <c r="E127" i="118"/>
  <c r="D127" i="118"/>
  <c r="E126" i="118"/>
  <c r="D126" i="118"/>
  <c r="E125" i="118"/>
  <c r="D125" i="118"/>
  <c r="E124" i="118"/>
  <c r="D124" i="118"/>
  <c r="E123" i="118"/>
  <c r="D123" i="118"/>
  <c r="E122" i="118"/>
  <c r="D122" i="118"/>
  <c r="E121" i="118"/>
  <c r="D121" i="118"/>
  <c r="E120" i="118"/>
  <c r="D120" i="118"/>
  <c r="E119" i="118"/>
  <c r="D119" i="118"/>
  <c r="E118" i="118"/>
  <c r="D118" i="118"/>
  <c r="E117" i="118"/>
  <c r="D117" i="118"/>
  <c r="E116" i="118"/>
  <c r="D116" i="118"/>
  <c r="E115" i="118"/>
  <c r="D115" i="118"/>
  <c r="E114" i="118"/>
  <c r="D114" i="118"/>
  <c r="E113" i="118"/>
  <c r="D113" i="118"/>
  <c r="E112" i="118"/>
  <c r="D112" i="118"/>
  <c r="E111" i="118"/>
  <c r="D111" i="118"/>
  <c r="E110" i="118"/>
  <c r="D110" i="118"/>
  <c r="E109" i="118"/>
  <c r="D109" i="118"/>
  <c r="E108" i="118"/>
  <c r="D108" i="118"/>
  <c r="E107" i="118"/>
  <c r="D107" i="118"/>
  <c r="E106" i="118"/>
  <c r="D106" i="118"/>
  <c r="E105" i="118"/>
  <c r="D105" i="118"/>
  <c r="E104" i="118"/>
  <c r="D104" i="118"/>
  <c r="E103" i="118"/>
  <c r="D103" i="118"/>
  <c r="E102" i="118"/>
  <c r="D102" i="118"/>
  <c r="E101" i="118"/>
  <c r="D101" i="118"/>
  <c r="E100" i="118"/>
  <c r="D100" i="118"/>
  <c r="E99" i="118"/>
  <c r="D99" i="118"/>
  <c r="E98" i="118"/>
  <c r="D98" i="118"/>
  <c r="E97" i="118"/>
  <c r="D97" i="118"/>
  <c r="E96" i="118"/>
  <c r="D96" i="118"/>
  <c r="E95" i="118"/>
  <c r="D95" i="118"/>
  <c r="E94" i="118"/>
  <c r="D94" i="118"/>
  <c r="E93" i="118"/>
  <c r="D93" i="118"/>
  <c r="E92" i="118"/>
  <c r="D92" i="118"/>
  <c r="E91" i="118"/>
  <c r="D91" i="118"/>
  <c r="E90" i="118"/>
  <c r="D90" i="118"/>
  <c r="E89" i="118"/>
  <c r="D89" i="118"/>
  <c r="E88" i="118"/>
  <c r="D88" i="118"/>
  <c r="E87" i="118"/>
  <c r="D87" i="118"/>
  <c r="E86" i="118"/>
  <c r="D86" i="118"/>
  <c r="E85" i="118"/>
  <c r="D85" i="118"/>
  <c r="E84" i="118"/>
  <c r="D84" i="118"/>
  <c r="E83" i="118"/>
  <c r="D83" i="118"/>
  <c r="E82" i="118"/>
  <c r="D82" i="118"/>
  <c r="E81" i="118"/>
  <c r="D81" i="118"/>
  <c r="E80" i="118"/>
  <c r="D80" i="118"/>
  <c r="E79" i="118"/>
  <c r="D79" i="118"/>
  <c r="E78" i="118"/>
  <c r="D78" i="118"/>
  <c r="E77" i="118"/>
  <c r="D77" i="118"/>
  <c r="E76" i="118"/>
  <c r="D76" i="118"/>
  <c r="E75" i="118"/>
  <c r="D75" i="118"/>
  <c r="E74" i="118"/>
  <c r="D74" i="118"/>
  <c r="E73" i="118"/>
  <c r="D73" i="118"/>
  <c r="E72" i="118"/>
  <c r="D72" i="118"/>
  <c r="E71" i="118"/>
  <c r="D71" i="118"/>
  <c r="E70" i="118"/>
  <c r="D70" i="118"/>
  <c r="E69" i="118"/>
  <c r="D69" i="118"/>
  <c r="E68" i="118"/>
  <c r="D68" i="118"/>
  <c r="E67" i="118"/>
  <c r="D67" i="118"/>
  <c r="E66" i="118"/>
  <c r="D66" i="118"/>
  <c r="E65" i="118"/>
  <c r="D65" i="118"/>
  <c r="E64" i="118"/>
  <c r="D64" i="118"/>
  <c r="E63" i="118"/>
  <c r="D63" i="118"/>
  <c r="E62" i="118"/>
  <c r="D62" i="118"/>
  <c r="E61" i="118"/>
  <c r="D61" i="118"/>
  <c r="E60" i="118"/>
  <c r="D60" i="118"/>
  <c r="E59" i="118"/>
  <c r="D59" i="118"/>
  <c r="E58" i="118"/>
  <c r="D58" i="118"/>
  <c r="E57" i="118"/>
  <c r="D57" i="118"/>
  <c r="E56" i="118"/>
  <c r="D56" i="118"/>
  <c r="E55" i="118"/>
  <c r="D55" i="118"/>
  <c r="E54" i="118"/>
  <c r="D54" i="118"/>
  <c r="E53" i="118"/>
  <c r="D53" i="118"/>
  <c r="E52" i="118"/>
  <c r="D52" i="118"/>
  <c r="E51" i="118"/>
  <c r="D51" i="118"/>
  <c r="E50" i="118"/>
  <c r="D50" i="118"/>
  <c r="E49" i="118"/>
  <c r="D49" i="118"/>
  <c r="E48" i="118"/>
  <c r="D48" i="118"/>
  <c r="E47" i="118"/>
  <c r="D47" i="118"/>
  <c r="E46" i="118"/>
  <c r="D46" i="118"/>
  <c r="E45" i="118"/>
  <c r="D45" i="118"/>
  <c r="E44" i="118"/>
  <c r="D44" i="118"/>
  <c r="E43" i="118"/>
  <c r="D43" i="118"/>
  <c r="E42" i="118"/>
  <c r="D42" i="118"/>
  <c r="E41" i="118"/>
  <c r="D41" i="118"/>
  <c r="E40" i="118"/>
  <c r="D40" i="118"/>
  <c r="E39" i="118"/>
  <c r="D39" i="118"/>
  <c r="E38" i="118"/>
  <c r="D38" i="118"/>
  <c r="E37" i="118"/>
  <c r="D37" i="118"/>
  <c r="E36" i="118"/>
  <c r="D36" i="118"/>
  <c r="E35" i="118"/>
  <c r="D35" i="118"/>
  <c r="E34" i="118"/>
  <c r="D34" i="118"/>
  <c r="E33" i="118"/>
  <c r="D33" i="118"/>
  <c r="F32" i="118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E13" i="118"/>
  <c r="D13" i="118"/>
  <c r="E10" i="118"/>
  <c r="E80" i="112"/>
  <c r="E79" i="112"/>
  <c r="E78" i="112"/>
  <c r="J50" i="112"/>
  <c r="L50" i="112" s="1"/>
  <c r="L49" i="112"/>
  <c r="J49" i="112"/>
  <c r="J48" i="112"/>
  <c r="L48" i="112" s="1"/>
  <c r="J47" i="112"/>
  <c r="L47" i="112" s="1"/>
  <c r="J46" i="112"/>
  <c r="L45" i="112"/>
  <c r="J45" i="112"/>
  <c r="J51" i="112" s="1"/>
  <c r="E44" i="112"/>
  <c r="L40" i="112"/>
  <c r="L39" i="112"/>
  <c r="L38" i="112"/>
  <c r="L37" i="112"/>
  <c r="L36" i="112"/>
  <c r="J36" i="112"/>
  <c r="L35" i="112"/>
  <c r="J35" i="112"/>
  <c r="L34" i="112" s="1"/>
  <c r="G35" i="112"/>
  <c r="G38" i="112" s="1"/>
  <c r="L33" i="112"/>
  <c r="L32" i="112"/>
  <c r="M33" i="112" s="1"/>
  <c r="J31" i="112"/>
  <c r="J30" i="112" s="1"/>
  <c r="L29" i="112"/>
  <c r="L28" i="112"/>
  <c r="L27" i="112"/>
  <c r="L26" i="112"/>
  <c r="L25" i="112"/>
  <c r="L24" i="112"/>
  <c r="J23" i="112"/>
  <c r="J22" i="112" s="1"/>
  <c r="B16" i="112"/>
  <c r="D560" i="118" l="1"/>
  <c r="D592" i="118"/>
  <c r="D545" i="118"/>
  <c r="D580" i="118"/>
  <c r="D546" i="118"/>
  <c r="D576" i="118"/>
  <c r="D564" i="118"/>
  <c r="D596" i="118"/>
  <c r="D547" i="118"/>
  <c r="D550" i="118"/>
  <c r="D554" i="118"/>
  <c r="D558" i="118"/>
  <c r="D562" i="118"/>
  <c r="D566" i="118"/>
  <c r="D570" i="118"/>
  <c r="D574" i="118"/>
  <c r="D578" i="118"/>
  <c r="D582" i="118"/>
  <c r="D586" i="118"/>
  <c r="D590" i="118"/>
  <c r="D594" i="118"/>
  <c r="D598" i="118"/>
  <c r="D602" i="118"/>
  <c r="D551" i="118"/>
  <c r="D555" i="118"/>
  <c r="D559" i="118"/>
  <c r="D563" i="118"/>
  <c r="D567" i="118"/>
  <c r="D571" i="118"/>
  <c r="D575" i="118"/>
  <c r="D579" i="118"/>
  <c r="D583" i="118"/>
  <c r="D587" i="118"/>
  <c r="D591" i="118"/>
  <c r="D595" i="118"/>
  <c r="D599" i="118"/>
  <c r="D603" i="118"/>
  <c r="D548" i="118"/>
  <c r="D604" i="118"/>
  <c r="D549" i="118"/>
  <c r="D553" i="118"/>
  <c r="D557" i="118"/>
  <c r="D561" i="118"/>
  <c r="D565" i="118"/>
  <c r="D569" i="118"/>
  <c r="D573" i="118"/>
  <c r="D577" i="118"/>
  <c r="D581" i="118"/>
  <c r="D585" i="118"/>
  <c r="D589" i="118"/>
  <c r="D593" i="118"/>
  <c r="D597" i="118"/>
  <c r="D601" i="118"/>
  <c r="B15" i="112"/>
  <c r="L30" i="112"/>
  <c r="M24" i="112"/>
  <c r="L22" i="112"/>
  <c r="B14" i="112"/>
  <c r="K51" i="112"/>
  <c r="K49" i="112"/>
  <c r="K45" i="112"/>
  <c r="F8" i="112"/>
  <c r="K48" i="112"/>
  <c r="K46" i="112"/>
  <c r="L23" i="112"/>
  <c r="L31" i="112"/>
  <c r="M32" i="112" s="1"/>
  <c r="L46" i="112"/>
  <c r="K47" i="112"/>
  <c r="K50" i="112"/>
  <c r="J43" i="112"/>
  <c r="L41" i="112" s="1"/>
  <c r="M29" i="112" l="1"/>
  <c r="M25" i="112"/>
  <c r="M26" i="112"/>
  <c r="M28" i="112"/>
  <c r="D12" i="112"/>
  <c r="D13" i="112" s="1"/>
  <c r="C12" i="112"/>
  <c r="E12" i="112"/>
  <c r="E13" i="112" s="1"/>
  <c r="M27" i="112"/>
  <c r="E14" i="112" l="1"/>
  <c r="D14" i="112"/>
  <c r="C14" i="112"/>
  <c r="D15" i="112"/>
  <c r="D48" i="112" l="1"/>
  <c r="D18" i="112"/>
  <c r="E15" i="112"/>
  <c r="E16" i="112" s="1"/>
  <c r="E17" i="112" s="1"/>
  <c r="D50" i="112" s="1"/>
  <c r="E50" i="112" s="1"/>
  <c r="D17" i="112"/>
  <c r="D49" i="112" s="1"/>
  <c r="E49" i="112" s="1"/>
  <c r="F48" i="112" l="1"/>
  <c r="E48" i="112"/>
  <c r="K35" i="110" l="1"/>
  <c r="L35" i="110" s="1"/>
  <c r="K34" i="110"/>
  <c r="L34" i="110" s="1"/>
  <c r="K33" i="110"/>
  <c r="L33" i="110" s="1"/>
  <c r="J33" i="110"/>
  <c r="I33" i="110"/>
  <c r="H33" i="110"/>
  <c r="G33" i="110"/>
  <c r="F33" i="110"/>
  <c r="E33" i="110"/>
  <c r="D33" i="110"/>
  <c r="C33" i="110"/>
  <c r="F29" i="110"/>
  <c r="E29" i="110"/>
  <c r="H28" i="110"/>
  <c r="H31" i="110" s="1"/>
  <c r="G28" i="110"/>
  <c r="G31" i="110" s="1"/>
  <c r="K27" i="110"/>
  <c r="L27" i="110" s="1"/>
  <c r="J27" i="110"/>
  <c r="I27" i="110"/>
  <c r="H27" i="110"/>
  <c r="G27" i="110"/>
  <c r="F27" i="110"/>
  <c r="E27" i="110"/>
  <c r="D27" i="110"/>
  <c r="C27" i="110"/>
  <c r="K26" i="110"/>
  <c r="L26" i="110" s="1"/>
  <c r="J26" i="110"/>
  <c r="I26" i="110"/>
  <c r="H26" i="110"/>
  <c r="G26" i="110"/>
  <c r="F26" i="110"/>
  <c r="E26" i="110"/>
  <c r="D26" i="110"/>
  <c r="C26" i="110"/>
  <c r="K23" i="110"/>
  <c r="L23" i="110" s="1"/>
  <c r="K22" i="110"/>
  <c r="L22" i="110" s="1"/>
  <c r="K21" i="110"/>
  <c r="L21" i="110" s="1"/>
  <c r="K20" i="110"/>
  <c r="L20" i="110" s="1"/>
  <c r="K19" i="110"/>
  <c r="L19" i="110" s="1"/>
  <c r="J18" i="110"/>
  <c r="I18" i="110"/>
  <c r="H18" i="110"/>
  <c r="H29" i="110" s="1"/>
  <c r="G18" i="110"/>
  <c r="G29" i="110" s="1"/>
  <c r="F18" i="110"/>
  <c r="E18" i="110"/>
  <c r="D18" i="110"/>
  <c r="C18" i="110"/>
  <c r="K18" i="110" s="1"/>
  <c r="L18" i="110" s="1"/>
  <c r="K17" i="110"/>
  <c r="L17" i="110" s="1"/>
  <c r="K16" i="110"/>
  <c r="L16" i="110" s="1"/>
  <c r="J16" i="110"/>
  <c r="I16" i="110"/>
  <c r="H16" i="110"/>
  <c r="G16" i="110"/>
  <c r="F16" i="110"/>
  <c r="E16" i="110"/>
  <c r="D16" i="110"/>
  <c r="C16" i="110"/>
  <c r="K14" i="110"/>
  <c r="L14" i="110" s="1"/>
  <c r="K13" i="110"/>
  <c r="L13" i="110" s="1"/>
  <c r="K12" i="110"/>
  <c r="J12" i="110"/>
  <c r="J28" i="110" s="1"/>
  <c r="J31" i="110" s="1"/>
  <c r="I12" i="110"/>
  <c r="I29" i="110" s="1"/>
  <c r="H12" i="110"/>
  <c r="G12" i="110"/>
  <c r="F12" i="110"/>
  <c r="F28" i="110" s="1"/>
  <c r="F31" i="110" s="1"/>
  <c r="E12" i="110"/>
  <c r="E28" i="110" s="1"/>
  <c r="E31" i="110" s="1"/>
  <c r="D12" i="110"/>
  <c r="D29" i="110" s="1"/>
  <c r="C12" i="110"/>
  <c r="C29" i="110" s="1"/>
  <c r="J42" i="108"/>
  <c r="O42" i="108" s="1"/>
  <c r="P42" i="108" s="1"/>
  <c r="O41" i="108"/>
  <c r="P41" i="108" s="1"/>
  <c r="O40" i="108"/>
  <c r="P40" i="108" s="1"/>
  <c r="P39" i="108"/>
  <c r="O39" i="108"/>
  <c r="O38" i="108"/>
  <c r="P38" i="108" s="1"/>
  <c r="O37" i="108"/>
  <c r="P37" i="108" s="1"/>
  <c r="O36" i="108"/>
  <c r="P36" i="108" s="1"/>
  <c r="P35" i="108"/>
  <c r="O35" i="108"/>
  <c r="O34" i="108"/>
  <c r="P34" i="108" s="1"/>
  <c r="O33" i="108"/>
  <c r="P33" i="108" s="1"/>
  <c r="O32" i="108"/>
  <c r="P32" i="108" s="1"/>
  <c r="P31" i="108"/>
  <c r="O31" i="108"/>
  <c r="O30" i="108"/>
  <c r="P30" i="108" s="1"/>
  <c r="O29" i="108"/>
  <c r="P29" i="108" s="1"/>
  <c r="O28" i="108"/>
  <c r="P28" i="108" s="1"/>
  <c r="P27" i="108"/>
  <c r="O27" i="108"/>
  <c r="O26" i="108"/>
  <c r="P26" i="108" s="1"/>
  <c r="O25" i="108"/>
  <c r="P25" i="108" s="1"/>
  <c r="O24" i="108"/>
  <c r="P24" i="108" s="1"/>
  <c r="P23" i="108"/>
  <c r="O23" i="108"/>
  <c r="O22" i="108"/>
  <c r="P22" i="108" s="1"/>
  <c r="O21" i="108"/>
  <c r="P21" i="108" s="1"/>
  <c r="O20" i="108"/>
  <c r="P20" i="108" s="1"/>
  <c r="P19" i="108"/>
  <c r="O19" i="108"/>
  <c r="O18" i="108"/>
  <c r="P18" i="108" s="1"/>
  <c r="O17" i="108"/>
  <c r="P17" i="108" s="1"/>
  <c r="O16" i="108"/>
  <c r="P16" i="108" s="1"/>
  <c r="P15" i="108"/>
  <c r="O15" i="108"/>
  <c r="O14" i="108"/>
  <c r="P14" i="108" s="1"/>
  <c r="O13" i="108"/>
  <c r="P13" i="108" s="1"/>
  <c r="J18" i="107"/>
  <c r="I18" i="107"/>
  <c r="G18" i="107"/>
  <c r="H18" i="107" s="1"/>
  <c r="J17" i="107"/>
  <c r="I17" i="107"/>
  <c r="G17" i="107"/>
  <c r="H17" i="107" s="1"/>
  <c r="J16" i="107"/>
  <c r="I16" i="107"/>
  <c r="H16" i="107"/>
  <c r="G16" i="107"/>
  <c r="J15" i="107"/>
  <c r="I15" i="107"/>
  <c r="G15" i="107"/>
  <c r="H15" i="107" s="1"/>
  <c r="J14" i="107"/>
  <c r="I14" i="107"/>
  <c r="H14" i="107"/>
  <c r="G14" i="107"/>
  <c r="J13" i="107"/>
  <c r="I13" i="107"/>
  <c r="G13" i="107"/>
  <c r="H13" i="107" s="1"/>
  <c r="K19" i="106"/>
  <c r="J19" i="106"/>
  <c r="I19" i="106"/>
  <c r="H19" i="106"/>
  <c r="G19" i="106"/>
  <c r="F19" i="106"/>
  <c r="E19" i="106"/>
  <c r="D19" i="106"/>
  <c r="C19" i="106"/>
  <c r="K18" i="106"/>
  <c r="K17" i="106"/>
  <c r="K16" i="106"/>
  <c r="K15" i="106"/>
  <c r="K14" i="106"/>
  <c r="H37" i="105"/>
  <c r="C37" i="105"/>
  <c r="G37" i="105" s="1"/>
  <c r="H36" i="105"/>
  <c r="G36" i="105"/>
  <c r="F36" i="105"/>
  <c r="E36" i="105"/>
  <c r="H35" i="105"/>
  <c r="G35" i="105"/>
  <c r="E35" i="105"/>
  <c r="F35" i="105" s="1"/>
  <c r="H34" i="105"/>
  <c r="G34" i="105"/>
  <c r="F34" i="105"/>
  <c r="E34" i="105"/>
  <c r="H33" i="105"/>
  <c r="G33" i="105"/>
  <c r="E33" i="105"/>
  <c r="F33" i="105" s="1"/>
  <c r="H32" i="105"/>
  <c r="G32" i="105"/>
  <c r="F32" i="105"/>
  <c r="E32" i="105"/>
  <c r="H31" i="105"/>
  <c r="G31" i="105"/>
  <c r="E31" i="105"/>
  <c r="F31" i="105" s="1"/>
  <c r="H30" i="105"/>
  <c r="G30" i="105"/>
  <c r="F30" i="105"/>
  <c r="E30" i="105"/>
  <c r="H29" i="105"/>
  <c r="G29" i="105"/>
  <c r="E29" i="105"/>
  <c r="F29" i="105" s="1"/>
  <c r="C29" i="105"/>
  <c r="H28" i="105"/>
  <c r="G28" i="105"/>
  <c r="E28" i="105"/>
  <c r="F28" i="105" s="1"/>
  <c r="H27" i="105"/>
  <c r="G27" i="105"/>
  <c r="F27" i="105"/>
  <c r="E27" i="105"/>
  <c r="H26" i="105"/>
  <c r="G26" i="105"/>
  <c r="E26" i="105"/>
  <c r="F26" i="105" s="1"/>
  <c r="H25" i="105"/>
  <c r="G25" i="105"/>
  <c r="F25" i="105"/>
  <c r="E25" i="105"/>
  <c r="H24" i="105"/>
  <c r="G24" i="105"/>
  <c r="E24" i="105"/>
  <c r="F24" i="105" s="1"/>
  <c r="H23" i="105"/>
  <c r="G23" i="105"/>
  <c r="F23" i="105"/>
  <c r="E23" i="105"/>
  <c r="H22" i="105"/>
  <c r="G22" i="105"/>
  <c r="E22" i="105"/>
  <c r="F22" i="105" s="1"/>
  <c r="H21" i="105"/>
  <c r="G21" i="105"/>
  <c r="F21" i="105"/>
  <c r="H20" i="105"/>
  <c r="G20" i="105"/>
  <c r="F20" i="105"/>
  <c r="E20" i="105"/>
  <c r="H19" i="105"/>
  <c r="G19" i="105"/>
  <c r="E19" i="105"/>
  <c r="F19" i="105" s="1"/>
  <c r="H18" i="105"/>
  <c r="G18" i="105"/>
  <c r="C18" i="105"/>
  <c r="E18" i="105" s="1"/>
  <c r="F18" i="105" s="1"/>
  <c r="H17" i="105"/>
  <c r="G17" i="105"/>
  <c r="F17" i="105"/>
  <c r="E17" i="105"/>
  <c r="H16" i="105"/>
  <c r="G16" i="105"/>
  <c r="E16" i="105"/>
  <c r="F16" i="105" s="1"/>
  <c r="H15" i="105"/>
  <c r="G15" i="105"/>
  <c r="F15" i="105"/>
  <c r="E15" i="105"/>
  <c r="H14" i="105"/>
  <c r="G14" i="105"/>
  <c r="E14" i="105"/>
  <c r="F14" i="105" s="1"/>
  <c r="H13" i="105"/>
  <c r="G13" i="105"/>
  <c r="C13" i="105"/>
  <c r="E13" i="105" s="1"/>
  <c r="F13" i="105" s="1"/>
  <c r="J24" i="102"/>
  <c r="I24" i="102"/>
  <c r="H24" i="102"/>
  <c r="G24" i="102"/>
  <c r="F24" i="102"/>
  <c r="E24" i="102"/>
  <c r="D24" i="102"/>
  <c r="C24" i="102"/>
  <c r="K24" i="102" s="1"/>
  <c r="K23" i="102"/>
  <c r="K22" i="102"/>
  <c r="K21" i="102"/>
  <c r="K20" i="102"/>
  <c r="J20" i="102"/>
  <c r="I20" i="102"/>
  <c r="H20" i="102"/>
  <c r="G20" i="102"/>
  <c r="F20" i="102"/>
  <c r="E20" i="102"/>
  <c r="D20" i="102"/>
  <c r="C20" i="102"/>
  <c r="K19" i="102"/>
  <c r="K18" i="102"/>
  <c r="K17" i="102"/>
  <c r="K16" i="102"/>
  <c r="K15" i="102"/>
  <c r="K14" i="102"/>
  <c r="K13" i="102"/>
  <c r="K12" i="102"/>
  <c r="J12" i="102"/>
  <c r="I12" i="102"/>
  <c r="H12" i="102"/>
  <c r="G12" i="102"/>
  <c r="F12" i="102"/>
  <c r="E12" i="102"/>
  <c r="D12" i="102"/>
  <c r="C12" i="102"/>
  <c r="K29" i="110" l="1"/>
  <c r="L29" i="110" s="1"/>
  <c r="I28" i="110"/>
  <c r="I31" i="110" s="1"/>
  <c r="C28" i="110"/>
  <c r="C31" i="110" s="1"/>
  <c r="K28" i="110"/>
  <c r="L12" i="110"/>
  <c r="D28" i="110"/>
  <c r="D31" i="110" s="1"/>
  <c r="J29" i="110"/>
  <c r="E37" i="105"/>
  <c r="F37" i="105" s="1"/>
  <c r="L28" i="110" l="1"/>
  <c r="L31" i="110" s="1"/>
  <c r="K31" i="110"/>
  <c r="K54" i="101" l="1"/>
  <c r="J54" i="101"/>
  <c r="I54" i="101"/>
  <c r="H54" i="101"/>
  <c r="G54" i="101"/>
  <c r="F54" i="101"/>
  <c r="E54" i="101"/>
  <c r="D54" i="101"/>
  <c r="L54" i="101" s="1"/>
  <c r="K53" i="101"/>
  <c r="J53" i="101"/>
  <c r="I53" i="101"/>
  <c r="H53" i="101"/>
  <c r="G53" i="101"/>
  <c r="F53" i="101"/>
  <c r="E53" i="101"/>
  <c r="D53" i="101"/>
  <c r="L53" i="101" s="1"/>
  <c r="K52" i="101"/>
  <c r="J52" i="101"/>
  <c r="I52" i="101"/>
  <c r="H52" i="101"/>
  <c r="G52" i="101"/>
  <c r="F52" i="101"/>
  <c r="E52" i="101"/>
  <c r="D52" i="101"/>
  <c r="L52" i="101" s="1"/>
  <c r="K51" i="101"/>
  <c r="J51" i="101"/>
  <c r="I51" i="101"/>
  <c r="H51" i="101"/>
  <c r="G51" i="101"/>
  <c r="F51" i="101"/>
  <c r="E51" i="101"/>
  <c r="D51" i="101"/>
  <c r="L51" i="101" s="1"/>
  <c r="K50" i="101"/>
  <c r="J50" i="101"/>
  <c r="I50" i="101"/>
  <c r="H50" i="101"/>
  <c r="G50" i="101"/>
  <c r="F50" i="101"/>
  <c r="E50" i="101"/>
  <c r="D50" i="101"/>
  <c r="L50" i="101" s="1"/>
  <c r="K49" i="101"/>
  <c r="J49" i="101"/>
  <c r="I49" i="101"/>
  <c r="H49" i="101"/>
  <c r="G49" i="101"/>
  <c r="F49" i="101"/>
  <c r="E49" i="101"/>
  <c r="D49" i="101"/>
  <c r="L49" i="101" s="1"/>
  <c r="K48" i="101"/>
  <c r="J48" i="101"/>
  <c r="I48" i="101"/>
  <c r="H48" i="101"/>
  <c r="G48" i="101"/>
  <c r="F48" i="101"/>
  <c r="E48" i="101"/>
  <c r="D48" i="101"/>
  <c r="L48" i="101" s="1"/>
  <c r="K47" i="101"/>
  <c r="J47" i="101"/>
  <c r="I47" i="101"/>
  <c r="H47" i="101"/>
  <c r="G47" i="101"/>
  <c r="F47" i="101"/>
  <c r="E47" i="101"/>
  <c r="R53" i="101" s="1"/>
  <c r="D47" i="101"/>
  <c r="D59" i="101" s="1"/>
  <c r="K46" i="101"/>
  <c r="J46" i="101"/>
  <c r="I46" i="101"/>
  <c r="H46" i="101"/>
  <c r="G46" i="101"/>
  <c r="F46" i="101"/>
  <c r="E46" i="101"/>
  <c r="D46" i="101"/>
  <c r="L45" i="101"/>
  <c r="L44" i="101"/>
  <c r="L43" i="101"/>
  <c r="L42" i="101"/>
  <c r="L41" i="101"/>
  <c r="L40" i="101"/>
  <c r="L39" i="101"/>
  <c r="L38" i="101"/>
  <c r="L46" i="101" s="1"/>
  <c r="K37" i="101"/>
  <c r="J37" i="101"/>
  <c r="I37" i="101"/>
  <c r="H37" i="101"/>
  <c r="G37" i="101"/>
  <c r="F37" i="101"/>
  <c r="E37" i="101"/>
  <c r="D37" i="101"/>
  <c r="L36" i="101"/>
  <c r="L35" i="101"/>
  <c r="L34" i="101"/>
  <c r="L33" i="101"/>
  <c r="L32" i="101"/>
  <c r="L31" i="101"/>
  <c r="L30" i="101"/>
  <c r="L29" i="101"/>
  <c r="L37" i="101" s="1"/>
  <c r="K28" i="101"/>
  <c r="J28" i="101"/>
  <c r="I28" i="101"/>
  <c r="H28" i="101"/>
  <c r="G28" i="101"/>
  <c r="F28" i="101"/>
  <c r="E28" i="101"/>
  <c r="E55" i="101" s="1"/>
  <c r="D28" i="101"/>
  <c r="L27" i="101"/>
  <c r="L26" i="101"/>
  <c r="T25" i="101"/>
  <c r="L25" i="101"/>
  <c r="L24" i="101"/>
  <c r="L23" i="101"/>
  <c r="L28" i="101" s="1"/>
  <c r="P28" i="101" s="1"/>
  <c r="Q28" i="101" s="1"/>
  <c r="L22" i="101"/>
  <c r="L21" i="101"/>
  <c r="L20" i="101"/>
  <c r="K19" i="101"/>
  <c r="K55" i="101" s="1"/>
  <c r="J19" i="101"/>
  <c r="J55" i="101" s="1"/>
  <c r="I19" i="101"/>
  <c r="I55" i="101" s="1"/>
  <c r="H19" i="101"/>
  <c r="H55" i="101" s="1"/>
  <c r="G19" i="101"/>
  <c r="G55" i="101" s="1"/>
  <c r="F19" i="101"/>
  <c r="F55" i="101" s="1"/>
  <c r="E19" i="101"/>
  <c r="D19" i="101"/>
  <c r="D55" i="101" s="1"/>
  <c r="L18" i="101"/>
  <c r="L17" i="101"/>
  <c r="L16" i="101"/>
  <c r="L15" i="101"/>
  <c r="L14" i="101"/>
  <c r="L13" i="101"/>
  <c r="L12" i="101"/>
  <c r="L11" i="101"/>
  <c r="L19" i="101" s="1"/>
  <c r="F19" i="99"/>
  <c r="G19" i="99" s="1"/>
  <c r="E19" i="99"/>
  <c r="G18" i="99"/>
  <c r="G17" i="99"/>
  <c r="G16" i="99"/>
  <c r="G15" i="99"/>
  <c r="G14" i="99"/>
  <c r="G13" i="99"/>
  <c r="G12" i="99"/>
  <c r="G11" i="99"/>
  <c r="L55" i="101" l="1"/>
  <c r="D57" i="101" s="1"/>
  <c r="D58" i="101" s="1"/>
  <c r="E58" i="101" s="1"/>
  <c r="T27" i="101"/>
  <c r="T26" i="101"/>
  <c r="W9" i="101"/>
  <c r="W10" i="101" s="1"/>
  <c r="R51" i="101"/>
  <c r="L47" i="101"/>
  <c r="T51" i="101" l="1"/>
  <c r="E59" i="101"/>
  <c r="R56" i="101"/>
  <c r="R61" i="101" l="1"/>
  <c r="T56" i="101"/>
  <c r="K28" i="98" l="1"/>
  <c r="K27" i="98"/>
  <c r="K26" i="98"/>
  <c r="K25" i="98"/>
  <c r="K24" i="98"/>
  <c r="K23" i="98"/>
  <c r="K22" i="98"/>
  <c r="K21" i="98" s="1"/>
  <c r="K29" i="98" s="1"/>
  <c r="J21" i="98"/>
  <c r="J29" i="98" s="1"/>
  <c r="I21" i="98"/>
  <c r="I29" i="98" s="1"/>
  <c r="H21" i="98"/>
  <c r="H29" i="98" s="1"/>
  <c r="G21" i="98"/>
  <c r="G29" i="98" s="1"/>
  <c r="F21" i="98"/>
  <c r="F29" i="98" s="1"/>
  <c r="E21" i="98"/>
  <c r="D21" i="98"/>
  <c r="D29" i="98" s="1"/>
  <c r="C21" i="98"/>
  <c r="C29" i="98" s="1"/>
  <c r="K20" i="98"/>
  <c r="K19" i="98"/>
  <c r="K18" i="98"/>
  <c r="K17" i="98"/>
  <c r="K16" i="98"/>
  <c r="K15" i="98"/>
  <c r="K14" i="98"/>
  <c r="K12" i="98" s="1"/>
  <c r="K13" i="98"/>
  <c r="J12" i="98"/>
  <c r="I12" i="98"/>
  <c r="H12" i="98"/>
  <c r="G12" i="98"/>
  <c r="F12" i="98"/>
  <c r="E12" i="98"/>
  <c r="E29" i="98" s="1"/>
  <c r="D12" i="98"/>
  <c r="C12" i="98"/>
  <c r="H23" i="97"/>
  <c r="G23" i="97"/>
  <c r="F23" i="97"/>
  <c r="K22" i="97"/>
  <c r="K21" i="97"/>
  <c r="K20" i="97"/>
  <c r="J19" i="97"/>
  <c r="J23" i="97" s="1"/>
  <c r="I19" i="97"/>
  <c r="I23" i="97" s="1"/>
  <c r="H19" i="97"/>
  <c r="G19" i="97"/>
  <c r="F19" i="97"/>
  <c r="E19" i="97"/>
  <c r="D19" i="97"/>
  <c r="C19" i="97"/>
  <c r="K18" i="97"/>
  <c r="K17" i="97"/>
  <c r="K16" i="97"/>
  <c r="K15" i="97"/>
  <c r="K14" i="97"/>
  <c r="K13" i="97"/>
  <c r="K12" i="97"/>
  <c r="J11" i="97"/>
  <c r="I11" i="97"/>
  <c r="H11" i="97"/>
  <c r="G11" i="97"/>
  <c r="F11" i="97"/>
  <c r="E11" i="97"/>
  <c r="E23" i="97" s="1"/>
  <c r="D11" i="97"/>
  <c r="D23" i="97" s="1"/>
  <c r="C11" i="97"/>
  <c r="K11" i="97" s="1"/>
  <c r="K35" i="96"/>
  <c r="L35" i="96" s="1"/>
  <c r="K34" i="96"/>
  <c r="L34" i="96" s="1"/>
  <c r="J33" i="96"/>
  <c r="I33" i="96"/>
  <c r="H33" i="96"/>
  <c r="G33" i="96"/>
  <c r="F33" i="96"/>
  <c r="E33" i="96"/>
  <c r="D33" i="96"/>
  <c r="C33" i="96"/>
  <c r="J27" i="96"/>
  <c r="I27" i="96"/>
  <c r="H27" i="96"/>
  <c r="G27" i="96"/>
  <c r="F27" i="96"/>
  <c r="E27" i="96"/>
  <c r="D27" i="96"/>
  <c r="C27" i="96"/>
  <c r="J26" i="96"/>
  <c r="I26" i="96"/>
  <c r="H26" i="96"/>
  <c r="G26" i="96"/>
  <c r="F26" i="96"/>
  <c r="E26" i="96"/>
  <c r="D26" i="96"/>
  <c r="C26" i="96"/>
  <c r="K23" i="96"/>
  <c r="L23" i="96" s="1"/>
  <c r="K22" i="96"/>
  <c r="L22" i="96" s="1"/>
  <c r="K21" i="96"/>
  <c r="L21" i="96" s="1"/>
  <c r="K20" i="96"/>
  <c r="L20" i="96" s="1"/>
  <c r="K19" i="96"/>
  <c r="L19" i="96" s="1"/>
  <c r="K18" i="96"/>
  <c r="L18" i="96" s="1"/>
  <c r="J18" i="96"/>
  <c r="I18" i="96"/>
  <c r="H18" i="96"/>
  <c r="G18" i="96"/>
  <c r="F18" i="96"/>
  <c r="E18" i="96"/>
  <c r="D18" i="96"/>
  <c r="C18" i="96"/>
  <c r="K17" i="96"/>
  <c r="L17" i="96" s="1"/>
  <c r="J16" i="96"/>
  <c r="I16" i="96"/>
  <c r="H16" i="96"/>
  <c r="G16" i="96"/>
  <c r="F16" i="96"/>
  <c r="E16" i="96"/>
  <c r="D16" i="96"/>
  <c r="C16" i="96"/>
  <c r="K16" i="96" s="1"/>
  <c r="L16" i="96" s="1"/>
  <c r="K14" i="96"/>
  <c r="L14" i="96" s="1"/>
  <c r="K13" i="96"/>
  <c r="L13" i="96" s="1"/>
  <c r="J12" i="96"/>
  <c r="J29" i="96" s="1"/>
  <c r="I12" i="96"/>
  <c r="I29" i="96" s="1"/>
  <c r="H12" i="96"/>
  <c r="H29" i="96" s="1"/>
  <c r="G12" i="96"/>
  <c r="G29" i="96" s="1"/>
  <c r="F12" i="96"/>
  <c r="F28" i="96" s="1"/>
  <c r="F31" i="96" s="1"/>
  <c r="E12" i="96"/>
  <c r="E28" i="96" s="1"/>
  <c r="E31" i="96" s="1"/>
  <c r="D12" i="96"/>
  <c r="D29" i="96" s="1"/>
  <c r="C12" i="96"/>
  <c r="C29" i="96" s="1"/>
  <c r="K19" i="97" l="1"/>
  <c r="C23" i="97"/>
  <c r="K23" i="97" s="1"/>
  <c r="K26" i="96"/>
  <c r="L26" i="96" s="1"/>
  <c r="G28" i="96"/>
  <c r="G31" i="96" s="1"/>
  <c r="E29" i="96"/>
  <c r="H28" i="96"/>
  <c r="H31" i="96" s="1"/>
  <c r="F29" i="96"/>
  <c r="K12" i="96"/>
  <c r="K27" i="96"/>
  <c r="L27" i="96" s="1"/>
  <c r="I28" i="96"/>
  <c r="I31" i="96" s="1"/>
  <c r="K33" i="96"/>
  <c r="L33" i="96" s="1"/>
  <c r="J28" i="96"/>
  <c r="J31" i="96" s="1"/>
  <c r="D28" i="96"/>
  <c r="D31" i="96" s="1"/>
  <c r="C28" i="96"/>
  <c r="C31" i="96" s="1"/>
  <c r="K28" i="96" l="1"/>
  <c r="K29" i="96"/>
  <c r="L29" i="96" s="1"/>
  <c r="L12" i="96"/>
  <c r="L28" i="96" l="1"/>
  <c r="L31" i="96" s="1"/>
  <c r="K31" i="96"/>
  <c r="F70" i="92" l="1"/>
  <c r="D70" i="92"/>
  <c r="F69" i="92"/>
  <c r="D69" i="92"/>
  <c r="F74" i="92" s="1"/>
  <c r="F68" i="92"/>
  <c r="D68" i="92"/>
  <c r="D20" i="90"/>
  <c r="F20" i="90" s="1"/>
  <c r="C20" i="90"/>
  <c r="F19" i="90"/>
  <c r="E19" i="90"/>
  <c r="F18" i="90"/>
  <c r="E18" i="90"/>
  <c r="F17" i="90"/>
  <c r="E17" i="90"/>
  <c r="F16" i="90"/>
  <c r="E16" i="90"/>
  <c r="F15" i="90"/>
  <c r="E15" i="90"/>
  <c r="F14" i="90"/>
  <c r="E14" i="90"/>
  <c r="F13" i="90"/>
  <c r="E13" i="90"/>
  <c r="F12" i="90"/>
  <c r="E12" i="90"/>
  <c r="E20" i="90" l="1"/>
  <c r="H16" i="9" l="1"/>
  <c r="G16" i="9"/>
  <c r="H15" i="9"/>
  <c r="G15" i="9"/>
  <c r="H14" i="9"/>
  <c r="G14" i="9"/>
  <c r="H13" i="9"/>
  <c r="G13" i="9"/>
  <c r="H12" i="9"/>
  <c r="G12" i="9"/>
  <c r="H11" i="9"/>
  <c r="G11" i="9"/>
  <c r="C45" i="61" l="1"/>
  <c r="D43" i="61" s="1"/>
  <c r="E6" i="59"/>
  <c r="H15" i="57"/>
  <c r="H14" i="57"/>
  <c r="H13" i="57"/>
  <c r="H12" i="57"/>
  <c r="H11" i="57"/>
  <c r="D13" i="61" l="1"/>
  <c r="D14" i="61"/>
  <c r="D37" i="61"/>
  <c r="D16" i="61"/>
  <c r="D28" i="61"/>
  <c r="D38" i="61"/>
  <c r="D33" i="61"/>
  <c r="D25" i="61"/>
  <c r="D17" i="61"/>
  <c r="D29" i="61"/>
  <c r="D39" i="61"/>
  <c r="D24" i="61"/>
  <c r="D20" i="61"/>
  <c r="D30" i="61"/>
  <c r="D40" i="61"/>
  <c r="D15" i="61"/>
  <c r="D21" i="61"/>
  <c r="D31" i="61"/>
  <c r="D41" i="61"/>
  <c r="D23" i="61"/>
  <c r="D36" i="61"/>
  <c r="D12" i="61"/>
  <c r="D22" i="61"/>
  <c r="D32" i="61"/>
  <c r="D44" i="61"/>
  <c r="D10" i="61"/>
  <c r="D18" i="61"/>
  <c r="D26" i="61"/>
  <c r="D34" i="61"/>
  <c r="D42" i="61"/>
  <c r="D11" i="61"/>
  <c r="D19" i="61"/>
  <c r="D27" i="61"/>
  <c r="D35" i="61"/>
  <c r="L36" i="37" l="1"/>
  <c r="K36" i="37"/>
  <c r="L35" i="37"/>
  <c r="K35" i="37"/>
  <c r="L34" i="37"/>
  <c r="K34" i="37"/>
  <c r="L33" i="37"/>
  <c r="K33" i="37"/>
  <c r="L32" i="37"/>
  <c r="K32" i="37"/>
  <c r="H16" i="37"/>
  <c r="G16" i="37"/>
  <c r="H15" i="37"/>
  <c r="G15" i="37"/>
  <c r="H14" i="37"/>
  <c r="G14" i="37"/>
  <c r="H13" i="37"/>
  <c r="G13" i="37"/>
  <c r="H12" i="37"/>
  <c r="G12" i="37"/>
  <c r="H11" i="37"/>
  <c r="G11" i="37"/>
  <c r="L36" i="9" l="1"/>
  <c r="K36" i="9"/>
  <c r="L35" i="9"/>
  <c r="K35" i="9"/>
  <c r="L34" i="9"/>
  <c r="K34" i="9"/>
  <c r="L33" i="9"/>
  <c r="K33" i="9"/>
  <c r="L32" i="9"/>
  <c r="K32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11DFCA5-3A75-459C-A8C9-DBCC83269680}" odcFile="C:\Users\lrodriguez\OneDrive - Direccion General de Presupuesto Digepres\Documentos\Mis archivos de origen de datos\bi EJECUCION INGRESO Y GASTO A LA FECHA EJECUCION INGRESOS Y GASTOS.odc" keepAlive="1" name="bi EJECUCION INGRESO Y GASTO A LA FECHA EJECUCION INGRESOS Y GASTOS" type="5" refreshedVersion="8" background="1">
    <dbPr connection="Provider=MSOLAP.8;Integrated Security=SSPI;Persist Security Info=True;Initial Catalog=EJECUCION INGRESO Y GASTO A LA FECHA;Data Source=bi;MDX Compatibility=1;Safety Options=2;MDX Missing Member Mode=Error;Update Isolation Level=2" command="EJECUCION INGRESOS Y GASTOS" commandType="1"/>
    <olapPr sendLocale="1" rowDrillCount="1000"/>
  </connection>
</connections>
</file>

<file path=xl/sharedStrings.xml><?xml version="1.0" encoding="utf-8"?>
<sst xmlns="http://schemas.openxmlformats.org/spreadsheetml/2006/main" count="2619" uniqueCount="1744">
  <si>
    <t>Año</t>
  </si>
  <si>
    <t>Mes</t>
  </si>
  <si>
    <t>Bono del Tesoro a 3 meses</t>
  </si>
  <si>
    <t>Bono del tesoro a 1 año</t>
  </si>
  <si>
    <t>Promedio del Bono del Tesoro (+ 10años)</t>
  </si>
  <si>
    <t>Tasa de Fondos Federales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</si>
  <si>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</si>
  <si>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</si>
  <si>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</si>
  <si>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</si>
  <si>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</si>
  <si>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</si>
  <si>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</si>
  <si>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</si>
  <si>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</si>
  <si>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</si>
  <si>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</si>
  <si>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</si>
  <si>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/>
  </si>
  <si>
    <t>Australia</t>
  </si>
  <si>
    <t>Austria</t>
  </si>
  <si>
    <t>Promedio 2024-25</t>
  </si>
  <si>
    <t>Alemania</t>
  </si>
  <si>
    <t>Países Bajos</t>
  </si>
  <si>
    <t>Francia</t>
  </si>
  <si>
    <t>Suecia</t>
  </si>
  <si>
    <t>Zona Euro</t>
  </si>
  <si>
    <t>Dinamarca</t>
  </si>
  <si>
    <t>Hungría</t>
  </si>
  <si>
    <t>Bélgica</t>
  </si>
  <si>
    <t>Japón</t>
  </si>
  <si>
    <t>Irlanda</t>
  </si>
  <si>
    <t>Estados Unidos</t>
  </si>
  <si>
    <t>Finlandia</t>
  </si>
  <si>
    <t>Italia</t>
  </si>
  <si>
    <t>Reino Unido</t>
  </si>
  <si>
    <t>MINISTERIO DE HACIENDA</t>
  </si>
  <si>
    <t>DIRECCIÓN GENERAL DE PRESUPUESTO</t>
  </si>
  <si>
    <t xml:space="preserve">DEPARTAMENTO DE GESTIÓN FINANCIERA DE FORMULACIÓN Y EJECUCIÓN </t>
  </si>
  <si>
    <t>Tabla 1. Proyecciones Globales de Crecimiento 2023-2024</t>
  </si>
  <si>
    <t>En porcentaje (%)</t>
  </si>
  <si>
    <t>Región</t>
  </si>
  <si>
    <t>Estimado  2022</t>
  </si>
  <si>
    <t xml:space="preserve">Proyecciones </t>
  </si>
  <si>
    <t>Octubre 2022</t>
  </si>
  <si>
    <t>Enero 2023</t>
  </si>
  <si>
    <t>Variaciones    Octubre-Enero</t>
  </si>
  <si>
    <t>Mundo</t>
  </si>
  <si>
    <t>Economías Avanzadas</t>
  </si>
  <si>
    <t>EE.UU.</t>
  </si>
  <si>
    <t>China</t>
  </si>
  <si>
    <t>Estimado 2023</t>
  </si>
  <si>
    <t>Proyecciones</t>
  </si>
  <si>
    <t>Variaciones Junio-Enero</t>
  </si>
  <si>
    <t>Fuente: Elaboración propia con datos del BM del reporte de BM actualizaciones de junio 2023 y enero 2024.</t>
  </si>
  <si>
    <t>Índice</t>
  </si>
  <si>
    <t>Eventos</t>
  </si>
  <si>
    <t>año</t>
  </si>
  <si>
    <t>mes</t>
  </si>
  <si>
    <t>Inflación</t>
  </si>
  <si>
    <t>Inflación subyacente</t>
  </si>
  <si>
    <t>mediana</t>
  </si>
  <si>
    <t>rango intercuartílico</t>
  </si>
  <si>
    <t>rango de crisis</t>
  </si>
  <si>
    <t>Detalle</t>
  </si>
  <si>
    <t>Aceites</t>
  </si>
  <si>
    <t>Azúcar</t>
  </si>
  <si>
    <t>Fuente: Global Economics Prospects enero 2024.</t>
  </si>
  <si>
    <t>Cuenta de Ahorro, Inversión y Financiamiento</t>
  </si>
  <si>
    <t>En millones de RD$</t>
  </si>
  <si>
    <t>Concepto</t>
  </si>
  <si>
    <t>Organismos Autónomos y Descentralizados No Financieras</t>
  </si>
  <si>
    <t>Instituciones Públicas de la Seguridad Social</t>
  </si>
  <si>
    <t>Gobiernos Locales</t>
  </si>
  <si>
    <t>Empresas Públicas No Financieras</t>
  </si>
  <si>
    <t>Total General</t>
  </si>
  <si>
    <t>Ingresos</t>
  </si>
  <si>
    <t>1.1 - Ingresos Corrientes</t>
  </si>
  <si>
    <t>1.2 - Ingresos de Capital</t>
  </si>
  <si>
    <t>Gastos</t>
  </si>
  <si>
    <t>2.1 - Gastos Corrientes</t>
  </si>
  <si>
    <t>2.1.4 - Intereses de la deuda</t>
  </si>
  <si>
    <t>2.1.4.1.1 - Intereses internos</t>
  </si>
  <si>
    <t>2.1.4.1.2 - Intereses externos</t>
  </si>
  <si>
    <t>2.1.4.1.3 - Comisiones deuda pública</t>
  </si>
  <si>
    <t>2.1.4.1.4 - Intereses de la deuda comercial</t>
  </si>
  <si>
    <t>2.2 - Gastos de Capital</t>
  </si>
  <si>
    <t>Resultados</t>
  </si>
  <si>
    <t>Resultado Económico (1.1 - 2.1)</t>
  </si>
  <si>
    <t>Resultado de Capital (1.2 - 2.2)</t>
  </si>
  <si>
    <t>Resultado Financiero (1 - 2)</t>
  </si>
  <si>
    <t>Resultado Primario (1 - (2 - 2.1.4))</t>
  </si>
  <si>
    <t>Resultado Financiero % PIB</t>
  </si>
  <si>
    <t>Financiamiento Neto</t>
  </si>
  <si>
    <t>3.1 - Fuentes Financieras</t>
  </si>
  <si>
    <t>3.2 - Aplicaciones Financieras</t>
  </si>
  <si>
    <t>Instituciones Públicas Financieras no Monetarias</t>
  </si>
  <si>
    <t>Instituciones Públicas Financieras Monetarias</t>
  </si>
  <si>
    <t>Auxiliares Financieros</t>
  </si>
  <si>
    <t>Total General % PIB</t>
  </si>
  <si>
    <t>En Millones de RD$</t>
  </si>
  <si>
    <t>Organismos Autónomos y Descentralizados No Financieros</t>
  </si>
  <si>
    <t>Gobierno Locales</t>
  </si>
  <si>
    <t>1.1.1 - Impuestos</t>
  </si>
  <si>
    <t>1.1.2 - Contribuciones a la seguridad social</t>
  </si>
  <si>
    <t>1.1.3 - Ventas de bienes y servicios</t>
  </si>
  <si>
    <t>1.1.4 - Rentas de la propiedad</t>
  </si>
  <si>
    <t>1.1.6 - Transferencias y donaciones corrientes recibidas</t>
  </si>
  <si>
    <t>1.1.7 - Multas y sanciones pecuniarias</t>
  </si>
  <si>
    <t>1.1.9 - Otros ingresos corrientes</t>
  </si>
  <si>
    <t>1.2 - Ingresos de capital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</si>
  <si>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</si>
  <si>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</si>
  <si>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</si>
  <si>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DIRECCIÓN DE ESTUDIOS ECONÓMICOS E INTEGRACIÓN PRESUPUESTARIA</t>
  </si>
  <si>
    <t xml:space="preserve">Organismos Autónomos y Descentralizados No Financieros      </t>
  </si>
  <si>
    <t xml:space="preserve">Instituciones Públicas de la Seguridad Social                </t>
  </si>
  <si>
    <t xml:space="preserve">Gobiernos Locales         </t>
  </si>
  <si>
    <t xml:space="preserve">Empresas Públicas No Financieras     </t>
  </si>
  <si>
    <t>2.1 - Gastos corrientes</t>
  </si>
  <si>
    <t>2.1.1 - Gastos de explotación</t>
  </si>
  <si>
    <t>2.1.2 - Gastos de consumo</t>
  </si>
  <si>
    <t>2.1.3 - Prestaciones de la seguridad social</t>
  </si>
  <si>
    <t>2.1.5 - Subvenciones otorgadas a empresas</t>
  </si>
  <si>
    <t>2.1.6 - Transferencias corrientes otorgadas</t>
  </si>
  <si>
    <t>2.1.8 - Intereses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</si>
  <si>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</si>
  <si>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</si>
  <si>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</si>
  <si>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</si>
  <si>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</si>
  <si>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</si>
  <si>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 otorgadas</t>
  </si>
  <si>
    <t>2.2.7 - Inversiones financieras realizadas con fines de política</t>
  </si>
  <si>
    <t>2.2.8 - Gastos de capital, reserva presupuestaria</t>
  </si>
  <si>
    <t>Total general</t>
  </si>
  <si>
    <t>Total</t>
  </si>
  <si>
    <t>https://www.digepres.gob.do/wp-content/uploads/2023/05/Clasificador-por-Concepto-y-Uso-del-Financiamiento-vf.pdf</t>
  </si>
  <si>
    <t>DIRECCIÓN DE ESTUDIOS ECONÓMICOS Y SEGUIMIENTO FINANCIERO</t>
  </si>
  <si>
    <t>Sub-sector Institucional</t>
  </si>
  <si>
    <t>Instituciones Formulación</t>
  </si>
  <si>
    <t>% Cobertura Institucional, Formulación</t>
  </si>
  <si>
    <t>Existentes</t>
  </si>
  <si>
    <t>Incluidas</t>
  </si>
  <si>
    <t>Instituciones Públicas Financeras Monetarias</t>
  </si>
  <si>
    <t>Total SP</t>
  </si>
  <si>
    <t>Fuente: Elaborado con datos del SIGEF, CIFE.</t>
  </si>
  <si>
    <t>Definición</t>
  </si>
  <si>
    <t>Observaciones</t>
  </si>
  <si>
    <t>Subsidios</t>
  </si>
  <si>
    <r>
      <t xml:space="preserve">Pagos corrientes  sin contrapartidas que </t>
    </r>
    <r>
      <rPr>
        <sz val="11"/>
        <color rgb="FF0F0F0F"/>
        <rFont val="Avenir Next LT Pro"/>
        <family val="2"/>
      </rPr>
      <t xml:space="preserve">las </t>
    </r>
    <r>
      <rPr>
        <sz val="11"/>
        <rFont val="Avenir Next LT Pro"/>
        <family val="2"/>
      </rPr>
      <t>unidades gubernamentales hacen a las demás instituciones con el fin de subsidiar la reducción de tarifa y precio de los servicios.</t>
    </r>
  </si>
  <si>
    <r>
      <rPr>
        <sz val="11"/>
        <color rgb="FF161616"/>
        <rFont val="Avenir Next LT Pro"/>
        <family val="2"/>
      </rPr>
      <t>Sí</t>
    </r>
  </si>
  <si>
    <t>El registro de los subsidios fue consolidado como parte de las transferencias</t>
  </si>
  <si>
    <t>Transferencias</t>
  </si>
  <si>
    <t>Las transferencias corrientes son las que se efectúan en conexión a gastos corrientes y no están vinculadas ni condicionadas a la adquisión de un activo por parte del beneficiario. Las transferencias de capital pueden constituir una transferencia de efectivo que el beneficiario debe utilizar o se espera que utilice para la adquisión de un activo o activos.</t>
  </si>
  <si>
    <t>Sí</t>
  </si>
  <si>
    <r>
      <t xml:space="preserve">Actividad primaria de las corporaciones públicas </t>
    </r>
    <r>
      <rPr>
        <sz val="11"/>
        <color rgb="FF161616"/>
        <rFont val="Avenir Next LT Pro"/>
        <family val="2"/>
      </rPr>
      <t>no financieras con el propósito de suministrar bienes y servicios a precio de mercado</t>
    </r>
    <r>
      <rPr>
        <sz val="11"/>
        <rFont val="Avenir Next LT Pro"/>
        <family val="2"/>
      </rPr>
      <t>.</t>
    </r>
  </si>
  <si>
    <t>Abarcan todos los instrumentos y registros en que se reconocen, una vez satisfechos los derechos de autor de todos los acreedores, los derechos al valor residual de las corporaciones.</t>
  </si>
  <si>
    <t>-</t>
  </si>
  <si>
    <t>Donaciones</t>
  </si>
  <si>
    <t>Son transferencias que las unidades de gobierno reciben de ptras unidades de gobiernos residentes o no residentes, o de organismos internacionales, y que no se encuadran en la definición de impuesto, subsidio o contribución social.</t>
  </si>
  <si>
    <t>Impuestos pagados por una unidad de gobierno a otra</t>
  </si>
  <si>
    <t>Los impuestos son transferencias obligatorias, sin contrapartida, pagadas por unidades institucionales a unidades del gobierno.</t>
  </si>
  <si>
    <t>No</t>
  </si>
  <si>
    <t>Seguros, pensiones y sistemas de garantías</t>
  </si>
  <si>
    <t>Las contribuciones sociales del empleador, ya sea que se paguen a la seguridad social o a fondos de pensión del gobierno.</t>
  </si>
  <si>
    <t>Ingresos de gastos en interés</t>
  </si>
  <si>
    <t>Son recursos recibidos por las unidades del gobierno general que poseen cierto tipo de activos financieros, a saber, depósitos, valores distintos de acciones, préstamos y cuentas por cobrar. Estos tipos de activos financieros se originan cuando una unidad del gobierno general presta fondos a otra unidad. Los intereses son los ingresos obtenidos por el acreedor por permitir que el deudor utilice sus fondos.</t>
  </si>
  <si>
    <t>No Aplica</t>
  </si>
  <si>
    <t>2023 - 2024</t>
  </si>
  <si>
    <t>Compra y ventas de bienes y servicios</t>
  </si>
  <si>
    <t>Tipo de Transacción</t>
  </si>
  <si>
    <t>Institución Transfiere</t>
  </si>
  <si>
    <t xml:space="preserve">Institución Receptora </t>
  </si>
  <si>
    <t>Total Transferido</t>
  </si>
  <si>
    <t>Organismos Autónomas y Descentralizados No Financieras</t>
  </si>
  <si>
    <t>Compra de Bienes y Servicios</t>
  </si>
  <si>
    <t>Transferencias Corrientes</t>
  </si>
  <si>
    <t>Transferencias de Capital</t>
  </si>
  <si>
    <t>Impuestos</t>
  </si>
  <si>
    <t>Total Consolidado</t>
  </si>
  <si>
    <t>Total Recibido</t>
  </si>
  <si>
    <t>Aplicaciones Financieras</t>
  </si>
  <si>
    <t>Resultado Económico</t>
  </si>
  <si>
    <t>Resultado de Capital</t>
  </si>
  <si>
    <t>Resultado Financiero</t>
  </si>
  <si>
    <t>Resultado Primario</t>
  </si>
  <si>
    <t xml:space="preserve">Fuente: Elaborado con datos del Sistema de Información de la Gestión Financiera (SIGEF), Centralización de la Información Financiera del Estado (CIFE). </t>
  </si>
  <si>
    <t xml:space="preserve">INSTITUCIONES SEGÚN ÁMBITOS </t>
  </si>
  <si>
    <t xml:space="preserve">GASTO CONSOLIDADO </t>
  </si>
  <si>
    <t>0101 - SENADO DE LA REPÚBLICA</t>
  </si>
  <si>
    <t>0102 - CÁMARA DE DIPUTADOS</t>
  </si>
  <si>
    <t>0201 - PRESIDENCIA DE LA REPÚBLICA</t>
  </si>
  <si>
    <t>0202 - MINISTERIO DE 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</si>
  <si>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</si>
  <si>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</si>
  <si>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</si>
  <si>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</si>
  <si>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</si>
  <si>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</si>
  <si>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</si>
  <si>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</si>
  <si>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</si>
  <si>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>0212 - MINISTERIO DE INDUSTRIA, COMERCIO Y MIPYMES (MICM)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</si>
  <si>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</si>
  <si>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</si>
  <si>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</si>
  <si>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</si>
  <si>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</si>
  <si>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</si>
  <si>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</si>
  <si>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</si>
  <si>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</si>
  <si>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0223 - MINISTERIO DE LA VIVIENDA, HABITAT Y EDIFICACIONES (MIVHED)</t>
  </si>
  <si>
    <t>0301 - PODER JUDICIAL</t>
  </si>
  <si>
    <t>0401 - JUNTA CENTRAL ELECTORAL</t>
  </si>
  <si>
    <t>0402 - CÁMARA DE CUENTAS</t>
  </si>
  <si>
    <t>0403 - TRIBUNAL CONSTITUCIONAL</t>
  </si>
  <si>
    <t>0404 - DEFENSOR DEL PUEBLO</t>
  </si>
  <si>
    <t>0405 - TRIBUNAL SUPERIOR  ELECTORAL ( TSE)</t>
  </si>
  <si>
    <t>0406 - OFICINA NACIONAL DE DEFENSA PUBLICA</t>
  </si>
  <si>
    <t>0998 - ADMINISTRACION DE DEUDA PUBLICA Y ACTIVOS FINANCIEROS</t>
  </si>
  <si>
    <t>0999 - ADMINISTRACION DE OBLIGACIONES DEL TESORO NACIONAL</t>
  </si>
  <si>
    <t>5102 - CENTRO DE EXPORTACIONES E INVERSIONES DE LA REP. DOM.</t>
  </si>
  <si>
    <t>5103 - CONSEJO NACIONAL DE POBLACIÓN Y FAMILIA</t>
  </si>
  <si>
    <t>5104 - DEPARTAMENTO AEROPORTUARIO</t>
  </si>
  <si>
    <t>5109 - DEFENSA CIVIL</t>
  </si>
  <si>
    <t>5111 - INSTITUTO AGRARIO DOMINICANO</t>
  </si>
  <si>
    <t>5112 - INSTITUTO AZUCARERO DOMINICANO</t>
  </si>
  <si>
    <t>5118 - INSTITUTO NACIONAL DE RECURSOS HIDRAÚLICOS (INDRHI)</t>
  </si>
  <si>
    <t>5119 - INSTITUTO PARA EL DESARROLLO DEL SUROESTE</t>
  </si>
  <si>
    <t>5120 - JARDÍN BOTÁNICO</t>
  </si>
  <si>
    <t>5121 - LIGA MUNICIPAL DOMINICANA</t>
  </si>
  <si>
    <t>5127 - SUPERINTENDENCIA DE SEGUROS</t>
  </si>
  <si>
    <t>5128 - UNIVERSIDAD AUTÓNOMA DE SANTO DOMINGO</t>
  </si>
  <si>
    <t>5130 - PARQUE ZOOLÓGICO NACIONAL</t>
  </si>
  <si>
    <t>5131 - INSTITUTO DOMINICANO DE LAS TELECOMUNICACIONES</t>
  </si>
  <si>
    <t>5132 - INSTITUTO DOMINICANO DE INVESTIGACIONES AGROPECUARIAS Y FORESTALES</t>
  </si>
  <si>
    <t>5133 - MUSEO DE HISTORIA NATURAL</t>
  </si>
  <si>
    <t>5134 - ACUARIO NACIONAL</t>
  </si>
  <si>
    <t>5135 - OFICINA NACIONAL DE PROPIEDAD INDUSTRIAL</t>
  </si>
  <si>
    <t>5136 - INSTITUTO DOMINICANO DEL CAFÉ</t>
  </si>
  <si>
    <t>5137 - INSTITUTO DUARTIANO</t>
  </si>
  <si>
    <t>5138 - COMISIÓN NACIONAL DE ENERGÍA</t>
  </si>
  <si>
    <t>5139 - SUPERINTENDENCIA DE ELECTRICIDAD</t>
  </si>
  <si>
    <t>5140 - INSTITUTO DEL TABACO DE LA REPÚBLICA DOMINICANA</t>
  </si>
  <si>
    <t>5142 - FONDO PATRIMONIAL DE LAS EMPRESAS REFORMADAS</t>
  </si>
  <si>
    <t>5143 - INSTITUTO DE DESARROLLO Y CRÉDITO COOPERATIVO</t>
  </si>
  <si>
    <t>5144 - FONDO ESPECIAL PARA EL DESARROLLO AGROPECUARIO</t>
  </si>
  <si>
    <t>5147 - INSTITUTO NACIONAL DE LA UVA</t>
  </si>
  <si>
    <t>5150 - CONSEJO NACIONAL DE ZONAS FRANCAS</t>
  </si>
  <si>
    <t>5151 - CONSEJO NACIONAL PARA LA NIÑEZ Y LA ADOLESCENCIA</t>
  </si>
  <si>
    <t>5155 - INSTITUTO DE FORMACIÓN TÉCNICO PROFESIONAL (INFOTEP)</t>
  </si>
  <si>
    <t>5158 - DIRECCION GENERAL DE ADUANAS</t>
  </si>
  <si>
    <t>5163 - CONSEJO DOMINICANO DE PESCA Y ACUICULTURA</t>
  </si>
  <si>
    <t>5166 - COMISION NACIONAL DE DEFENSA DE LA COMPETENCIA</t>
  </si>
  <si>
    <t>5168 - ARCHIVO GENERAL DE LA NACIÓN</t>
  </si>
  <si>
    <t>5169 - DIRECCIÓN GENERAL DE CINE (DGCINE)</t>
  </si>
  <si>
    <t>5171 - INSTITUTO DOMINICANO PARA LA CALIDAD (INDOCAL)</t>
  </si>
  <si>
    <t>5172 - ORGANISMO DOMINICANO DE ACREDITACION (ODAC)</t>
  </si>
  <si>
    <t>5174 - MERCADOS DOMINICANOS DE ABASTO AGROPECUARIO</t>
  </si>
  <si>
    <t>5175 - CONSEJO NACIONAL DE COMPETITIVIDAD</t>
  </si>
  <si>
    <t>5176 - CONSEJO NACIONAL DE DISCAPACIDAD (CONADIS)</t>
  </si>
  <si>
    <t>5177 - CONSEJO NAC. DE INVESTIGACIONES AGROPECUARIAS Y FORESTALES (CONIAF)</t>
  </si>
  <si>
    <t>5178 - FONDO NACIONAL PARA EL MEDIO AMBIENTE Y RECURSOS NATURALES</t>
  </si>
  <si>
    <t>5179 - SERVICIO GEOLOGICO NACIONAL</t>
  </si>
  <si>
    <t>5180 - DIRECCION CENTRAL DEL SERVICIO NACIONAL DE SALUD</t>
  </si>
  <si>
    <t>5181 - INSTITUTO GEOGRÁFICO NACIONAL JOSÉ JOAQUÍN HUNGRÍA MORELL</t>
  </si>
  <si>
    <t>5182 - INSTITUTO NACIONAL DE TRÁNSITO Y TRANSPORTE TERRESTRE</t>
  </si>
  <si>
    <t>5183 - UNIDAD DE ANÁLISIS FINANCIERO (UAF)</t>
  </si>
  <si>
    <t>5184 - DIRECCIÓN GENERAL DE ALIANZAS PÚBLICO-PRIVADAS</t>
  </si>
  <si>
    <t>5187 - DIRECCIÓN GENERAL DE RIESGOS AGROPECUARIOS</t>
  </si>
  <si>
    <t>5188 - INSTITUTO NACIONAL DE ATENCIÓN INTEGRAL A LA PRIMERA INFANCIA (INAIPI)</t>
  </si>
  <si>
    <t>5202 - INSTITUTO DE AUXILIOS</t>
  </si>
  <si>
    <t>5205 - SUPERINTENDENCIA DE PENSIONES</t>
  </si>
  <si>
    <t>5206 - SUPERINTENDENCIA DE SALUD Y RIESGO LABORAL</t>
  </si>
  <si>
    <t>5207 - CONSEJO NACIONAL DE SEGURIDAD SOCIAL</t>
  </si>
  <si>
    <t>5208 - SEGURO NACIONAL DE SALUD</t>
  </si>
  <si>
    <t>5209 - DIRECCIÓN GENERAL DE INFORMACIÓN Y DEFENSA DE LOS AFILIADOS</t>
  </si>
  <si>
    <t>5210 - INSTITUTO DOMINICANO DE PREVENCIÓN Y PROTECCIÓN DE RIESGOS LABORALES</t>
  </si>
  <si>
    <t>5211 - TESORERÍA DE LA SEGURIDAD SOCIAL</t>
  </si>
  <si>
    <t>6102 - CORPORACIÓN DEL ACUEDUCTO Y ALCANTARILLADO DE SANTO DOMINGO</t>
  </si>
  <si>
    <t>6104 - CORPORACIÓN DE ACUEDUCTO Y ALCANTARILLADO DE SANTIAGO</t>
  </si>
  <si>
    <t>6107 - CORPORACIÓN DE ACUEDUCTO Y ALCANTARILLADO DE MOCA</t>
  </si>
  <si>
    <t>6108 - CORPORACIÓN DE ACUEDUCTO Y ALCANTARILLADO DE LA ROMANA</t>
  </si>
  <si>
    <t>6109 - CORPORACIÓN DE ACUEDUCTO Y ALCANTARILLADO DE PUERTO PLATA</t>
  </si>
  <si>
    <t>6110 - CONSEJO ESTATAL DEL AZUCAR</t>
  </si>
  <si>
    <t>6111 - INSTITUTO DE ESTABILIZACIÓN DE PRECIOS</t>
  </si>
  <si>
    <t>6112 - INSTITUTO NACIONAL DE AGUAS POTABLES Y ALCANTARILLADOS</t>
  </si>
  <si>
    <t>6114 - CORPORACIÓN DE FOMENTO HOTELERO Y DESARROLLO DEL TURISMO</t>
  </si>
  <si>
    <t>6115 - INSTITUTO POSTAL DOMINICANO</t>
  </si>
  <si>
    <t>6116 - AUTORIDAD PORTUARIA DOMINICANA</t>
  </si>
  <si>
    <t>6118 - LOTERIA NACIONAL</t>
  </si>
  <si>
    <t>6120 - PROYECTO LA CRUZ DE MANZANILLO</t>
  </si>
  <si>
    <t>6121 - CORPORACION DE ACUEDUCTO Y ALCANTARILLADO DE BOCA CHICA</t>
  </si>
  <si>
    <t>6122 - CORPORACION DE ACUEDUCTO Y ALCANTARILLADO DE MONSEÑOR NOUEL</t>
  </si>
  <si>
    <t>6123 - EMPRESA DE GENERACION HIDROELECTRICA DOMINICANA (EGEHID)</t>
  </si>
  <si>
    <t>6125 - CORPORACION DE ACUEDUCTO Y ALCANTARILLADO DE LA VEGA</t>
  </si>
  <si>
    <t>6128 - EMPRESA ELECTRICA DEL NORTE (EDENORTE)</t>
  </si>
  <si>
    <t>6129 - EMPRESA ELECTRICA DEL SUR (EDESUR)</t>
  </si>
  <si>
    <t>6130 - EMPRESA ELECTRICA DEL ESTE (EDEESTE)</t>
  </si>
  <si>
    <t>2 - SERVICIOS ECONÓMICOS</t>
  </si>
  <si>
    <t>3 - PROTECCIÓN DEL MEDIO AMBIENTE</t>
  </si>
  <si>
    <t>4 - SERVICIOS SOCIALES</t>
  </si>
  <si>
    <t>5 - INTERESES DE LA DEUDA PÚBLICA</t>
  </si>
  <si>
    <t>2.1 - REMUNERACIONES Y CONTRIBUCIONES</t>
  </si>
  <si>
    <t>2.2 - CONTRATACIÓN DE SERVICIOS</t>
  </si>
  <si>
    <t>2.3 - MATERIALES Y SUMINISTROS</t>
  </si>
  <si>
    <t>2.4 - TRANSFERENCIAS CORRIENTES</t>
  </si>
  <si>
    <t>2.9 - GASTOS FINANCIEROS</t>
  </si>
  <si>
    <t>2.5 - TRANSFERENCIAS DE CAPITAL</t>
  </si>
  <si>
    <t>2.6 - BIENES MUEBLES, INMUEBLES E INTANGIBLES</t>
  </si>
  <si>
    <t>2.7 - OBRAS</t>
  </si>
  <si>
    <t>2.8 - ADQUISICION DE ACTIVOS FINANCIEROS CON FINES DE POLÍTICA</t>
  </si>
  <si>
    <t>10 - FONDO GENERAL</t>
  </si>
  <si>
    <t>20 - FONDOS CON DESTINO ESPECÍFICO</t>
  </si>
  <si>
    <t>30 - FONDOS PROPIOS</t>
  </si>
  <si>
    <t>40 - TRANSFERENCIAS</t>
  </si>
  <si>
    <t>50 - CRÉDITO INTERNO</t>
  </si>
  <si>
    <t>60 - CREDITO EXTERNO</t>
  </si>
  <si>
    <t>70 - DONACION EXTERNA</t>
  </si>
  <si>
    <t>INSTITUCIONES PÚBLICAS DE LA SEGURIDAD SOCIAL</t>
  </si>
  <si>
    <t xml:space="preserve">EMPRESAS PÚBLICAS NO FINANCIERAS </t>
  </si>
  <si>
    <t>0222 - MINISTERIO DE ENERGIA Y MINAS</t>
  </si>
  <si>
    <t>5154 - INSTITUTO DE INNOVACION EN BIOTECNOLOGIA E INDUSTRIAL (IIBI)</t>
  </si>
  <si>
    <t>5157 - CORPORACION DOMICANA DE EMPRESAS ESTATALES (CORDE</t>
  </si>
  <si>
    <t>5159 - DIRECCION GENERAL DE IMPUESTOS INTERNOS</t>
  </si>
  <si>
    <t>5161 - INSTITUTO DE PROTECCION DE LOS DERECHOS AL CONSUMIDOR</t>
  </si>
  <si>
    <t>5162 - INSTITUTO DOMINICANO DE AVIACION CIVIL</t>
  </si>
  <si>
    <t>5165 - COMISION REGULADORA DE PRACTICAS DESLEALES</t>
  </si>
  <si>
    <t>5189 - DIRECCION GENERAL DE MECENAZGO (DGM)</t>
  </si>
  <si>
    <t>GOBIERNOS CENTRALES MUNICIPALES</t>
  </si>
  <si>
    <t>7001 - AYUNTAMIENTO DEL DISTRITO NACIONAL</t>
  </si>
  <si>
    <t>7002 - AYUNTAMIENTO MUNICIPAL DE ALTAMIRA</t>
  </si>
  <si>
    <t>7003 - AYUNTAMIENTO MUNICIPAL DE ARENOSO</t>
  </si>
  <si>
    <t>7004 - AYUNTAMIENTO MUNICIPAL DE AZUA DE COMPOSTELA</t>
  </si>
  <si>
    <t>7005 - AYUNTAMIENTO MUNICIPAL DE BAJOS DE HAINA</t>
  </si>
  <si>
    <t>7006 - AYUNTAMIENTO MUNICIPAL DE BANÍ</t>
  </si>
  <si>
    <t>7007 - AYUNTAMIENTO MUNICIPAL DE BÁNICA</t>
  </si>
  <si>
    <t>7008 - AYUNTAMIENTO MUNICIPAL DE SANTA CRUZ DE BARAHONA</t>
  </si>
  <si>
    <t>7010 - AYUNTAMIENTO MUNICIPAL DE BOHECHÍO</t>
  </si>
  <si>
    <t>7012 - AYUNTAMIENTO MUNICIPAL DE CABRERA</t>
  </si>
  <si>
    <t>7013 - AYUNTAMIENTO MUNICIPAL DE CAMBITA GARABITOS</t>
  </si>
  <si>
    <t>7014 - AYUNTAMIENTO MUNICIPAL DE CASTAÑUELAS</t>
  </si>
  <si>
    <t>7015 - AYUNTAMIENTO MUNICIPAL DE CASTILLO</t>
  </si>
  <si>
    <t>7016 - AYUNTAMIENTO MUNICIPAL DE CAYETANO GERMOSÉN</t>
  </si>
  <si>
    <t>7017 - AYUNTAMIENTO MUNICIPAL DE CEVICOS</t>
  </si>
  <si>
    <t>7018 - AYUNTAMIENTO MUNICIPAL DE CONSUELO</t>
  </si>
  <si>
    <t>7019 - AYUNTAMIENTO MUNICIPAL DE CONSTANZA</t>
  </si>
  <si>
    <t>7020 - AYUNTAMIENTO MUNICIPAL DE COTUÍ</t>
  </si>
  <si>
    <t>7021 - AYUNTAMIENTO MUNICIPAL DE SANTO DOMINGO ESTE</t>
  </si>
  <si>
    <t>7022 - AYUNTAMIENTO MUNICIPAL DE DAJABÓN</t>
  </si>
  <si>
    <t>7023 - AYUNTAMIENTO MUNICIPAL DE BOCA CHICA</t>
  </si>
  <si>
    <t>7024 - AYUNTAMIENTO MUNICIPAL DE DUVERGÉ</t>
  </si>
  <si>
    <t>7025 - AYUNTAMIENTO MUNICIPAL DE EL CERCADO</t>
  </si>
  <si>
    <t>7026 - AYUNTAMIENTO MUNICIPAL DE EL FACTOR</t>
  </si>
  <si>
    <t>7027 - AYUNTAMIENTO MUNICIPAL DE EL LLANO</t>
  </si>
  <si>
    <t>7028 - AYUNTAMIENTO MUNICIPAL DE SANTO DOMINGO OESTE</t>
  </si>
  <si>
    <t>7030 - AYUNTAMIENTO MUNICIPAL DE COMENDADOR</t>
  </si>
  <si>
    <t>7031 - AYUNTAMIENTO MUNICIPAL DE EL VALLE</t>
  </si>
  <si>
    <t>7032 - AYUNTAMIENTO MUNICIPAL DE ENRIQUILLO</t>
  </si>
  <si>
    <t>7033 - AYUNTAMIENTO MUNICIPAL DE ESPERANZA</t>
  </si>
  <si>
    <t>7034 - AYUNTAMIENTO MUNICIPAL DE ESTEBANÍA</t>
  </si>
  <si>
    <t>7035 - AYUNTAMIENTO MUNICIPAL DE FANTINO</t>
  </si>
  <si>
    <t>7036 - AYUNTAMIENTO MUNICIPAL DE SANTO DOMINGO NORTE</t>
  </si>
  <si>
    <t>7037 - AYUNTAMIENTO MUNICIPAL DE GALVÁN</t>
  </si>
  <si>
    <t>7038 - AYUNTAMIENTO MUNICIPAL DE GASPAR HERNÁNDEZ</t>
  </si>
  <si>
    <t>7039 - AYUNTAMIENTO MUNICIPAL DE GUANANICO</t>
  </si>
  <si>
    <t>7040 - AYUNTAMIENTO MUNICIPAL DE GUAYABAL (AZUA)</t>
  </si>
  <si>
    <t>7041 - AYUNTAMIENTO MUNICIPAL DE GUAYMATE</t>
  </si>
  <si>
    <t>7044 - AYUNTAMIENTO MUNICIPAL DE SALVALEÓN DE HIGÜEY</t>
  </si>
  <si>
    <t>7045 - AYUNTAMIENTO MUNICIPAL DE HONDO VALLE</t>
  </si>
  <si>
    <t>7046 - AYUNTAMIENTO MUNICIPAL DE HOSTOS</t>
  </si>
  <si>
    <t>7047 - AYUNTAMIENTO MUNICIPAL DE IMBERT</t>
  </si>
  <si>
    <t>7048 - AYUNTAMIENTO MUNICIPAL DE JAMAO AL NORTE</t>
  </si>
  <si>
    <t>7049 - AYUNTAMIENTO MUNICIPAL DE JÁNICO</t>
  </si>
  <si>
    <t>7050 - AYUNTAMIENTO MUNICIPAL DE JARABACOA</t>
  </si>
  <si>
    <t>7051 - AYUNTAMIENTO MUNICIPAL DE JIMA ABAJO</t>
  </si>
  <si>
    <t>7052 - AYUNTAMIENTO MUNICIPAL DE JIMANÍ</t>
  </si>
  <si>
    <t>7053 - JUNTA DE DISTRITO MUNICIPAL DE JOSÉ CONTRERAS</t>
  </si>
  <si>
    <t>7054 - AYUNTAMIENTO MUNICIPAL DE JUAN DE HERRERA</t>
  </si>
  <si>
    <t>7055 - AYUNTAMIENTO MUNICIPAL DE JUAN SANTIAGO</t>
  </si>
  <si>
    <t>7056 - AYUNTAMIENTO MUNICIPAL DE LA DESCUBIERTA</t>
  </si>
  <si>
    <t>7057 - JUNTA DE DISTRITO MUNICIPAL DE LAGUNA NISIBÓN</t>
  </si>
  <si>
    <t>7058 - AYUNTAMIENTO MUNICIPAL DE LAGUNA SALADA</t>
  </si>
  <si>
    <t>7059 - JUNTA DE DISTRITO MUNICIPAL DE LA CUEVA</t>
  </si>
  <si>
    <t>7060 - JUNTA DE DISTRITO MUNICIPAL DE LA OTRA BANDA</t>
  </si>
  <si>
    <t>7061 - AYUNTAMIENTO MUNICIPAL DE LOS CACAOS</t>
  </si>
  <si>
    <t>7062 - AYUNTAMIENTO MUNICIPAL DE LAS CHARCAS</t>
  </si>
  <si>
    <t>7063 - AYUNTAMIENTO MUNICIPAL DE LAS SALINAS</t>
  </si>
  <si>
    <t>7064 - AYUNTAMIENTO MUNICIPAL DE LAS GUÁRANAS</t>
  </si>
  <si>
    <t>7065 - AYUNTAMIENTO MUNICIPAL DE LAS MATAS DE FARFÁN</t>
  </si>
  <si>
    <t>7066 - AYUNTAMIENTO MUNICIPAL DE LAS MATAS DE SANTA CRUZ</t>
  </si>
  <si>
    <t>7067 - AYUNTAMIENTO MUNICIPAL DE LA YAYAS DE VIAJAMA</t>
  </si>
  <si>
    <t>7068 - AYUNTAMIENTO MUNICIPAL DE LAS TERRENAS</t>
  </si>
  <si>
    <t>7069 - AYUNTAMIENTO MUNICIPAL DE LA ROMANA</t>
  </si>
  <si>
    <t>7070 - AYUNTAMIENTO MUNICIPAL DE LA VEGA</t>
  </si>
  <si>
    <t>7071 - AYUNTAMIENTO MUNICIPAL DE LICEY AL MEDIO</t>
  </si>
  <si>
    <t>7072 - AYUNTAMIENTO MUNICIPAL DE LOMA DE CABRERA</t>
  </si>
  <si>
    <t>7073 - AYUNTAMIENTO MUNICIPAL DE VILLA LOS ALMÁCIGOS</t>
  </si>
  <si>
    <t>7074 - AYUNTAMIENTO MUNICIPAL DE LOS HIDALGOS</t>
  </si>
  <si>
    <t>7075 - AYUNTAMIENTO MUNICIPAL DE SAN JOSÉ DE LOS LLANOS</t>
  </si>
  <si>
    <t>7077 - AYUNTAMIENTO MUNICIPAL DE LUPERÓN</t>
  </si>
  <si>
    <t>7078 - AYUNTAMIENTO MUNICIPAL DE MAIMÓN</t>
  </si>
  <si>
    <t>7079 - AYUNTAMIENTO MUNICIPAL DE MELLA</t>
  </si>
  <si>
    <t>7080 - AYUNTAMIENTO MUNICIPAL DE MICHES</t>
  </si>
  <si>
    <t>7081 - AYUNTAMIENTO MUNICIPAL DE MOCA</t>
  </si>
  <si>
    <t>7082 - AYUNTAMIENTO MUNICIPAL DE MONCIÓN</t>
  </si>
  <si>
    <t>7083 - AYUNTAMIENTO MUNICIPAL DE BONAO</t>
  </si>
  <si>
    <t>7084 - AYUNTAMIENTO MUNICIPAL DE SAN FERNANDO DE MONTE CRISTI</t>
  </si>
  <si>
    <t>7085 - AYUNTAMIENTO MUNICIPAL DE MONTE PLATA</t>
  </si>
  <si>
    <t>7086 - AYUNTAMIENTO MUNICIPAL DE NAGUA</t>
  </si>
  <si>
    <t>7087 - AYUNTAMIENTO MUNICIPAL DE NEYBA</t>
  </si>
  <si>
    <t>7088 - AYUNTAMIENTO MUNICIPAL DE NIZAO</t>
  </si>
  <si>
    <t>7089 - AYUNTAMIENTO MUNICIPAL DE OVIEDO</t>
  </si>
  <si>
    <t>7090 - AYUNTAMIENTO MUNICIPAL DE PADRE LAS CASAS</t>
  </si>
  <si>
    <t>7091 - AYUNTAMIENTO MUNICIPAL DE PARAÍSO</t>
  </si>
  <si>
    <t>7092 - AYUNTAMIENTO MUNICIPAL DE PARTIDO</t>
  </si>
  <si>
    <t>7093 - AYUNTAMIENTO MUNICIPAL DE PEDERNALES</t>
  </si>
  <si>
    <t>7094 - JUNTA DE DISTRITO MUNICIPAL DE PEDRO GARCÍA</t>
  </si>
  <si>
    <t>7095 - AYUNTAMIENTO MUNICIPAL DE PEDRO SANTANA</t>
  </si>
  <si>
    <t>7096 - AYUNTAMIENTO MUNICIPAL DE PEPILLO SALCEDO</t>
  </si>
  <si>
    <t>7097 - AYUNTAMIENTO MUNICIPAL DE PERALTA</t>
  </si>
  <si>
    <t>7098 - AYUNTAMIENTO MUNICIPAL DE PIMENTEL</t>
  </si>
  <si>
    <t>7099 - AYUNTAMIENTO MUNICIPAL DE PIEDRA BLANCA</t>
  </si>
  <si>
    <t>7100 - AYUNTAMIENTO MUNICIPAL DE POLO</t>
  </si>
  <si>
    <t>7101 - AYUNTAMIENTO MUNICIPAL DE POSTRER RÍO</t>
  </si>
  <si>
    <t>7102 - AYUNTAMIENTO MUNICIPAL DE SAN FELIPE DE PUERTO PLATA</t>
  </si>
  <si>
    <t>7104 - AYUNTAMIENTO MUNICIPAL DE RAMÓN SANTANA</t>
  </si>
  <si>
    <t>7105 - AYUNTAMIENTO MUNICIPAL DE RESTAURACIÓN</t>
  </si>
  <si>
    <t>7106 - AYUNTAMIENTO MUNICIPAL DE RÍO SAN JUAN</t>
  </si>
  <si>
    <t>7107 - AYUNTAMIENTO MUNICIPAL DE SABANA DE LA MAR</t>
  </si>
  <si>
    <t>7108 - AYUNTAMIENTO MUNICIPAL DE SABANA GRANDE DE BOYÁ</t>
  </si>
  <si>
    <t>7109 - AYUNTAMIENTO MUNICIPAL DE SABANA GRANDE DE PALENQUE</t>
  </si>
  <si>
    <t>7110 - AYUNTAMIENTO MUNICIPAL DE SABANA IGLESIA</t>
  </si>
  <si>
    <t>7111 - AYUNTAMIENTO MUNICIPAL DE SABANA LARGA (SAN JOSÉ DE OCOA)</t>
  </si>
  <si>
    <t>7112 - AYUNTAMIENTO MUNICIPAL DE SABANA YEGUA</t>
  </si>
  <si>
    <t>7113 - AYUNTAMIENTO MUNICIPAL DE SALCEDO</t>
  </si>
  <si>
    <t>7114 - AYUNTAMIENTO MUNICIPAL DE SANTA BÁRBARA DE SAMANÁ</t>
  </si>
  <si>
    <t>7115 - AYUNTAMIENTO  MUNICIPAL DE SÁNCHEZ</t>
  </si>
  <si>
    <t>7116 - AYUNTAMIENTO MUNICIPAL DE SAN CRISTÓBAL</t>
  </si>
  <si>
    <t>7117 - AYUNTAMIENTO MUNICIPAL DE SAN FRANCISCO DE MACORÍS</t>
  </si>
  <si>
    <t>7118 - AYUNTAMIENTO MUNICIPAL DE SAN GREGORIO DE NIGUA</t>
  </si>
  <si>
    <t>7119 - AYUNTAMIENTO MUNICIPAL DE SAN IGNACIO DE SABANETA</t>
  </si>
  <si>
    <t>7120 - AYUNTAMIENTO MUNICIPAL DE SAN JOSÉ DE LAS MATAS</t>
  </si>
  <si>
    <t>7121 - AYUNTAMIENTO MUNICIPAL DE SAN JOSÉ DE OCOA</t>
  </si>
  <si>
    <t>7122 - AYUNTAMIENTO MUNICIPAL DE SAN JUAN DE LA MAGUANA</t>
  </si>
  <si>
    <t>7123 - AYUNTAMIENTO MUNICIPAL DE SAN PEDRO DE MACORÍS</t>
  </si>
  <si>
    <t>7124 - AYUNTAMIENTO MUNICIPAL DE SANTIAGO DE LOS CABALLEROS</t>
  </si>
  <si>
    <t>7125 - AYUNTAMIENTO MUNICIPAL DE SAN RAFAEL DEL YUMA</t>
  </si>
  <si>
    <t>7126 - AYUNTAMIENTO MUNICIPAL DE SAN VICTOR</t>
  </si>
  <si>
    <t>7127 - AYUNTAMIENTO MUNICIPAL DE SOSÚA</t>
  </si>
  <si>
    <t>7128 - AYUNTAMIENTO MUNICIPAL DE TÁBARA ARRIBA</t>
  </si>
  <si>
    <t>7129 - AYUNTAMIENTO MUNICIPAL DE TAMAYO</t>
  </si>
  <si>
    <t>7130 - AYUNTAMIENTO MUNICIPAL DE TAMBORIL</t>
  </si>
  <si>
    <t>7131 - AYUNTAMIENTO MUNICIPAL DE TENARES</t>
  </si>
  <si>
    <t>7132 - JUNTA DE DISTRITO MUNICIPAL DE UVILLA</t>
  </si>
  <si>
    <t>7133 - AYUNTAMIENTO MUNICIPAL DE SANTA CRUZ DE MAO</t>
  </si>
  <si>
    <t>7134 - AYUNTAMIENTO MUNICIPAL DE VALLEJUELO</t>
  </si>
  <si>
    <t>7135 - AYUNTAMIENTO MUNICIPAL DE VICENTE NOBLE</t>
  </si>
  <si>
    <t>7136 - AYUNTAMIENTO MUNICIPAL DE VILLA ALTAGRACIA</t>
  </si>
  <si>
    <t>7137 - AYUNTAMIENTO MUNICIPAL DE VILLA BISONÓ</t>
  </si>
  <si>
    <t>7138 - AYUNTAMIENTO MUNICIPAL DE VILLA GONZÁLEZ</t>
  </si>
  <si>
    <t>7139 - AYUNTAMIENTO MUNICIPAL DE VILLA ISABELA</t>
  </si>
  <si>
    <t>7140 - AYUNTAMIENTO MUNICIPAL DE VILLA JARAGUA</t>
  </si>
  <si>
    <t>7141 - AYUNTAMIENTO MUNICIPAL DE VILLA RIVA</t>
  </si>
  <si>
    <t>7142 - AYUNTAMIENTO MUNICIPAL DE VILLA TAPIA</t>
  </si>
  <si>
    <t>7144 - AYUNTAMIENTO MUNICIPAL DE YAGUATE</t>
  </si>
  <si>
    <t>7145 - AYUNTAMIENTO MUNICIPAL DE YAMASÁ</t>
  </si>
  <si>
    <t>7146 - AYUNTAMIENTO MUNICIPAL DE PUEBLO VIEJO</t>
  </si>
  <si>
    <t>7147 - AYUNTAMIENTO MUNICIPAL DE EL PINO</t>
  </si>
  <si>
    <t>7148 - AYUNTAMIENTO MUNICIPAL DE RANCHO ARRIBA</t>
  </si>
  <si>
    <t>7149 - AYUNTAMIENTO MUNICIPAL DE PERALVILLO</t>
  </si>
  <si>
    <t>7151 - JUNTA DE DISTRITO MUNICIPAL DE VILLA FUNDACIÓN</t>
  </si>
  <si>
    <t>7152 - JUNTA DE DISTRITO MUNICIPAL DE SABANA BUEY</t>
  </si>
  <si>
    <t>7154 - JUNTA DE DISTRITO MUNICIPAL DE LA CIÉNAGA (SAN JOSÉ DE OCOA)</t>
  </si>
  <si>
    <t>7155 - JUNTA DE DISTRITO MUNICIPAL DE RÍO LIMPIO</t>
  </si>
  <si>
    <t>7156 - JUNTA DE DISTRITO MUNICIPAL DE TIREO ARRIBA</t>
  </si>
  <si>
    <t>7157 - JUNTA DE DISTRITO MUNICIPAL DE AGUA SANTA DEL YUNA</t>
  </si>
  <si>
    <t>7158 - JUNTA DE DISTRITO MUNICIPAL DE AMIAMA GÓMEZ</t>
  </si>
  <si>
    <t>7159 - JUNTA DE DISTRITO MUNICIPAL DE AMINA</t>
  </si>
  <si>
    <t>7160 - JUNTA DE DISTRITO MUNICIPAL DE ANGELINA</t>
  </si>
  <si>
    <t>7161 - JUNTA DE DISTRITO MUNICIPAL DE ARROYO BARRIL</t>
  </si>
  <si>
    <t>7163 - JUNTA DE DISTRITO MUNICIPAL DE ARROYO DULCE</t>
  </si>
  <si>
    <t>7164 - JUNTA DE DISTRITO MUNICIPAL DE ARROYO SALADO</t>
  </si>
  <si>
    <t>7165 - JUNTA DE DISTRITO MUNICIPAL DE BAHORUCO</t>
  </si>
  <si>
    <t>7166 - JUNTA DE DISTRITO MUNICIPAL DE BARRO ARRIBA</t>
  </si>
  <si>
    <t>7167 - JUNTA DE DISTRITO MUNICIPAL DE BATISTA</t>
  </si>
  <si>
    <t>7168 - JUNTA DE DISTRITO MUNICIPAL DE BAYAHIBE</t>
  </si>
  <si>
    <t>7169 - JUNTA DE DISTRITO MUNICIPAL DE BELLOSO</t>
  </si>
  <si>
    <t>7170 - JUNTA DE DISTRITO MUNICIPAL DE BLANCO</t>
  </si>
  <si>
    <t>7171 - JUNTA DE DISTRITO MUNICIPAL DE BOCA DE CACHÓN</t>
  </si>
  <si>
    <t>7172 - JUNTA DE DISTRITO MUNICIPAL DE BOCA DE YUMA</t>
  </si>
  <si>
    <t>7173 - JUNTA DE DISTRITO MUNICIPAL DE BOYÁ</t>
  </si>
  <si>
    <t>7174 - JUNTA DE DISTRITO MUNICIPAL DE BUENA VISTA</t>
  </si>
  <si>
    <t>7175 - JUNTA DE DISTRITO MUNICIPAL DE CABARETE</t>
  </si>
  <si>
    <t>7176 - JUNTA DE DISTRITO MUNICIPAL DE CANA CHAPETÓN</t>
  </si>
  <si>
    <t>7177 - JUNTA DE DISTRITO MUNICIPAL DE CANCA LA REYNA</t>
  </si>
  <si>
    <t>7178 - JUNTA DE DISTRITO MUNICIPAL DE CANOA</t>
  </si>
  <si>
    <t>7179 - JUNTA DE DISTRITO MUNICIPAL DE CAÑONGO</t>
  </si>
  <si>
    <t>7180 - JUNTA DE DISTRITO MUNICIPAL DE CAPOTILLO</t>
  </si>
  <si>
    <t>7181 - JUNTA DE DISTRITO MUNICIPAL DE CATALINA</t>
  </si>
  <si>
    <t>7182 - JUNTA DE DISTRITO MUNICIPAL DE CENOVI</t>
  </si>
  <si>
    <t>7183 - JUNTA DE DISTRITO MUNICIPAL DE CHIRINO</t>
  </si>
  <si>
    <t>7184 - JUNTA DE DISTRITO MUNICIPAL DE CRISTO REY DE GUARAGUAO</t>
  </si>
  <si>
    <t>7185 - AYUNTAMIENTO MUNICIPAL DE CRISTÓBAL</t>
  </si>
  <si>
    <t>7186 - JUNTA DE DISTRITO MUNICIPAL DE CRUCE DE GUAYACANES</t>
  </si>
  <si>
    <t>7187 - JUNTA DE DISTRITO MUNICIPAL DE CUMAYASA</t>
  </si>
  <si>
    <t>7188 - JUNTA DE DISTRITO MUNICIPAL DE DON JUAN</t>
  </si>
  <si>
    <t>7189 - JUNTA DE DISTRITO MUNICIPAL EL CACHÓN</t>
  </si>
  <si>
    <t>7190 - JUNTA DE DISTRITO MUNICIPAL EL CAIMITO</t>
  </si>
  <si>
    <t>7191 - JUNTA DE DISTRITO MUNICIPAL EL CARRETÓN</t>
  </si>
  <si>
    <t>7192 - JUNTA DE DISTRITO MUNICIPAL EL CARRIL</t>
  </si>
  <si>
    <t>7193 - JUNTA DE DISTRITO MUNICIPAL EL CEDRO (JOBERO)</t>
  </si>
  <si>
    <t>7194 - JUNTA DE DISTRITO MUNICIPAL EL HIGUERITO</t>
  </si>
  <si>
    <t>7195 - JUNTA DE DISTRITO MUNICIPAL EL LIMÓN (JIMANÍ)</t>
  </si>
  <si>
    <t>7196 - JUNTA DE DISTRITO MUNICIPAL EL LIMÓN (SAMANÁ)</t>
  </si>
  <si>
    <t>7197 - JUNTA DE DISTRITO MUNICIPAL EL LIMÓN (VILLA GONZÁLEZ)</t>
  </si>
  <si>
    <t>7198 - JUNTA DE DISTRITO MUNICIPAL EL PALMAR</t>
  </si>
  <si>
    <t>7201 - JUNTA DE DISTRITO MUNICIPAL EL POZO</t>
  </si>
  <si>
    <t>7202 - JUNTA DE DISTRITO MUNICIPAL CAMBITA EL PUEBLECITO</t>
  </si>
  <si>
    <t>7203 - JUNTA DE DISTRITO MUNICIPAL EL PUERTO</t>
  </si>
  <si>
    <t>7204 - JUNTA DE DISTRITO MUNICIPAL EL RANCHITO</t>
  </si>
  <si>
    <t>7205 - JUNTA DE DISTRITO MUNICIPAL EL ROSARIO (PUEBLO VIEJO)</t>
  </si>
  <si>
    <t>7206 - JUNTA DE DISTRITO MUNICIPAL EL ROSARIO (SAN JUAN)</t>
  </si>
  <si>
    <t>7207 - JUNTA DE DISTRITO MUNICIPAL EL RUBIO</t>
  </si>
  <si>
    <t>7208 - JUNTA DE DISTRITO MUNICIPAL EL YAQUE</t>
  </si>
  <si>
    <t>7209 - JUNTA DE DISTRITO MUNICIPAL DE ESTERO HONDO</t>
  </si>
  <si>
    <t>7210 - JUNTA DE DISTRITO MUNICIPAL DE FONDO NEGRO</t>
  </si>
  <si>
    <t>7211 - AYUNTAMIENTO MUNICIPAL DE FUNDACIÓN</t>
  </si>
  <si>
    <t>7212 - JUNTA DE DISTRITO MUNICIPAL DE GANADERO</t>
  </si>
  <si>
    <t>7213 - JUNTA DE DISTRITO MUNICIPAL DE GAUTIER</t>
  </si>
  <si>
    <t>7214 - JUNTA DE DISTRITO MUNICIPAL DE GONZALO</t>
  </si>
  <si>
    <t>7215 - JUNTA DE DISTRITO MUNICIPAL DE GUATAPANAL</t>
  </si>
  <si>
    <t>7216 - JUNTA DE DISTRITO MUNICIPAL DE GUAYABAL (POSTRER RÍO)</t>
  </si>
  <si>
    <t>7217 - JUNTA DE DISTRITO MUNICIPAL DE GUAYABO DULCE</t>
  </si>
  <si>
    <t>7218 - AYUNTAMIENTO MUNICIPAL DE GUERRA</t>
  </si>
  <si>
    <t>7219 - JUNTA DE DISTRITO MUNICIPAL DE HATILLO PALMA</t>
  </si>
  <si>
    <t>7220 - JUNTA DE DISTRITO MUNICIPAL DE HATO DAMAS</t>
  </si>
  <si>
    <t>7221 - JUNTA DE DISTRITO MUNICIPAL DE HATO DEL PADRE</t>
  </si>
  <si>
    <t>7222 - JUNTA DE DISTRITO MUNICIPAL DE HATO DEL YAQUE</t>
  </si>
  <si>
    <t>7223 - JUNTA DE DISTRITO MUNICIPAL DE HATO VIEJO</t>
  </si>
  <si>
    <t>7225 - JUNTA DE DISTRITO MUNICIPAL DE JAIBÓN (PUEBLO NUEVO)</t>
  </si>
  <si>
    <t>7226 - JUNTA DE DISTRITO MUNICIPAL DE JAMAO AFUERA</t>
  </si>
  <si>
    <t>7227 - AYUNTAMIENTO MUNICIPAL DE JAQUIMEYES</t>
  </si>
  <si>
    <t>7228 - JUNTA DE DISTRITO MUNICIPAL DE JICOMÉ</t>
  </si>
  <si>
    <t>7229 - JUNTA DE DISTRITO MUNICIPAL DE JOBA ARRIBA</t>
  </si>
  <si>
    <t>7230 - JUNTA DE DISTRITO MUNICIPAL DE JOSÉ FRANCISCO PEÑA GÓMEZ</t>
  </si>
  <si>
    <t>7231 - JUNTA DE DISTRITO MUNICIPAL DE JUAN ADRIÁN</t>
  </si>
  <si>
    <t>7232 - JUNTA DE DISTRITO MUNICIPAL DE JUAN LÓPEZ</t>
  </si>
  <si>
    <t>7233 - JUNTA DE DISTRITO MUNICIPAL DE JUANCHO</t>
  </si>
  <si>
    <t>7234 - JUNTA DE DISTRITO MUNICIPAL DE JUMA BEJUCAL</t>
  </si>
  <si>
    <t>7235 - JUNTA DE DISTRITO MUNICIPAL DE JUNCALITO</t>
  </si>
  <si>
    <t>7236 - JUNTA DE DISTRITO MUNICIPAL DE LA BIJA</t>
  </si>
  <si>
    <t>7237 - JUNTA DE DISTRITO MUNICIPAL DE LA CALETA</t>
  </si>
  <si>
    <t>7238 - JUNTA DE DISTRITO MUNICIPAL DE LA CANELA</t>
  </si>
  <si>
    <t>7239 - JUNTA DE DISTRITO MUNICIPAL DE LA CAYA</t>
  </si>
  <si>
    <t>7240 - AYUNTAMIENTO MUNICIPAL DE LA CIÉNAGA (BARAHONA)</t>
  </si>
  <si>
    <t>7241 - JUNTA DE DISTRITO MUNICIPAL DE LA COLONIA</t>
  </si>
  <si>
    <t>7242 - JUNTA DE DISTRITO MUNICIPAL DE LA CUCHILLA</t>
  </si>
  <si>
    <t>7243 - JUNTA DE DISTRITO MUNICIPAL DE LA CUESTA</t>
  </si>
  <si>
    <t>7244 - JUNTA DE DISTRITO MUNICIPAL DE LA ENTRADA</t>
  </si>
  <si>
    <t>7245 - JUNTA DE DISTRITO MUNICIPAL DE LA ISABELA</t>
  </si>
  <si>
    <t>7246 - JUNTA DE DISTRITO MUNICIPAL DE LA JAIBA</t>
  </si>
  <si>
    <t>7247 - JUNTA DE DISTRITO MUNICIPAL DE LA ORTEGA</t>
  </si>
  <si>
    <t>7248 - JUNTA DE DISTRITO MUNICIPAL DE LA PEÑA</t>
  </si>
  <si>
    <t>7249 - JUNTA DE DISTRITO MUNICIPAL DE LA SIEMBRA</t>
  </si>
  <si>
    <t>7250 - JUNTA DE DISTRITO MUNICIPAL DE LA VICTORIA</t>
  </si>
  <si>
    <t>7251 - JUNTA DE DISTRITO MUNICIPAL DE LAS BARÍAS (BANÍ)</t>
  </si>
  <si>
    <t>7252 - JUNTA DE DISTRITO MUNICIPAL DE LAS CAÑITAS (ELUPINA CORDERO)</t>
  </si>
  <si>
    <t>7253 - JUNTA DE DISTRITO MUNICIPAL DE LAS CLAVELLINAS</t>
  </si>
  <si>
    <t>7254 - JUNTA DE DISTRITO MUNICIPAL DE LAS COLES</t>
  </si>
  <si>
    <t>7255 - JUNTA DE DISTRITO MUNICIPAL DE LAS GALERAS</t>
  </si>
  <si>
    <t>7256 - JUNTA DE DISTRITO MUNICIPAL DE LAS GORDAS</t>
  </si>
  <si>
    <t>7257 - JUNTA DE DISTRITO MUNICIPAL DE LAS LAGUNAS (PADRE LAS CASAS)</t>
  </si>
  <si>
    <t>7258 - JUNTA DE DISTRITO MUNICIPAL DE LAS LAGUNAS (MOCA)</t>
  </si>
  <si>
    <t>7259 - JUNTA DE DISTRITO MUNICIPAL DE LAS PLACETAS</t>
  </si>
  <si>
    <t>7260 - JUNTA DE DISTRITO MUNICIPAL DE LAS TÁRANAS</t>
  </si>
  <si>
    <t>7261 - AYUNTAMIENTO MUNICIPAL DE LOS ALCARRIZOS</t>
  </si>
  <si>
    <t>7263 - JUNTA DE DISTRITO MUNICIPAL DE LOS JOVILLOS</t>
  </si>
  <si>
    <t>7265 - JUNTA DE DISTRITO MUNICIPAL DE LOS TOROS</t>
  </si>
  <si>
    <t>7266 - JUNTA DE DISTRITO MUNICIPAL DE MAIZAL</t>
  </si>
  <si>
    <t>7267 - JUNTA DE DISTRITO MUNICIPAL DE MAJAGUAL</t>
  </si>
  <si>
    <t>7268 - JUNTA DE DISTRITO MUNICIPAL DE MANUEL BUENO</t>
  </si>
  <si>
    <t>7269 - JUNTA DE DISTRITO MUNICIPAL DE MATA PALACIO</t>
  </si>
  <si>
    <t>7270 - JUNTA DE DISTRITO MUNICIPAL DE MATAYAYA</t>
  </si>
  <si>
    <t>7271 - JUNTA DE DISTRITO MUNICIPAL DE MEDINA</t>
  </si>
  <si>
    <t>7273 - JUNTA DE DISTRITO MUNICIPAL DE MONTE DE LA JAGUA</t>
  </si>
  <si>
    <t>7274 - JUNTA DE DISTRITO MUNICIPAL DE NAVAS</t>
  </si>
  <si>
    <t>7275 - JUNTA DE DISTRITO MUNICIPAL DE NIZAO LAS AUYAMAS</t>
  </si>
  <si>
    <t>7276 - JUNTA DE DISTRITO MUNICIPAL DE NUEVO BRASIL</t>
  </si>
  <si>
    <t>7277 - JUNTA DE DISTRITO MUNICIPAL DE PALMAR ARRIBA</t>
  </si>
  <si>
    <t>7278 - JUNTA DE DISTRITO MUNICIPAL DE PALMAR DE OCOA</t>
  </si>
  <si>
    <t>7279 - JUNTA DE DISTRITO MUNICIPAL DE PALO ALTO</t>
  </si>
  <si>
    <t>7280 - JUNTA DE DISTRITO MUNICIPAL DE PALO VERDE</t>
  </si>
  <si>
    <t>7281 - JUNTA DE DISTRITO MUNICIPAL DE PAYA</t>
  </si>
  <si>
    <t>7282 - AYUNTAMIENTO MUNICIPAL DE PEDRO BRAND</t>
  </si>
  <si>
    <t>7283 - JUNTA DE DISTRITO MUNICIPAL DE PEDRO CORTO</t>
  </si>
  <si>
    <t>7284 - JUNTA DE DISTRITO MUNICIPAL DE PESCADERÍA</t>
  </si>
  <si>
    <t>7285 - JUNTA DE DISTRITO MUNICIPAL DE PIZARRETE</t>
  </si>
  <si>
    <t>7287 - JUNTA DE DISTRITO MUNICIPAL DE PROYECTO 4</t>
  </si>
  <si>
    <t>7288 - JUNTA DE DISTRITO MUNICIPAL DE QUITA CORAZA</t>
  </si>
  <si>
    <t>7289 - JUNTA DE DISTRITO MUNICIPAL DE QUITA SUEÑO</t>
  </si>
  <si>
    <t>7290 - JUNTA DE DISTRITO MUNICIPAL DE RINCÓN</t>
  </si>
  <si>
    <t>7291 - JUNTA DE DISTRITO MUNICIPAL DE RÍO VERDE ARRIBA</t>
  </si>
  <si>
    <t>7292 - JUNTA DE DISTRITO MUNICIPAL DE SABANA ALTA</t>
  </si>
  <si>
    <t>7293 - JUNTA DE DISTRITO MUNICIPAL DE SABANETA DE YÁSICA</t>
  </si>
  <si>
    <t>7294 - JUNTA DE DISTRITO MUNICIPAL DE SABANA DEL PUERTO</t>
  </si>
  <si>
    <t>7295 - JUNTA DE DISTRITO MUNICIPAL DE SABANA GRANDE DE HOSTOS</t>
  </si>
  <si>
    <t>7296 - JUNTA DE DISTRITO MUNICIPAL DE SABANA LARGA (ELÍAS PIÑA)</t>
  </si>
  <si>
    <t>7297 - JUNTA DE DISTRITO MUNICIPAL DE SABANETA</t>
  </si>
  <si>
    <t>7298 - JUNTA DE DISTRITO MUNICIPAL DE LA SABINA</t>
  </si>
  <si>
    <t>7299 - JUNTA DE DISTRITO MUNICIPAL DE SAN FRANCISCO DE JACAGUA</t>
  </si>
  <si>
    <t>7300 - JUNTA DE DISTRITO MUNICIPAL DE SAN JOSÉ DE MATANZAS</t>
  </si>
  <si>
    <t>7301 - JUNTA DE DISTRITO MUNICIPAL DE SAN JOSÉ DEL PUERTO</t>
  </si>
  <si>
    <t>7302 - JUNTA DE DISTRITO MUNICIPAL DE SAN LUIS</t>
  </si>
  <si>
    <t>7303 - JUNTA DE DISTRITO MUNICIPAL DE SANTANA (NIZAO)</t>
  </si>
  <si>
    <t>7304 - JUNTA DE DISTRITO MUNICIPAL DE SANTANA (TAMAYO)</t>
  </si>
  <si>
    <t>7305 - JUNTA DE DISTRITO MUNICIPAL DE TÁBARA ABAJO</t>
  </si>
  <si>
    <t>7306 - JUNTA DE DISTRITO MUNICIPAL DE VENGAN A VER</t>
  </si>
  <si>
    <t>7307 - JUNTA DE DISTRITO MUNICIPAL DE VERAGUA</t>
  </si>
  <si>
    <t>7308 - AYUNTAMIENTO MUNICIPAL DE VILLA MONTELLANO</t>
  </si>
  <si>
    <t>7310 - JUNTA DE DISTRITO MUNICIPAL DE VILLA ELISA</t>
  </si>
  <si>
    <t>7311 - AYUNTAMIENTO MUNICIPAL DE VILLA HERMOSA</t>
  </si>
  <si>
    <t>7313 - JUNTA DE DISTRITO MUNICIPAL DE VILLA SOMBRERO</t>
  </si>
  <si>
    <t>7314 - JUNTA DE DISTRITO MUNICIPAL DE VILLA DE SONADOR</t>
  </si>
  <si>
    <t>7316 - JUNTA DE DISTRITO MUNICIPAL DE YÁSICA ARRIBA</t>
  </si>
  <si>
    <t>7317 - JUNTA DE DISTRITO MUNICIPAL DE YERBA BUENA</t>
  </si>
  <si>
    <t>7318 - AYUNTAMIENTO MUNICIPAL DE PUÑAL</t>
  </si>
  <si>
    <t>7319 - AYUNTAMIENTO MUNICIPAL DE GUAYACANES</t>
  </si>
  <si>
    <t>7320 - JUNTA DE DISTRITO MUNICIPAL DE PANTOJA</t>
  </si>
  <si>
    <t>7322 - JUNTA DE DISTRITO MUNICIPAL DE LA GUÁYIGA</t>
  </si>
  <si>
    <t>7323 - JUNTA DE DISTRITO MUNICIPAL DE LA CUABA</t>
  </si>
  <si>
    <t>7324 - JUNTA DE DISTRITO MUNICIPAL DE EL LIMONAL</t>
  </si>
  <si>
    <t>7325 - JUNTA DE DISTRITO MUNICIPAL DE NARANJAL</t>
  </si>
  <si>
    <t>7326 - JUNTA DE DISTRITO MUNICIPAL DE LAS BARIAS LA ESTANCIA (AZUA)</t>
  </si>
  <si>
    <t>7327 - JUNTA DE DISTRITO MUNICIPAL DE BARRERAS</t>
  </si>
  <si>
    <t>7328 - JUNTA DE DISTRITO MUNICIPAL DE DOÑA EMMA BALAGUER VIUDA VALLEJO</t>
  </si>
  <si>
    <t>7329 - JUNTA DE DISTRITO MUNICIPAL DE LAS LOMAS</t>
  </si>
  <si>
    <t>7331 - JUNTA DE DISTRITO MUNICIPAL DE PUERTO VIEJO</t>
  </si>
  <si>
    <t>7332 - JUNTA DE DISTRITO MUNICIPAL DE MONTE BONITO</t>
  </si>
  <si>
    <t>7333 - JUNTA DE DISTRITO MUNICIPAL DE LOS FRÍOS</t>
  </si>
  <si>
    <t>7334 - JUNTA DE DISTRITO MUNICIPAL DE HATO NUEVO CORTES</t>
  </si>
  <si>
    <t>7335 - JUNTA DE DISTRITO MUNICIPAL DE PROYECTO 2C</t>
  </si>
  <si>
    <t>7336 - JUNTA DE DISTRITO MUNICIPAL DE LA JAGUA</t>
  </si>
  <si>
    <t>7337 - JUNTA DE DISTRITO MUNICIPAL DE GUANITO (SAN JUAN DE LA MAGUANA)</t>
  </si>
  <si>
    <t>7338 - JUNTA DE DISTRITO MUNICIPAL DE LAS CHARCAS DE MARÍA NOVA</t>
  </si>
  <si>
    <t>7339 - JUNTA DE DISTRITO MUNICIPAL DE LAS MAGUANAS HATO NUEVO</t>
  </si>
  <si>
    <t>7340 - JUNTA DE DISTRITO MUNICIPAL DE CARRERA DE YEGUAS</t>
  </si>
  <si>
    <t>7341 - JUNTA DE DISTRITO MUNICIPAL DE JÍNOVA</t>
  </si>
  <si>
    <t>7342 - JUNTA DE DISTRITO MUNICIPAL DE JORGILLO</t>
  </si>
  <si>
    <t>7343 - JUNTA DE DISTRITO MUNICIPAL DE GUAYABO</t>
  </si>
  <si>
    <t>7344 - JUNTA DE DISTRITO MUNICIPAL DE SABANA CRUZ</t>
  </si>
  <si>
    <t>7345 - JUNTA DE DISTRITO MUNICIPAL DE SABANA HIGUERO</t>
  </si>
  <si>
    <t>7346 - JUNTA DE DISTRITO MUNICIPAL DE RANCHO DE LA GUARDIA</t>
  </si>
  <si>
    <t>7347 - JUNTA DE DISTRITO MUNICIPAL DE GUANITO (EL LLANO)</t>
  </si>
  <si>
    <t>7348 - JUNTA DE DISTRITO MUNICIPAL DE LA GUÁZARA</t>
  </si>
  <si>
    <t>7349 - JUNTA DE DISTRITO MUNICIPAL DE CABEZA DE TORO</t>
  </si>
  <si>
    <t>7350 - JUNTA DE DISTRITO MUNICIPAL DE MENA</t>
  </si>
  <si>
    <t>7351 - JUNTA DE DISTRITO MUNICIPAL DE SANTA BÁRBARA EL 6</t>
  </si>
  <si>
    <t>7352 - JUNTA DE DISTRITO MUNICIPAL EL SALADO</t>
  </si>
  <si>
    <t>7354 - JUNTA DE DISTRITO MUNICIPAL DE CALETA (LA ROMANA)</t>
  </si>
  <si>
    <t>7356 - JUNTA DE DISTRITO MUNICIPAL DE SANTA LUCÍA</t>
  </si>
  <si>
    <t>7357 - JUNTA DE DISTRITO MUNICIPAL DE GINA</t>
  </si>
  <si>
    <t>7358 - JUNTA DE DISTRITO MUNICIPAL DE VERÓN PUNTA CANA</t>
  </si>
  <si>
    <t>7359 - JUNTA DE DISTRITO MUNICIPAL DE JAYACO</t>
  </si>
  <si>
    <t>7360 - JUNTA DE DISTRITO MUNICIPAL DE ARROYO TORO MASIPEDRO</t>
  </si>
  <si>
    <t>7361 - JUNTA DE DISTRITO MUNICIPAL DE LA SALVIA LOS QUEMADOS</t>
  </si>
  <si>
    <t>7362 - JUNTA DE DISTRITO MUNICIPAL DE MANABAO</t>
  </si>
  <si>
    <t>7363 - JUNTA DE DISTRITO MUNICIPAL DE VILLA MAGANTE</t>
  </si>
  <si>
    <t>7364 - JUNTA DE DISTRITO MUNICIPAL DE JAYA</t>
  </si>
  <si>
    <t>7365 - JUNTA DE DISTRITO MUNICIPAL DE DON ANTONIO GUZMÁN FERNÁNDEZ</t>
  </si>
  <si>
    <t>7366 - JUNTA DE DISTRITO MUNICIPAL DE BARRAQUITO</t>
  </si>
  <si>
    <t>7367 - JUNTA DE DISTRITO MUNICIPAL EL AGUACATE</t>
  </si>
  <si>
    <t>7368 - JUNTA DE DISTRITO MUNICIPAL DE COMEDERO ARRIBA</t>
  </si>
  <si>
    <t>7369 - JUNTA DE DISTRITO MUNICIPAL DE CABALLERO</t>
  </si>
  <si>
    <t>7370 - JUNTA DE DISTRITO MUNICIPAL DE HERNANDO ALONSO</t>
  </si>
  <si>
    <t>7371 - JUNTA DE DISTRITO MUNICIPAL DE ARROYO AL MEDIO</t>
  </si>
  <si>
    <t>7372 - JUNTA DE DISTRITO MUNICIPAL DE CANCA LA PIEDRA</t>
  </si>
  <si>
    <t>7373 - JUNTA DE DISTRITO MUNICIPAL DE LAS PALOMAS</t>
  </si>
  <si>
    <t>7374 - JUNTA DE DISTRITO MUNICIPAL DE GUAYABAL (PUÑAL)</t>
  </si>
  <si>
    <t>7375 - JUNTA DE DISTRITO MUNICIPAL DE CANABACOA</t>
  </si>
  <si>
    <t>7376 - JUNTA DE DISTRITO MUNICIPAL DE MAIMÓN (PUERTO PLATA)</t>
  </si>
  <si>
    <t>7377 - JUNTA DE DISTRITO MUNICIPAL DE RÍO GRANDE</t>
  </si>
  <si>
    <t>7378 - JUNTA DE DISTRITO MUNICIPAL EL ESTRECHO DE LUPERÓN OMAR BROSS</t>
  </si>
  <si>
    <t>7380 - JUNTA DE DISTRITO MUNICIPAL DE PARADERO</t>
  </si>
  <si>
    <t>7381 - JUNTA DE DISTRITO MUNICIPAL DE SANTIAGO DE LA CRUZ</t>
  </si>
  <si>
    <t>7382 - JUNTA DE DISTRITO MUNICIPAL DE GUALETE</t>
  </si>
  <si>
    <t>7383 - JUNTA DE DISTRITO MUNICIPAL DE VILLA CENTRAL</t>
  </si>
  <si>
    <t>7384 - JUNTA DE DISTRITO MUNICIPAL DE LA ZANJA</t>
  </si>
  <si>
    <t>7385 - AYUNTAMIENTO MUNICIPAL DE EL PEÑÓN</t>
  </si>
  <si>
    <t>7387 - JUNTA DE DISTRITO MUNICIPAL DE TAVERA</t>
  </si>
  <si>
    <t>7388 - JUNTA DE DISTRITO MUNICIPAL DE ZAMBRANA ABAJO</t>
  </si>
  <si>
    <t>7389 - JUNTA DE DISTRITO MUNICIPAL DE DON JUAN RODRÍGUEZ</t>
  </si>
  <si>
    <t>7390 - JUNTA DE DISTRITO MUNICIPAL DE DOÑA ANA</t>
  </si>
  <si>
    <t>7391 - JUNTA DE DISTRITO MUNICIPAL DE HATILLO</t>
  </si>
  <si>
    <t>7392 - JUNTA DE DISTRITO MUNICIPAL DE QUITA SUEÑO (BAJOS DE HAINA)</t>
  </si>
  <si>
    <t>7393 - JUNTA DE DISTRITO MUNICIPAL DE SANTA MARÍA</t>
  </si>
  <si>
    <t>7394 - JUNTA DE DISTRITO MUNICIPAL SANTIAGO OESTE</t>
  </si>
  <si>
    <t>6103 - CORPORACION ESTATAL DE RADIO Y TELEVISON ( CERTV)</t>
  </si>
  <si>
    <t>6124 - EMPRESA DE TRANSMISION ELECTRICA DOMINICANA ( ETED)</t>
  </si>
  <si>
    <t>6131 - OPERADORA METROPOLITANA DE SERVICIOS DE AUTOBUSES (OMSA)</t>
  </si>
  <si>
    <t>INSTITUCIONES PÚBLICAS FINANCIERAS MONETARIAS</t>
  </si>
  <si>
    <t>5004 - BANCO DE RESERVAS DE LA REPUBLICA DOMINICANA</t>
  </si>
  <si>
    <t>5001 - BANCO AGRICOLA DE LA REPUBLICA DOMINICANA</t>
  </si>
  <si>
    <t>5003 - BANCO NACIONAL DE LAS EXPORTACIONES (BANDEX)</t>
  </si>
  <si>
    <t>5005 - CAJA DE AHORROS PARA OBREROS Y MONTE DE PIEDAD</t>
  </si>
  <si>
    <t>5007 - CONS. NAC. PROM. Y APOYO A LA MICRO, PEQ. Y MEDIANA EMPRESA-PROMIPYME</t>
  </si>
  <si>
    <t>INSTITUCIONES PÚBLICAS FINANCIERAS NO MONETARIAS</t>
  </si>
  <si>
    <t>5008 - SUPERINTENDENCIA DEL MERCADO DE VALORES</t>
  </si>
  <si>
    <t>AUXILIARES FINANCIEROS</t>
  </si>
  <si>
    <t>90 - FONDOS DE TERCEROS</t>
  </si>
  <si>
    <t>01 - Construcción de Instalaciones deportivas</t>
  </si>
  <si>
    <t>01 - Construcción de vías de comunicación y anexos</t>
  </si>
  <si>
    <t>02 - Reparación y Acondicionamiento de Vias de Comunicación</t>
  </si>
  <si>
    <t>02 - Reparación y acondicionamiento de vías de comunicación</t>
  </si>
  <si>
    <t>03 - Construcción de infraestructuras culturales y  educativas</t>
  </si>
  <si>
    <t>03 - Construcción de infraestructuras sanitarias,  de alcantarillado y medio ambiente</t>
  </si>
  <si>
    <t>03 - Construcción de instalaciones recreativas</t>
  </si>
  <si>
    <t>04 - Reparación de instalaciones recreativas</t>
  </si>
  <si>
    <t>05 - Construcción Instalaciones Recreativas</t>
  </si>
  <si>
    <t>07 - Construcción Infraestructuras Culturales, Educativas , Religiosas y Funebre</t>
  </si>
  <si>
    <t>07 - Recuperación de la Cobertura Vegetal en Cuencas Hidrográficas de la República Dominicana.</t>
  </si>
  <si>
    <t>Ámbitos Institucionales</t>
  </si>
  <si>
    <t>Consolidable</t>
  </si>
  <si>
    <t>3 = 1 - 2</t>
  </si>
  <si>
    <t>6 = 4 - 5</t>
  </si>
  <si>
    <t>9 = 7 - 8</t>
  </si>
  <si>
    <t>Total de Ingresos</t>
  </si>
  <si>
    <t>Empresas Públicas no Financieras</t>
  </si>
  <si>
    <t>3 = (1 - 2)</t>
  </si>
  <si>
    <t>6 = (4 - 5)</t>
  </si>
  <si>
    <t>Tabla 9. Transacciones consolidables del Sector Público</t>
  </si>
  <si>
    <t>Fuente: Elaborado con datos del OECD Economic Outlook.</t>
  </si>
  <si>
    <t xml:space="preserve">Fuente: Elaborado con datos datos de la Energy Information Administration. </t>
  </si>
  <si>
    <t>Fuente: Elaborado con datos del Aggregated Gas Storage Inventory.</t>
  </si>
  <si>
    <t>Fuente: Elaborado con datos de la Food Agricultural Organization (FAO).</t>
  </si>
  <si>
    <t>Clasificación Económica del Gasto por Ámbito Institucional</t>
  </si>
  <si>
    <t>Clasificación Económica del Ingreso por Ámbito Institucional</t>
  </si>
  <si>
    <t>PIB Marco Macroeconómico MEPyD, 08/2023</t>
  </si>
  <si>
    <t>Tabla 8. Alcance Presupuesto Formulado del Sector Público Consolidado</t>
  </si>
  <si>
    <t>Clasificación Institucional de Gastos</t>
  </si>
  <si>
    <t>2024*</t>
  </si>
  <si>
    <t>¿Se consolida en el Informe?</t>
  </si>
  <si>
    <t>Partidas Consolidables según MEFP 2014</t>
  </si>
  <si>
    <t>Fueron consolidadas las transferencias corrientes y de capital inter e intra ámbitos del SP.</t>
  </si>
  <si>
    <t>Entres estos bienes y servicios se incluyó la venta de energía eléctrica y la venta de agua y saneamiento al SPNF.</t>
  </si>
  <si>
    <t>Fuente: Elaborado con informaciones del Manual de Finanzas Públicas FMI, 2014.</t>
  </si>
  <si>
    <t>Acciones y otras participaciones de capital*</t>
  </si>
  <si>
    <t>Nota: *En años anteriores esta partida sí se ha consolidado. En este año no se produce esta transacción, sin embargo sí se puede visualizar en caso positivo.</t>
  </si>
  <si>
    <t>Fuente: Elaborado con datos consolidados a partir de datos del SIGEF, CIFE.</t>
  </si>
  <si>
    <t>Administración Central</t>
  </si>
  <si>
    <t xml:space="preserve">Administración Central </t>
  </si>
  <si>
    <t>ADMINISTRACIÓN CENTRAL</t>
  </si>
  <si>
    <t>Finalidad</t>
  </si>
  <si>
    <t>Organismos Autónomos y Descentralizados no Financieros</t>
  </si>
  <si>
    <t>1 - SERVICIOS  GENERALES</t>
  </si>
  <si>
    <t>Fuente: Elaborado con datos del SIGEF y CIFE.</t>
  </si>
  <si>
    <t>Clasificación Económica de Gastos</t>
  </si>
  <si>
    <t>PIB Nominal 2023 formulación (RD$ millones)</t>
  </si>
  <si>
    <t>Gobierno Central</t>
  </si>
  <si>
    <t>Presupuesto Consolidado SP</t>
  </si>
  <si>
    <t>% PIB</t>
  </si>
  <si>
    <t>Presupuesto inicial</t>
  </si>
  <si>
    <t>Presupuesto Consolidado</t>
  </si>
  <si>
    <t>12 = 10-11</t>
  </si>
  <si>
    <t>15 = 13-14</t>
  </si>
  <si>
    <t>Gobierno General Nacional</t>
  </si>
  <si>
    <t>Sector Público No Financiero</t>
  </si>
  <si>
    <t>Descentralizadas</t>
  </si>
  <si>
    <t>Consumo</t>
  </si>
  <si>
    <t>Inversión</t>
  </si>
  <si>
    <t>Fuentes: Elaborado con datos del SIGEF y CIFE.</t>
  </si>
  <si>
    <t>Participación</t>
  </si>
  <si>
    <t>PIB %</t>
  </si>
  <si>
    <t xml:space="preserve"> Instituciones Públicas Financieras Monetarias</t>
  </si>
  <si>
    <t xml:space="preserve"> Instituciones Públicas Financieras no Monetarias</t>
  </si>
  <si>
    <t xml:space="preserve"> Auxiliares Financieros</t>
  </si>
  <si>
    <t>Fuente: Elaborado con datos del Banco Central de la República Dominicana actualizado en 04/09/2023</t>
  </si>
  <si>
    <t>Proyecto</t>
  </si>
  <si>
    <t>Formulado</t>
  </si>
  <si>
    <t>01 - Construcción Verja Perimetral Inteligente Frontera República Dominicana-Haití</t>
  </si>
  <si>
    <t>01 - Mejoramiento De 100,000 Viviendas En La República Dominicana</t>
  </si>
  <si>
    <t xml:space="preserve">Empresas Públicas No Financieras </t>
  </si>
  <si>
    <t xml:space="preserve"> Region El Valle</t>
  </si>
  <si>
    <t>En RD$</t>
  </si>
  <si>
    <t xml:space="preserve"> Region Yuma</t>
  </si>
  <si>
    <t xml:space="preserve"> Region Higuamo</t>
  </si>
  <si>
    <t xml:space="preserve"> Region Cibao Sur</t>
  </si>
  <si>
    <t xml:space="preserve"> Region Cibao Nordeste</t>
  </si>
  <si>
    <t xml:space="preserve"> Region Enriquillo</t>
  </si>
  <si>
    <t xml:space="preserve"> Region Valdesia</t>
  </si>
  <si>
    <t xml:space="preserve"> Nacional</t>
  </si>
  <si>
    <t xml:space="preserve"> Region Cibao Noroeste</t>
  </si>
  <si>
    <t>Promedio</t>
  </si>
  <si>
    <t xml:space="preserve"> Region Cibao Norte</t>
  </si>
  <si>
    <t xml:space="preserve"> Region Ozama O Metropolitana</t>
  </si>
  <si>
    <t xml:space="preserve"> Santiago Rodriguez</t>
  </si>
  <si>
    <t xml:space="preserve"> Monsenor Nouel</t>
  </si>
  <si>
    <t xml:space="preserve"> San Jose De Ocoa</t>
  </si>
  <si>
    <t xml:space="preserve"> Hermanas Mirabal</t>
  </si>
  <si>
    <t xml:space="preserve"> Samana</t>
  </si>
  <si>
    <t xml:space="preserve"> El Seibo</t>
  </si>
  <si>
    <t xml:space="preserve"> La Romana</t>
  </si>
  <si>
    <t xml:space="preserve"> Bahoruco</t>
  </si>
  <si>
    <t xml:space="preserve"> Sanchez Ramirez</t>
  </si>
  <si>
    <t xml:space="preserve"> Monte Plata</t>
  </si>
  <si>
    <t xml:space="preserve"> Pedernales</t>
  </si>
  <si>
    <t xml:space="preserve"> Hato Mayor</t>
  </si>
  <si>
    <t xml:space="preserve"> San Juan</t>
  </si>
  <si>
    <t xml:space="preserve"> Elias Pina</t>
  </si>
  <si>
    <t xml:space="preserve"> Valverde</t>
  </si>
  <si>
    <t xml:space="preserve"> La Altagracia</t>
  </si>
  <si>
    <t xml:space="preserve"> Maria Trinidad Sanchez</t>
  </si>
  <si>
    <t xml:space="preserve"> San Pedro De Macoris</t>
  </si>
  <si>
    <t xml:space="preserve"> Espaillat</t>
  </si>
  <si>
    <t xml:space="preserve"> Barahona</t>
  </si>
  <si>
    <t xml:space="preserve"> San Cristobal</t>
  </si>
  <si>
    <t xml:space="preserve"> Puerto Plata</t>
  </si>
  <si>
    <t xml:space="preserve"> Duarte</t>
  </si>
  <si>
    <t xml:space="preserve"> Peravia</t>
  </si>
  <si>
    <t xml:space="preserve"> La Vega</t>
  </si>
  <si>
    <t xml:space="preserve"> Azua</t>
  </si>
  <si>
    <t xml:space="preserve"> Independencia</t>
  </si>
  <si>
    <t xml:space="preserve"> Dajabon</t>
  </si>
  <si>
    <t xml:space="preserve"> Monte Cristi</t>
  </si>
  <si>
    <t xml:space="preserve"> Santiago</t>
  </si>
  <si>
    <t xml:space="preserve"> Multiprovincial</t>
  </si>
  <si>
    <t xml:space="preserve"> Distrito Nacional</t>
  </si>
  <si>
    <t xml:space="preserve"> Santo Domingo</t>
  </si>
  <si>
    <t>total</t>
  </si>
  <si>
    <t>PROMEDIO</t>
  </si>
  <si>
    <t xml:space="preserve">Valores en % </t>
  </si>
  <si>
    <t>E-M</t>
  </si>
  <si>
    <t>E-J</t>
  </si>
  <si>
    <t>E-S</t>
  </si>
  <si>
    <t>E-D</t>
  </si>
  <si>
    <t xml:space="preserve">Notas: </t>
  </si>
  <si>
    <t xml:space="preserve">Fuente: Banco Central de la República Dominicana. </t>
  </si>
  <si>
    <t>Actividad Económica</t>
  </si>
  <si>
    <t>Agropecuario</t>
  </si>
  <si>
    <t>Explotación de Minas y Canteras</t>
  </si>
  <si>
    <t>Manufactura Local</t>
  </si>
  <si>
    <t>Manufactura Zonas Francas</t>
  </si>
  <si>
    <t>Construcción</t>
  </si>
  <si>
    <t>Servicios</t>
  </si>
  <si>
    <t>Energía y Agua</t>
  </si>
  <si>
    <t>Comercio</t>
  </si>
  <si>
    <t>Hoteles, Bares y Restaurantes</t>
  </si>
  <si>
    <t>Transporte y Almacenamiento</t>
  </si>
  <si>
    <t>Comunicaciones</t>
  </si>
  <si>
    <t>Servicios financieros</t>
  </si>
  <si>
    <t>Actividades Inmobiliarias y de Alquiler</t>
  </si>
  <si>
    <t>Enseñanza</t>
  </si>
  <si>
    <t>Salud</t>
  </si>
  <si>
    <t>Otras actividades de servicios</t>
  </si>
  <si>
    <t>Producto Interno Bruto</t>
  </si>
  <si>
    <t xml:space="preserve"> </t>
  </si>
  <si>
    <t>Valores en millones de US$</t>
  </si>
  <si>
    <t>Conceptos</t>
  </si>
  <si>
    <t>Ene-Sept</t>
  </si>
  <si>
    <t>Variaciones Abs.</t>
  </si>
  <si>
    <t>I. Cuenta Corriente</t>
  </si>
  <si>
    <t>Balanza de Bienes</t>
  </si>
  <si>
    <t>Balanza de Servicios</t>
  </si>
  <si>
    <t>Ingreso Primario</t>
  </si>
  <si>
    <t>Ingreso Secundario</t>
  </si>
  <si>
    <t>II. Cuenta de capital</t>
  </si>
  <si>
    <t xml:space="preserve"> Préstamo / Endeudamiento Neto</t>
  </si>
  <si>
    <t>III. Cuenta Financiera</t>
  </si>
  <si>
    <t>Inversión Directa</t>
  </si>
  <si>
    <t>IV. Errores y Omisiones</t>
  </si>
  <si>
    <t>V. Financiamiento</t>
  </si>
  <si>
    <t>Act. de reservas</t>
  </si>
  <si>
    <t xml:space="preserve">*Cifras preliminares.  </t>
  </si>
  <si>
    <t xml:space="preserve">\Los valores negativos reflejan un endeudamiento de República Dominicana con el resto del mundo.  Los valores positivos significan un préstamo neto de República Dominicana hacia el resto del mundo. </t>
  </si>
  <si>
    <t>Enero - Septiembre</t>
  </si>
  <si>
    <t>Var. Abs.</t>
  </si>
  <si>
    <t>%</t>
  </si>
  <si>
    <t>Importaciones totales</t>
  </si>
  <si>
    <t>I.Nacionales</t>
  </si>
  <si>
    <t>II. Zonas francas</t>
  </si>
  <si>
    <t>Exportaciones totales</t>
  </si>
  <si>
    <t>Balanza Comercial</t>
  </si>
  <si>
    <t>Valores en porcentajes (%)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</si>
  <si>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</si>
  <si>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</si>
  <si>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</si>
  <si>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</si>
  <si>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</si>
  <si>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</si>
  <si>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</si>
  <si>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</si>
  <si>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</si>
  <si>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</si>
  <si>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</si>
  <si>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</si>
  <si>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General</t>
  </si>
  <si>
    <t>Subyacente</t>
  </si>
  <si>
    <t>Meta de inflación</t>
  </si>
  <si>
    <t>Max</t>
  </si>
  <si>
    <t>Min</t>
  </si>
  <si>
    <t xml:space="preserve">Fuente: Informe Índice de Precios al Consumidor (IPC). Banco Central de la República Dominicana. </t>
  </si>
  <si>
    <t>Banco Central de la República Dominicana</t>
  </si>
  <si>
    <t>Tasas de Política Monetaria y Facilidades Permanentes</t>
  </si>
  <si>
    <t>2021-2023</t>
  </si>
  <si>
    <t>En % anual</t>
  </si>
  <si>
    <t>Depósito</t>
  </si>
  <si>
    <t>Tasa de Política Monetaria</t>
  </si>
  <si>
    <t>Préstamo</t>
  </si>
  <si>
    <t>Valores en %</t>
  </si>
  <si>
    <r>
      <rPr>
        <vertAlign val="superscript"/>
        <sz val="9"/>
        <color theme="1"/>
        <rFont val="Gill Sans MT"/>
        <family val="2"/>
      </rPr>
      <t>1</t>
    </r>
    <r>
      <rPr>
        <sz val="9"/>
        <color theme="1"/>
        <rFont val="Gill Sans MT"/>
        <family val="2"/>
      </rPr>
      <t>A partir de febrero de 2013 se introdujo un nuevo mecanismo de operatividad de la política monetaria. 
La TPM pasa a ser una tasa indicativa, mientras que las tasas de las facilidades permanentes quedan definidas a partir de la TPM +/- un porcentaje.</t>
    </r>
  </si>
  <si>
    <r>
      <rPr>
        <vertAlign val="superscript"/>
        <sz val="9"/>
        <color theme="1"/>
        <rFont val="Gill Sans MT"/>
        <family val="2"/>
      </rPr>
      <t>2</t>
    </r>
    <r>
      <rPr>
        <sz val="9"/>
        <color theme="1"/>
        <rFont val="Gill Sans MT"/>
        <family val="2"/>
      </rPr>
      <t xml:space="preserve">En una reunión extraordinaria de política monetaria el 16 de marzo de 2020, se redujo la TPM y se modificaron las tasas de las facilidades permanentes, siendo efectivas a partir del 19 de marzo de 2020. </t>
    </r>
  </si>
  <si>
    <t>Gráfico 20. Tasa de Ocupación del Mercado Laboral en el período 2021-2023</t>
  </si>
  <si>
    <t xml:space="preserve">Ocupación </t>
  </si>
  <si>
    <t>*Cifras Preliminares</t>
  </si>
  <si>
    <t xml:space="preserve">Fuente: Encuesta Continua de Trabajo. Banco Central de la República Dominicana. </t>
  </si>
  <si>
    <t>Instituto Nacional de Aguas Potables y Alcantarillados (INAPA)</t>
  </si>
  <si>
    <r>
      <t>En Millones de RD$</t>
    </r>
    <r>
      <rPr>
        <b/>
        <sz val="11"/>
        <color theme="1"/>
        <rFont val="Avenir Next LT Pro"/>
        <family val="2"/>
      </rPr>
      <t xml:space="preserve">   </t>
    </r>
    <r>
      <rPr>
        <sz val="11"/>
        <color theme="1"/>
        <rFont val="Avenir Next LT Pro"/>
        <family val="2"/>
      </rPr>
      <t xml:space="preserve">  </t>
    </r>
  </si>
  <si>
    <t>Programa</t>
  </si>
  <si>
    <t>Productos</t>
  </si>
  <si>
    <t>UNIDAD DE MEDIDA</t>
  </si>
  <si>
    <t>META PROGRAMADA</t>
  </si>
  <si>
    <t>FORMULADO (RD$ MILLONES)</t>
  </si>
  <si>
    <t>Abastecimiento de Agua Potable</t>
  </si>
  <si>
    <t>Residentes de las provincias bajo la jurisdicción del INAPA con producción de agua potable a través de la red pública</t>
  </si>
  <si>
    <t>Saneamiento y Disposición de Aguas Residuales</t>
  </si>
  <si>
    <t>Residentes de las provincias bajo la jurisdicción del INAPA con servicio de recolección de agua residual a través de la red de alcantarillado</t>
  </si>
  <si>
    <t>M3 de aguas residuales recolectadas</t>
  </si>
  <si>
    <t>Residentes de las provincias bajo el área de jurisdicción del INAPA con aguas residuales tratadas y vertidas al medio ambiente conforme a los parámetros establecidos por las normas</t>
  </si>
  <si>
    <t>M3 de aguas residuales tratadas</t>
  </si>
  <si>
    <t>Gestión Comercial</t>
  </si>
  <si>
    <t>Clientes/usuarios atendidos</t>
  </si>
  <si>
    <t>TOTAL FORMULADO</t>
  </si>
  <si>
    <t>Fuente: Elaboración con datos del SIGEF.</t>
  </si>
  <si>
    <t>Corporación del Acueducto y Alcantarillado de Santo Domingo (CAASD)</t>
  </si>
  <si>
    <t>Residentes de los sectores bajo jurisdicción de la CAASD con suministro de agua potable a través de la Red Pública</t>
  </si>
  <si>
    <t>M3 de agua suministrada</t>
  </si>
  <si>
    <t>Residentes  de los sectores bajo jurisdicción de la CAASD con servicio de recolección de agua residual a través de la red de alcantarillado</t>
  </si>
  <si>
    <t>Residentes de los sectores bajo jurisdicción de la CAASD con servicio tratamiento de aguas residuales y vertido al medio ambiente conforme a los parámetros establecidos por las normas vigentes</t>
  </si>
  <si>
    <t>Residentes de los sectores bajo jurisdicción de la CAASD con atención a las solicitudes de servicios comerciales, reclamos y denuncias</t>
  </si>
  <si>
    <t>M3 de agua producidas</t>
  </si>
  <si>
    <t>M3 de agua distribuida</t>
  </si>
  <si>
    <t>Cantidad de clientes atendidos</t>
  </si>
  <si>
    <t>Tabla 16. Presupuesto Físico por programas y productos Corporación del Acueducto y Alcantarillado de Santo Domingo (CAASD)</t>
  </si>
  <si>
    <t>Tabla 21. Presupuesto Formulado del Sector Público Consolidado</t>
  </si>
  <si>
    <t>Notas:</t>
  </si>
  <si>
    <t>Tabla 15. Presupuesto Físico por programas y productos Instituto Nacional de Aguas Potables y Alcantarillados (INAPA)</t>
  </si>
  <si>
    <t xml:space="preserve">Tabla 16. Presupuesto Formulado Consolidado por Ámbito Institucional del SPNF  </t>
  </si>
  <si>
    <t xml:space="preserve">Clasificación Económica de los Ingresos </t>
  </si>
  <si>
    <t>TOTAL SPNF</t>
  </si>
  <si>
    <t>Tabla 17. Proceso de Consolidación por Ámbito Institucional del SPNF</t>
  </si>
  <si>
    <t>% del PIB</t>
  </si>
  <si>
    <t>2.1.1.1 - Remuneraciones</t>
  </si>
  <si>
    <t>2.1.1.2 - Bienes y servicios</t>
  </si>
  <si>
    <t>2.1.1.9 - Otros gastos de explotación</t>
  </si>
  <si>
    <t>2.1.2.1 - Remuneraciones</t>
  </si>
  <si>
    <t>2.1.2.2 - Bienes y servicios</t>
  </si>
  <si>
    <t>2.1.2.7 - 5 %  que se asigna durante el ejercicio para gasto corriente</t>
  </si>
  <si>
    <t>2.1.2.8 - 1 %  que se asigna durante el ejercicio para gasto corriente por calamidad publica</t>
  </si>
  <si>
    <t>Grand Total</t>
  </si>
  <si>
    <t>Fuente: Elaborado con datos del Sistema de Gestión de la Información Financiera (SIGEF) y Centralización Información Financiera Del Estado (CIFE).</t>
  </si>
  <si>
    <t>Variaciones</t>
  </si>
  <si>
    <t>3 = 2-1</t>
  </si>
  <si>
    <t>4 = 3/1</t>
  </si>
  <si>
    <t>Finalidad / Función</t>
  </si>
  <si>
    <t>Variación</t>
  </si>
  <si>
    <t>1.1 - Administración general</t>
  </si>
  <si>
    <t>1.2 - Relaciones internacionales</t>
  </si>
  <si>
    <t>1.3 - Defensa nacional</t>
  </si>
  <si>
    <t>1.4 - Justicia, orden público y seguridad</t>
  </si>
  <si>
    <t>2.1 - Asuntos económicos, comerciales y laborales</t>
  </si>
  <si>
    <t>2.2 - Agropecuaria, caza, pesca y silvicultura</t>
  </si>
  <si>
    <t>2.3 - Riego</t>
  </si>
  <si>
    <t>2.4 - Energía y combustible</t>
  </si>
  <si>
    <t>2.5 - Minería, manufactura y construcción</t>
  </si>
  <si>
    <t>2.6 - Transporte</t>
  </si>
  <si>
    <t>2.7 - Comunicaciones</t>
  </si>
  <si>
    <t>2.8 - Banca y seguros</t>
  </si>
  <si>
    <t>2.9 - Otros servicios económicos</t>
  </si>
  <si>
    <t>3.1 - Protección del aire, agua y suelo</t>
  </si>
  <si>
    <t>3.2 - Protección de la biodiversidad y ordenación de desechos</t>
  </si>
  <si>
    <t>3.3 - Cambio Climático</t>
  </si>
  <si>
    <t>4.1 - Vivienda y servicios comunitarios</t>
  </si>
  <si>
    <t>4.2 - Salud</t>
  </si>
  <si>
    <t>4.3 - Actividades deportivas, recreativas, culturales y religiosas</t>
  </si>
  <si>
    <t>4.4 - Educación</t>
  </si>
  <si>
    <t>4.5 - Protección social</t>
  </si>
  <si>
    <t>4.6 - Equidad de género</t>
  </si>
  <si>
    <t>5.1 - Intereses y comisiones de deuda pública</t>
  </si>
  <si>
    <t>Fuentes Financieras</t>
  </si>
  <si>
    <t>Fuente: OECD Economic Outlook, 2024.</t>
  </si>
  <si>
    <t>2013 – 2024</t>
  </si>
  <si>
    <t>Valores en Índices</t>
  </si>
  <si>
    <r>
      <t xml:space="preserve">Gráfico 1 Índice de Riesgos Geopolíticos y del Comercio Internacional
2013 – 2024
</t>
    </r>
    <r>
      <rPr>
        <sz val="11"/>
        <color rgb="FF000000"/>
        <rFont val="Avenir Next LT Pro"/>
        <family val="2"/>
      </rPr>
      <t>Valores en Índices</t>
    </r>
  </si>
  <si>
    <t>Estimado 2024</t>
  </si>
  <si>
    <t>Tabla 1. Proyecciones Globales de Crecimiento 2025-2026</t>
  </si>
  <si>
    <t>Fuente: Global Economics Prospects, World Bank.</t>
  </si>
  <si>
    <r>
      <t xml:space="preserve">Gráfico 2. Tasa de Inflación Interanual EE. UU.
2022 – 2024
</t>
    </r>
    <r>
      <rPr>
        <sz val="11"/>
        <color theme="1"/>
        <rFont val="Avenir Next LT Pro"/>
        <family val="2"/>
      </rPr>
      <t>Valores en Porcentajes (%)</t>
    </r>
  </si>
  <si>
    <t>Gráfico 3. Rango Meta de Tasas de Fondos Federales
2020 - 2024
Valores en Porcentajes (%)</t>
  </si>
  <si>
    <t>Fuente: Federal Reserve of St Louis.</t>
  </si>
  <si>
    <t>Gráfico 6. Tasas de Interés de los principales Bancos Centrales</t>
  </si>
  <si>
    <t>Fuente: Trading Economics.</t>
  </si>
  <si>
    <t>Fuente: Balance Preliminar de las Economías de América Latina y el Caribe, CEPAL.</t>
  </si>
  <si>
    <t>Fuente: Pink Sheet del Banco Mundial.</t>
  </si>
  <si>
    <t>Fuente: Banco Central de la República Dominicana</t>
  </si>
  <si>
    <t>enero – diciembre (2023 – 2024)*</t>
  </si>
  <si>
    <t>En porcentaje (%) del PIB</t>
  </si>
  <si>
    <t>Administración Pública</t>
  </si>
  <si>
    <t>Tabla 2. Tasa de Crecimiento Económico por Actividad Económica</t>
  </si>
  <si>
    <t xml:space="preserve">Tabla 3. Balanza de Pagos de la República Dominicana Enero-Septiembre (2023-2024) </t>
  </si>
  <si>
    <t>2023/2024</t>
  </si>
  <si>
    <t xml:space="preserve">Fuente: Resultados Preliminares de la Economía Dominicana Enero-Septiembre 2024. Banco Central de la República Dominicana. </t>
  </si>
  <si>
    <t xml:space="preserve">Tabla 4. Balanza Comercial de la República Dominicana Enero-Septiembre (2023 -2024) </t>
  </si>
  <si>
    <t>Fuente: Estadísticas de la balanza comercial del Banco Central Enero-Septiembre 2024.</t>
  </si>
  <si>
    <t>Gráfico 18. Evolución Enero 2023 - Diciembre 2024 de la Tasa de Política Monetaria (TPM)</t>
  </si>
  <si>
    <t>Gráfico 19. Inflación anualizada 2023 -  2024</t>
  </si>
  <si>
    <r>
      <t xml:space="preserve"> </t>
    </r>
    <r>
      <rPr>
        <sz val="11"/>
        <color rgb="FF000000"/>
        <rFont val="Avenir Next LT Pro"/>
        <family val="2"/>
      </rPr>
      <t>En porcentaje (%)</t>
    </r>
  </si>
  <si>
    <t>Ocupados formales</t>
  </si>
  <si>
    <t>Ocupados informales</t>
  </si>
  <si>
    <t>III</t>
  </si>
  <si>
    <t>IV</t>
  </si>
  <si>
    <t>I</t>
  </si>
  <si>
    <t>II</t>
  </si>
  <si>
    <t>Gráfico 20. Distribución del Mercado de Trabajo</t>
  </si>
  <si>
    <t>Gráfico 21. Tasa de Ocupación del Mercado Laboral en el período 2022-2024</t>
  </si>
  <si>
    <t>Tabla XX. Presupuesto Formulado Agregado del Sector Público por Ámbito Institucional</t>
  </si>
  <si>
    <t>Tabla XX. Presupuesto Formulado Agregado del Sector Público</t>
  </si>
  <si>
    <t>Tabla 5. Presupuesto Formulado Agregado del Sector Público</t>
  </si>
  <si>
    <r>
      <t>2016 – 2025*</t>
    </r>
    <r>
      <rPr>
        <sz val="11"/>
        <color theme="1"/>
        <rFont val="Aptos"/>
        <family val="2"/>
      </rPr>
      <t xml:space="preserve"> </t>
    </r>
  </si>
  <si>
    <t>SPNF</t>
  </si>
  <si>
    <t>SF</t>
  </si>
  <si>
    <t>Fuente: Elaborado con datos de Informes de Consolidación 2016 - 2023, SIGEF, CIFE.</t>
  </si>
  <si>
    <t>Nota: *El 2025 incluye las Instituciones Públicas Financieras.</t>
  </si>
  <si>
    <t>2025*</t>
  </si>
  <si>
    <t>El monto RD$3,288.6 millones está hecho a escala para poder percibir que este pertenece al SF.</t>
  </si>
  <si>
    <t>Gráfico 18. Transacciones Consolidables</t>
  </si>
  <si>
    <t>Tabla 11. Matriz de transacciones formuladas consolidables del SP</t>
  </si>
  <si>
    <t>agua</t>
  </si>
  <si>
    <t>energia</t>
  </si>
  <si>
    <t>Instituciones públicas financieras monetarias</t>
  </si>
  <si>
    <t>Instituciones públicas financieras no monetarias</t>
  </si>
  <si>
    <t>Gráfico 15. Ingresos Formulados Consolidados por Ámbito del SPNF</t>
  </si>
  <si>
    <t>Porcentaje del total de Ingresos</t>
  </si>
  <si>
    <t>En Porcentaje (%)</t>
  </si>
  <si>
    <t>Empresas Públicas Financieras Monetarias</t>
  </si>
  <si>
    <t>Empresas Públicas Financieras no Monetarias</t>
  </si>
  <si>
    <t>Tabla 12. Comparativo Presupuesto Consolidado del SP por clasificación económica</t>
  </si>
  <si>
    <t>2024 - 2025</t>
  </si>
  <si>
    <t>Nominal</t>
  </si>
  <si>
    <t>Relativa</t>
  </si>
  <si>
    <t>PIB Formulacion 2025</t>
  </si>
  <si>
    <t>PIB formulacion 2024</t>
  </si>
  <si>
    <t>Nota: PIB del Panorama Macroeconómico, actualizado al 21 de agosto 2024.</t>
  </si>
  <si>
    <t>Tabla 13.  Distribución del presupuesto inicial de gastos del SP por finalidad</t>
  </si>
  <si>
    <t xml:space="preserve"> Instituciones públicas financieras no monetarias</t>
  </si>
  <si>
    <r>
      <t xml:space="preserve">Tabla 14. Comparativo presupuesto inicial de gastos del SP por finalidad 
2024-2025
</t>
    </r>
    <r>
      <rPr>
        <sz val="14"/>
        <color theme="1"/>
        <rFont val="Avenir Next LT Pro"/>
        <family val="2"/>
      </rPr>
      <t xml:space="preserve">En Millones de RD$ </t>
    </r>
    <r>
      <rPr>
        <b/>
        <sz val="14"/>
        <color theme="1"/>
        <rFont val="Avenir Next LT Pro"/>
        <family val="2"/>
      </rPr>
      <t xml:space="preserve"> </t>
    </r>
  </si>
  <si>
    <r>
      <t>% del PIB</t>
    </r>
    <r>
      <rPr>
        <b/>
        <vertAlign val="superscript"/>
        <sz val="11"/>
        <color theme="0"/>
        <rFont val="Avenir Next LT Pro"/>
        <family val="2"/>
      </rPr>
      <t>1</t>
    </r>
  </si>
  <si>
    <t>1/ El PIB utilizado para obtener estas ratios corresponden a los PIB de formulación del presupuesto de cada año
Fuente: Elaborado con datos del SIGEF, CIFE.</t>
  </si>
  <si>
    <r>
      <t xml:space="preserve">Tabla 15. Presupuesto de gastos del SP por Clasificación Finalidad
2025
</t>
    </r>
    <r>
      <rPr>
        <sz val="11"/>
        <color theme="1"/>
        <rFont val="Avenir Next LT Pro"/>
        <family val="2"/>
      </rPr>
      <t xml:space="preserve">En millones RD$ </t>
    </r>
  </si>
  <si>
    <t>Organismos autónomos y descentralizados no financieros</t>
  </si>
  <si>
    <t>Instituciones Públicas de la seguridad social</t>
  </si>
  <si>
    <t>Empresas públicas no financieras</t>
  </si>
  <si>
    <r>
      <t>% PIB</t>
    </r>
    <r>
      <rPr>
        <b/>
        <vertAlign val="superscript"/>
        <sz val="12"/>
        <color theme="0"/>
        <rFont val="Avenir Next LT Pro"/>
        <family val="2"/>
      </rPr>
      <t>1</t>
    </r>
  </si>
  <si>
    <t>10=9/PIB</t>
  </si>
  <si>
    <t>Nota: Las cifras de PIB utilizados para los años referidos fueron obtenidos del Panorama Macroeconómico, actualizado al 21 de agosto 2024, elaborado por el Ministerio de Economía, Planificación y Desarrollo (MEPyD).
Fuente: Sistema de Gestión de la Información Financiera (SIGEF) y Centralización Información Financiera Del Estado (CIFE).</t>
  </si>
  <si>
    <t>Financiamiento neto</t>
  </si>
  <si>
    <t xml:space="preserve">Fuente: Elaboración propia con datos del SIGEF, CIFE. Fuente: Elaboración propia con datos del SIGEF, CIFE. </t>
  </si>
  <si>
    <t>Tabla 16. Presupuesto Formulado del Sector Público Consolidado por Ámbito Institucional</t>
  </si>
  <si>
    <t>PIB Marco Macroeconómico MEPyD, 08/2024</t>
  </si>
  <si>
    <t>Fuente: Elaboración propia con datos del SIGEF, CIFE.</t>
  </si>
  <si>
    <t>PIB formulación 2025</t>
  </si>
  <si>
    <t>PIB formulación 2024</t>
  </si>
  <si>
    <t xml:space="preserve">Sector Público </t>
  </si>
  <si>
    <t>1.1.1.1.1-Administración central</t>
  </si>
  <si>
    <t>1.1.1-Impuestos</t>
  </si>
  <si>
    <t>1.1.1.1-Impuestos sobre el ingreso, las utilidades  y las ganancias de capital</t>
  </si>
  <si>
    <t>1.1.1.3-Impuestos sobre la propiedad</t>
  </si>
  <si>
    <t>1.1.1.4-Impuestos sobre los bienes y servicios</t>
  </si>
  <si>
    <t>1.1.1.5-Impuestos sobre el comercio y las transacciones internacionales/comercio exterior</t>
  </si>
  <si>
    <t>1.1.1.6-Impuestos ecológicos</t>
  </si>
  <si>
    <t>1.1.1.9-Impuestos diversos</t>
  </si>
  <si>
    <t>1.1.1.1.2-Instituciones públicas descentralizadas y autónomas no financieras</t>
  </si>
  <si>
    <t>1.1.1.9 - Impuestos diversos</t>
  </si>
  <si>
    <t>1.1.1.2.1-Gobiernos centrales municipales</t>
  </si>
  <si>
    <t>1.1.1.1 - Impuestos sobre el ingreso, las utilidades  y las ganancias de capital</t>
  </si>
  <si>
    <t>1.1.1.3 - Impuestos sobre la propiedad</t>
  </si>
  <si>
    <t>1.1.1.4 - Impuestos sobre los bienes y servicios</t>
  </si>
  <si>
    <t>1.1.1.5 - Impuestos sobre el comercio y las transacciones internacionales/comercio exterior</t>
  </si>
  <si>
    <t>1.1.1.6 - Impuestos ecológicos</t>
  </si>
  <si>
    <t xml:space="preserve">Sector Público No Financiero </t>
  </si>
  <si>
    <t xml:space="preserve">Desvio </t>
  </si>
  <si>
    <t xml:space="preserve">Gobiernos Locales </t>
  </si>
  <si>
    <t>Gráfico 23. Demanda Agregada</t>
  </si>
  <si>
    <t xml:space="preserve">Participación </t>
  </si>
  <si>
    <t>3 = 1+ 2</t>
  </si>
  <si>
    <t>5 = 3/PIB</t>
  </si>
  <si>
    <t xml:space="preserve">Empresas Públicas no Financieras </t>
  </si>
  <si>
    <t xml:space="preserve">Total general </t>
  </si>
  <si>
    <t>Tabla 18. Gasto Formulado en Remuneraciones por Ámbito Institucional del SP</t>
  </si>
  <si>
    <t>PIB 2024</t>
  </si>
  <si>
    <t>03 - Construcción Línea 2C del Metro De Santo Domingo Tramos:  Alcarrizos- Luperón</t>
  </si>
  <si>
    <t>11 - Rehabilitación  y Mantenimiento de Carreteras  (117 Km) y Caminos Vecinales (884 Km) A Nivel Nacional</t>
  </si>
  <si>
    <t>01 - Mejoramiento Puerto de Manzanillo y Sus Vías De Conectividad, Provincia Montecristi, R.D.</t>
  </si>
  <si>
    <t>02 - Ampliación del Servicio de la Linea 1 del Metro de Santo Domingo</t>
  </si>
  <si>
    <t>02 - Rehabilitación para el Desarrollo Turístico y Social de la Ciudad Colonial, Santo Domingo, D.N.</t>
  </si>
  <si>
    <t>14 - Construcción de Puente Levadizo en Sustitución al Flotante sobre El Rio Ozama, entre Av. Francisco Caamaño Deñó con Av. Malecón, Provincia Santo Domingo</t>
  </si>
  <si>
    <t>23 - Mejoramiento de la Conectividad para la Transformacion Digital en la Republica Dominicana</t>
  </si>
  <si>
    <t>04 - Construcción de la Línea 1B del Metro de Santo Domingo, Tramo Villa Mella - Punta, Santo Domingo Norte</t>
  </si>
  <si>
    <t>79 - Reconstrucción de la Infraestructura Vial Urbana del Municipio Santo Domingo Oeste, Provincia Santo Domingo</t>
  </si>
  <si>
    <t>03 - Ampliación del Sistema Nacional de Atencion a Emergencias y Seguridad 9-1-1, Fase II</t>
  </si>
  <si>
    <t>02 - Reconstrucción  de la Infraestructura Vial Urbana del Municipio Santo Domingo Este</t>
  </si>
  <si>
    <t>01 - Mejoramiento de la Sanidad e Inocuidad Agro-Alimentaria en la República Dominicana</t>
  </si>
  <si>
    <t>01 - Mejoramiento Urbano, Social y Ambiental del Barrio Domingo Savio (La Cienega - Los Guandules), Distrito Nacional</t>
  </si>
  <si>
    <t>17 - Reparación de Instalaciones Deportivas Del Centro Olímpico Juan Pablo Duarte,Distrito Nacional.</t>
  </si>
  <si>
    <t>05 - Construcción Edificio Nueva Sede Central de la Policía Nacional en el Distrito Nacional</t>
  </si>
  <si>
    <t>02 - Construcción de 2,000 Viviendas en el Distrito Municipal Hato Del Yaque, Provincia Santiago</t>
  </si>
  <si>
    <t>10 - Reconstrucción hospital jose maria cabral y baez, santiago, provincia santiago</t>
  </si>
  <si>
    <t>94-RECONSTRUCCIÓN DE 26.3 KM DE VIAS EN BARRIOS Y ACCESOS DE PLAYA EN LA ISABELA, MUNICIPIO LUPERON PROV. PUERTO PLATA</t>
  </si>
  <si>
    <t>01-MEJORAMIENTO DE LOS RIOS NIGUA Y YUBAZO, PROV. SAN CRISTOBAL</t>
  </si>
  <si>
    <t>43-AMPLIACIÓN CONSTRUCCIÓN TRES (3) EDIFICIOS DE PARQUEOS EN LA CIUDAD DE SANTO DOMINGO</t>
  </si>
  <si>
    <t>73-REPARACIÓN HOSPITAL EN LA PROVINCIA SAN PEDRO DE MACORÍS</t>
  </si>
  <si>
    <t>49-CONSTRUCCIÓN DE LA AVENIDA CIRCUNVALACIÓN DE SAN FRANCISCO DE MACORÍS, PROVINCIA DUARTE</t>
  </si>
  <si>
    <t>30-REMODELACIÓN HOSPITAL MUNICIPAL DE SAN JOSÉ DE LAS MATAS EN LA PROVINCIA DE SANTIAGO</t>
  </si>
  <si>
    <t>02-REHABILITACIÓN PARA EL DESARROLLO TURÍSTICO Y SOCIAL DE LA CIUDAD COLONIAL, SANTO DOMINGO, D.N.</t>
  </si>
  <si>
    <t>25-REMODELACIÓN HOSPITAL PRESIDENTE ESTRELLA UREÑA, PROV. SANTIAGO</t>
  </si>
  <si>
    <t>07-CONSTRUCCIÓN PALACIO DE JUSTICIA DE SANTO DOMINGO ESTE</t>
  </si>
  <si>
    <t>05-CONSTRUCCIÓN CENTRO MODELO DE PRESTACIÓN DE SERVICIOS PARA MUJERES (CIUDAD MUJER)</t>
  </si>
  <si>
    <t>01-MEJORAMIENTO DE LA SANIDAD E INOCUIDAD AGRO-ALIMENTARIA EN LA REPÚBLICA DOMINICANA</t>
  </si>
  <si>
    <t>24-REMODELACIÓN HOSPITAL SALVADOR GAUTIER, PROV. SANTO DOMINGO</t>
  </si>
  <si>
    <t>40-CONSTRUCCIÓN DE CUATRO (04) CENTROS DE ATENCION INTEGRAL PARA NIÑOS DISCAPACITADOS(CAID) (COORDINADO CON EL DESPACHO DE LA PRIMERA DAMA.</t>
  </si>
  <si>
    <t>10-CONSTRUCCIÓN DE LA INTERCONEXION CARRETERA ZONA FRANCA GUERRA Y NUEVA AUTOPISTA DEL NORDESTE</t>
  </si>
  <si>
    <t>60-CONSTRUCCIÓN DE PLANTELES EDUCATIVOS EN LA PROVINCIA SANTIAGO (FASE 3)</t>
  </si>
  <si>
    <t>01-MEJORAMIENTO DE LA INFRAESTRUCTURA VIAL EN LA PROVINCIA DE SANTIAGO</t>
  </si>
  <si>
    <t>05-MEJORAMIENTO DE LA INFRAESTRUCTURA VIAL EN LA PROVINCIA SANTO DOMINGO</t>
  </si>
  <si>
    <t>36-MEJORAMIENTO DE LA INFRAESTRUCTURA VIAL EN EL DISTRITO NACIONAL</t>
  </si>
  <si>
    <t>54-CONSTRUCCIÓN AVENIDA DEL NUEVO CAMINO</t>
  </si>
  <si>
    <t>34-REPARACIÓN HOSPITAL DOCENTE PADRE BILLINI, DISTRITO NACIONAL,  PROV SANTO DOMINGO, REPÚBLICA DOMINICANA</t>
  </si>
  <si>
    <t>06-RECONSTRUCCIÓN CARRETERA HATO MAYOR - EL PUERTO, PROVINCIA HATO MAYOR</t>
  </si>
  <si>
    <t>22-CONSTRUCCIÓN DE PLANTELES EDUCATIVOS EN LA PROVINCIA SAN CRISTÓBAL (FASE 3)</t>
  </si>
  <si>
    <t>07-GESTION DE INVERSIONES PÚBLICAS LOCALES PARA LA COHESIÓN TERRITORIAL EN EL MARCO DE LA LEY DE ESTRATEGIA NACIONAL DE DESARROLLO (REPÚBLICA DOMINICANA INCLUSIVA)</t>
  </si>
  <si>
    <t>14-RECONSTRUCCIÓN CARRETERA GUERRA-BAYAGUANA, PROV. MONTE PLATA</t>
  </si>
  <si>
    <t>48-CONSTRUCCIÓN DE PASO A DESNIVEL EN LA AVENIDA 27 DE FEBRERO CON AVENIDA ISABEL AGUIAR (PINTURA) EN SANTO DOMINGO</t>
  </si>
  <si>
    <t>56-CONSTRUCCIÓN DE PLANTELES EDUCATIVOS EN LA PROVINCIA DE SANTIAGO (FASE 2)</t>
  </si>
  <si>
    <t>55-CONSTRUCCIÓN  ACERAS Y CONTENES, BADENES E IMBORNALES EN LAS REGIONES NORTE, SUR Y ESTE</t>
  </si>
  <si>
    <t>50-CONSTRUCCIÓN DE APARTAMENTO EN LA MESOPOTAMIA Y AREAS COMERCIALES (ETAPA II) PROVINCIA SAN JUAN DE LA MAGUANA</t>
  </si>
  <si>
    <t>12-CONSTRUCCIÓN  Y RECUNSTRUCCIÓN DE VIVIENDAS Y EDIFICACIONES PÚBLICAS A NIVEL NACIONAL</t>
  </si>
  <si>
    <t>38-RECONSTRUCCIÓN CARRETERA HACIENDA ESTRELLA - HATILLO - EL PRADO Y PUENTE SOBRE RIO SAVITA, PROVINCIA  MONTE PLATA</t>
  </si>
  <si>
    <t>03-REMODELACIÓN CAMPAMENTO DUARTE - UNIVERSIDAD POLICIA NACIONAL, DISTRITO NACIONAL</t>
  </si>
  <si>
    <t>05-CONSTRUCCIÓN DE PUENTES PEATONALES Y DE MOTOCICLETAS A NIVEL NACIONAL</t>
  </si>
  <si>
    <t>30-RECONSTRUCCIÓN CARRETERA SANTIAGO RODRIGUEZ  MARTIN GARCIA  GUAYUBIN, PROVINCIA  MONTECRISTI</t>
  </si>
  <si>
    <t>14-CONSTRUCCIÓN DE PLANTELES EDUCATIVOS EN LA PROVINCIA LA VEGA (FASE 3)</t>
  </si>
  <si>
    <t>13-CONSTRUCCIÓN CONSTRUCCIÓN HOSPITAL BOCA CHICA.</t>
  </si>
  <si>
    <t>52-CONSTRUCCIÓN DE PLANTELES EDUCATIVOS EN LA PROVINCIA DE SAN CRISTÓBAL (FASE 2)</t>
  </si>
  <si>
    <t>04-REHABILITACIÓN PUENTE FLOTANTE EN LA AVENIDA FRANCISCO CAAMAÑO  CON AVENIDA BARCELO (FRENTE A LA FORTALEZA OZAMA), SANTO DOMINGO Y DISTRITO NACIONAL</t>
  </si>
  <si>
    <t>28-CONSTRUCCIÓN DE LA CIRCUNVALACION DE AZUA 1RA. ETAPA, EN LA PROVINCIA AZUA</t>
  </si>
  <si>
    <t>85-REMODELACIÓN HOSPITALES DE LA PROVINCIA PUERTO PLATA</t>
  </si>
  <si>
    <t>36-RECONSTRUCCIÓN CARRETERA HACIENDA ESTRELLA - EL CACIQUE, PROVINCIA MONTE PLATA</t>
  </si>
  <si>
    <t>86-REPARACIÓN DE HOSPITALES EN LA PROVINCIA VALVERDE</t>
  </si>
  <si>
    <t>75-REPARACIÓN HOSPITALES DE LA PROVINCIA BARAHONA</t>
  </si>
  <si>
    <t>84-REPARACIÓN DE LOS HOSPITALES DE LA PROVINCIA ELIAS PIÑA</t>
  </si>
  <si>
    <t>39-CONSTRUCCIÓN DE 78 PLANTELES ESCOLARES EN LA PROVINCIA SANTO DOMINGO</t>
  </si>
  <si>
    <t>80-REPARACIÓN HOSPITAL DE LA PROVINCIA DAJABÓN</t>
  </si>
  <si>
    <t>44-CONSTRUCCIÓN DE PLANTELES EDUCATIVOS EN LA PROVINCIA DE LA VEGA (FASE 2)</t>
  </si>
  <si>
    <t>81-REPARACIÓN HOSPITALES DEL DISTRITO NACIONAL</t>
  </si>
  <si>
    <t>26-RECONSTRUCCIÓN DE LA CAPA DE RODADURA DE LA AUTOPISTA JUAN PABLO DUARTE</t>
  </si>
  <si>
    <t>10-CONSTRUCCIÓN DE LA CIUDAD ESPERANZA DE LOS BARRANCONES, PROVINCIA BARAHONA</t>
  </si>
  <si>
    <t>40-CONSTRUCCIÓN CARRETERA VILLA ELISA - PUNTA RUSIA - LA ENSENADA, PROVINCIA MONTECRISTI</t>
  </si>
  <si>
    <t>24-CONSTRUCCIÓN DE PROLONGACIÓN CIRCUNVALACIÓN NORTE, PROVINCIA SANTIAGO</t>
  </si>
  <si>
    <t>12-CONSTRUCCIÓN DE PLANTELES EDUCATIVOS EN LA PROVINCIA LA ALTAGRACIA (FASE 3)</t>
  </si>
  <si>
    <t>31-CONSTRUCCIÓN DE 18 ESTANCIAS INFANTILES EN LA PROVINCIA SANTO DOMINGO</t>
  </si>
  <si>
    <t>99-CONSTRUCCIÓN DE APARTAMENTOS TIPO - AH, EN EL ALTOS DE HATICO,  MUNICIPIO LA VEGA, PROVINCIA LA VEGA</t>
  </si>
  <si>
    <t>18-CONSTRUCCIÓN DE PLANTELES EDUCATIVOS EN LA PROVINCIA MONTE PLATA (FASE 3)</t>
  </si>
  <si>
    <t>20-CONSTRUCCIÓN DE PLANTELES EDUCATIVOS EN LA PROVINCIA PUERTO PLATA (FASE 3)</t>
  </si>
  <si>
    <t>09-CONSTRUCCIÓN DE PLANTELES EDUCATIVOS EN LA PROVINCIA ESPAILLAT (FASE 3)</t>
  </si>
  <si>
    <t>25-REPARACIÓN DEL DISTRIBUIDOR DEL KILÓMETRO 9 DE LA AVENIDA JOHN F. KENNEDY CON AVENIDA LUPERÓN EN EL DISTRITO NACIONAL</t>
  </si>
  <si>
    <t>67-CONSTRUCCIÓN DE 13 ESTANCIAS INFANTILES EN LA PROVINCIA SANTO DOMINGO (FASE 3)</t>
  </si>
  <si>
    <t>10-CONSTRUCCIÓN PUENTE METALICO SOBRE EL RIO JACUBA EN LA PROVINCIA PUERTO PLATA</t>
  </si>
  <si>
    <t>08-MEJORAMIENTO DE LA INFRAESTRUCTURA VIAL EN LA PROVINCIA DE  AZUA</t>
  </si>
  <si>
    <t>24-MEJORAMIENTO DE LA INFRAESTRUCTURA VIAL EN LA PROVINCIA SANTIAGO RODRIGUEZ</t>
  </si>
  <si>
    <t>23-MEJORAMIENTO DE LA INFRAESTRUCTURA VIAL EN LA PROVINCIA MONTE PLATA</t>
  </si>
  <si>
    <t>07-MEJORAMIENTO DE LA INFRAESTRUCTURA VIAL EN LA PROVINCIA BARAHONA</t>
  </si>
  <si>
    <t>28-MEJORAMIENTO DE LA INFRAESTRUCTURA VIAL EN LA PROVINCIA PERAVIA</t>
  </si>
  <si>
    <t>33-MEJORAMIENTO DE LA INFRAESTRUCTURA VIAL EN LA PROVINCIA LA ROMANA.</t>
  </si>
  <si>
    <t>04-MEJORAMIENTO DE LA INFRAESTRUCTURA VIAL EN LA PROVINCIA BAHORUCO</t>
  </si>
  <si>
    <t>38-MEJORAMIENTO INFRAESTRUCTURA VIAL EN LA PROVINCIA MARÍA TRINIDAD SÁNCHEZ</t>
  </si>
  <si>
    <t>13-MEJORAMIENTO DE LA INFRAESTRUCTURA VIAL EN LA PROVINCIA PUERTO PLATA</t>
  </si>
  <si>
    <t>12-MEJORAMIENTO DE LA INFRAESTRUCTURA VIAL EN LA PROVINCIA SAN PEDRO DE MACORIS</t>
  </si>
  <si>
    <t>10-MEJORAMIENTO DE LA INFRAESTRUCTURA VIAL EN LA PROVINCIA EL SEIBO</t>
  </si>
  <si>
    <t>30-MEJORAMIENTO DE LA INFRAESTRUCTURA VIAL EN LA PROVINCIA HERMANAS MIRABAL</t>
  </si>
  <si>
    <t>35-MEJORAMIENTO DE LA INFRAESTRUCTURA VIAL EN LA PROVINCIA SAN JOSÉ DE OCOA</t>
  </si>
  <si>
    <t>31-MEJORAMIENTO DE LA INFRAESTRUCTURA VIAL EN LA PROVINCIA SÁNCHEZ RAMÍREZ</t>
  </si>
  <si>
    <t>37-MEJORAMIENTO DE LA INFRAESTRUCTURA VIAL EN LA PROVINCIA SAN JUAN</t>
  </si>
  <si>
    <t>22-MEJORAMIENTO INFRAESTRUCTURA VIAL EN LA PROVINCIA LA ALTAGRACIA</t>
  </si>
  <si>
    <t>27-MEJORAMIENTO DE LA INFRAESTRUCTURA VIAL EN LA PROVINCIA DE DUARTE</t>
  </si>
  <si>
    <t>09-MEJORAMIENTO DE LA INFRAESTRUCTURA VIAL EN LA PROVINCIA SAN CRISTÓBAL</t>
  </si>
  <si>
    <t>34-MEJORAMIENTO DE LA INFRAESTRUCTURA VIAL EN LA PROVINCIA DAJABON</t>
  </si>
  <si>
    <t>20-MEJORAMIENTO DE LA INFRAESTRUCTURA VIAL EN LA PROVINCIA MONSEÑOR NOUEL</t>
  </si>
  <si>
    <t>21-MEJORAMIENTO DE LA INFRAESTRUCTURA VIAL EN LA PROVINCIA PEDERNALES</t>
  </si>
  <si>
    <t>26-MEJORAMIENTO DE LA INFRAESTRUCTURA VIAL EN LA PROVINCIA VALVERDE</t>
  </si>
  <si>
    <t>25-MEJORAMIENTO INFRAESTRUCTURA VIAL EN LA PROVINCIA ESPAILLAT.</t>
  </si>
  <si>
    <t>29-MEJORAMIENTO INFRAESTRUCTURA VIAL EN LA PROVINCIA INDEPENDENCIA</t>
  </si>
  <si>
    <t>18-RECONSTRUCCIÓN CARRETERA SABANA LARGA-RANCHO ARRIBA-SAN JOSE DE OCOA  Y   RECONST. CARRET. JUAN ADRIAN - RANCHO ARRIBA PARTE A Y B, PROV., SAN JOSE DE OCOA</t>
  </si>
  <si>
    <t>28-CONSTRUCCIÓN DEL HOSPITAL DE VILLA HERMOSA EN LA PROVINCIA DE LA ROMANA</t>
  </si>
  <si>
    <t>27-CONSTRUCCIÓN DEL HOSPITAL MUNICIPAL DE PUNTA CANA EN LA PROVINCIA DE LA ALTAGRACIA</t>
  </si>
  <si>
    <t>55-CONSTRUCCIÓN DE PLANTELES EDUCATIVOS EN LA PROVINCIA DE SAN PEDRO DE MACORÍS (FASE 2)</t>
  </si>
  <si>
    <t>13-CONSTRUCCIÓN DE PLANTELES EDUCATIVOS EN LA PROVINCIA LA ROMANA (FASE 3)</t>
  </si>
  <si>
    <t>22-CONSTRUCCIÓN DE 35 PLANTELES ESCOLARES EN LA PROVINCIA LA VEGA</t>
  </si>
  <si>
    <t>02-RECONSTRUCCIÓN CAMINO VECINAL CRUCE CARRETERA HATO MAYOR - EL SEYBO - MAGARIN - CRUCE CARRETERA HATO MAYOR - EL SEYBO</t>
  </si>
  <si>
    <t>57-CONSTRUCCIÓN DE PLANTELES EDUCATIVOS EN LA PROVINCIA SAN PEDRO DE MACORÍS (FASE 3)</t>
  </si>
  <si>
    <t>50-CONSTRUCCIÓN DE PLANTELES EDUCATIVOS EN LA PROVINCIA DE PUERTO PLATA (FASE 2)</t>
  </si>
  <si>
    <t>56-CONSTRUCCIÓN DE PLANTELES EDUCATIVOS EN LA PROVINCIA SAN JUAN (FASE 3)</t>
  </si>
  <si>
    <t>48-CONSTRUCCIÓN DE PLANTELES EDUCATIVOS EN LA PROVINCIA DE MONTE PLATA (FASE 2)</t>
  </si>
  <si>
    <t>33-CONSTRUCCIÓN DE 43 PLANTELES ESCOLARES EN LA PROVINCIA SAN CRISTOBAL</t>
  </si>
  <si>
    <t>01-CONSTRUCCIÓN DE PLANTELES ESCOLARES EN LA PROVINCIA AZUA (FASE 3)</t>
  </si>
  <si>
    <t>42-CONSTRUCCIÓN DE PLANTELES EDUCATIVOS EN LA PROVINCIA DE LA ALTAGRACIA (FASE 2)</t>
  </si>
  <si>
    <t>32-MEJORAMIENTO DE LDE LA  INFRAESTRUCTURA VIAL EN LA PROVINCIA   DE HATO MAYOR</t>
  </si>
  <si>
    <t>18-MEJORAMIENTO DE LA INFRAESTRUCTURA VIAL EN LA PROVINCIA DE SAMANA</t>
  </si>
  <si>
    <t>02-MEJORAMIENTO DE LA INFRAESTRUCTURA VIAL EN LA PROVINCIA LA VEGA</t>
  </si>
  <si>
    <t>04-RECONSTRUCCIÓN CAMINO FANTINO - SIERRA PRIETA - COMEDERO, MUNICIPIO FANTINO, PROVINCIA SANCHEZ RAMIREZ</t>
  </si>
  <si>
    <t>19-MEJORAMIENTO DE LA INFRAESTRUCTURA VIAL EN LA PROVINCIA DE  PROVINCIA ELIAS PIÑA</t>
  </si>
  <si>
    <t>18-CONSTRUCCIÓN CONSTRUCCIÓN ESTACIÓN DE PEAJE CIRCUNVALACIÓN AZUA</t>
  </si>
  <si>
    <t>27-CONSTRUCCIÓN DE UN MERCADO EN LA PROVINCIA DE BARAHONA</t>
  </si>
  <si>
    <t>43-CONSTRUCCIÓN DE PLANTELES EDUCATIVOS EN LA PROVINCIA DE LA ROMANA (FASE 2)</t>
  </si>
  <si>
    <t>38-CONSTRUCCIÓN DE 46 PLANTELES ESCOLARES EN LA PROVINCIA SANTIAGO</t>
  </si>
  <si>
    <t>90-REPARACIÓN HOSPITALES DE LA PROVINCIA LA ALTAGRACIA</t>
  </si>
  <si>
    <t>34-RECONSTRUCCIÓN CARRETERA UVERAL  (ENTRE LAS CARRETERAS LAS PALOMAS Y LAS PALOMAS B), MUNICIPIO LICEY AL MEDIO, PROVINCIA SANTIAGO</t>
  </si>
  <si>
    <t>03-MEJORAMIENTO DE LA INFRAESTRUCTURA VIAL EN LA PROVINCIA MONTECRISTI</t>
  </si>
  <si>
    <t>02-CONSTRUCCIÓN DE PLANTELES EDUCATIVOS EN LA PROVINCIA BAHORUCO (FASE 3)</t>
  </si>
  <si>
    <t>03-CONSTRUCCIÓN DE PLANTELES EDUCATIVOS EN LA PROVINCIA BARAHONA (FASE 3)</t>
  </si>
  <si>
    <t>36-CONSTRUCCIÓN  DE PLANTELES EDUCATIVOS EN LA PROVINCIA DE DUARTE (FASE 2)</t>
  </si>
  <si>
    <t>33-CONSTRUCCIÓN  CARRETERA EL CARRIZAL  (ENTRE LA CARRETERA SANCHEZ Y LA FRONTERA DOMINICO - HAITIANO), PROVINCIA ELIAS PIÑA</t>
  </si>
  <si>
    <t>08-RECONSTRUCCIÓN CAMINO VECINAL COMUNIDAD LOS PLATANOS- ZUMBADOR, MUNICIPIO PIEDRA BLANCA, PROVINCIA MONSEÑOR NOUEL</t>
  </si>
  <si>
    <t>03-CONSTRUCCIÓN PUENTE SOBRE RIO INAJE Y CRUCE LAS LANAS - MANUEL BUENO, PROVINCIA DAJABON</t>
  </si>
  <si>
    <t>71-CONSTRUCCIÓN MULTIUSOS CLUB PARQUE HOSTOS, MUNICIPIO CONCEPCION DE  LA VEGA, PROVINCIA LA VEGA</t>
  </si>
  <si>
    <t>35-CONSTRUCCIÓN CIRCUNVALACION LA OTRA BANDA (ENTRE LAS CARRETERAS HIGUEY - LA OTRA BANDA -VERON), PROVINCIA LA ALTAGRACIA</t>
  </si>
  <si>
    <t>73-CONSTRUCCIÓN MULTIUSOS DE  ISABELITA, MUNICIPIO SANTO DOMINGO ESTE, PROVINCIA SANTO DOMINGO</t>
  </si>
  <si>
    <t>50-AMPLIACIÓN  Y REHABILITACION DE 29 PLANTELES ESCOLARES EN LA PROVINCIA DUARTE</t>
  </si>
  <si>
    <t>34-CONSTRUCCIÓN DE 36 ESTANCIAS INFANTILES EN LA PROVINCIA SANTO DOMINGO (FASE 2)</t>
  </si>
  <si>
    <t>66-CONSTRUCCIÓN DE 7 ESTANCIAS INFANTILES EN LA PROVINCIA DE SANTIAGO (FASE 3)</t>
  </si>
  <si>
    <t>64-CONSTRUCCIÓN  DE 10 ESTANCIAS INFANTILES DE LA PROVINCIA DISTRITO NACIONAL (FASE 3)</t>
  </si>
  <si>
    <t>06-CONSTRUCCIÓN DE PLANTELES EDUCATIVOS EN LA PROVINCIA DUARTE (FASE 3)</t>
  </si>
  <si>
    <t>05-RESTAURACIÓN DE LA CUENCA  DEL RÍO OCOA Y SU  COSTA EN LA PROVINCIA SAN JOSÉ DE OCOA.</t>
  </si>
  <si>
    <t>02-CONSTRUCCIÓN DEL PUENTE LA MATA - COTUI, PROVINCIA SÁNCHEZ RAMIREZ</t>
  </si>
  <si>
    <t>37-CONSTRUCCIÓN DE PLANTELES EDUCATIVOS EN LA PROVINCIA DE ESPAILLAT (FASE 2)</t>
  </si>
  <si>
    <t>57-AMPLIACIÓN Y REHABILITACION DE 22 PLANTELES ECOLARES EN LA PROVINCIA DE LA VEGA</t>
  </si>
  <si>
    <t>35-CONSTRUCCIÓN  DE 8 ESTANCIAS INFANTILES EN LA PROVINCIA SANTIAGO (FASE 2)</t>
  </si>
  <si>
    <t>46-CONSTRUCCIÓN DE PLANTELES EDUCATIVOS EN LA PROVINCIA DE MONSEÑOR NOUEL (FASE 2)</t>
  </si>
  <si>
    <t>34-CONSTRUCCIÓN DEL MATADERO DE LA PROVINCIA BARAHONA</t>
  </si>
  <si>
    <t>62-CONSTRUCCIÓN DE PLANTELES EDUCATIVOS EN LA PROVINCIA VALVERDE (FASE 3)</t>
  </si>
  <si>
    <t>31-CONSTRUCCIÓN DE 18 PLANTELES ESCOLARES EN LA PROVINCIA PUERTO PLATA</t>
  </si>
  <si>
    <t>78-REPARACIÓN DE LOS HOSPITALES DE LA PROVINCIA SAN JUAN DE LA MAGUANA</t>
  </si>
  <si>
    <t>60-AMPLIACIÓN Y REHABILITACION DE 15 PLANTELES ESCOLARES  EN LA PROVINCIA MONTE PLATA</t>
  </si>
  <si>
    <t>31-CONSTRUCCIÓN DE PLANTELES EDUCATIVOS EN LA PROVINCIA DE AZUA (FASE 2)</t>
  </si>
  <si>
    <t>72-AMPLIACIÓN Y REHABILITACION DE 28 PLANTELES ESCOLARES EN LA PROVINCIA SANTO DOMINGO</t>
  </si>
  <si>
    <t>49-CONSTRUCCIÓN DE 26 PLANTELES ESCOLARES EN EL DISTRITO NACIONAL</t>
  </si>
  <si>
    <t>97-REPARACIÓN DEL COMPLEJO HOGAR DEL NIÑO CONANI, MUNICIPIO JARABACOA, PROVINCIA LA VEGA</t>
  </si>
  <si>
    <t>05-RECONSTRUCCIÓN CAMINO VECINAL - CRUCE DE HONDURAS - VUELTA GRANDE, TAMAYO, PROVINCIA NEYBA</t>
  </si>
  <si>
    <t>19-CONSTRUCCIÓN DE PLANTELES EDUCATIVOS EN LA PROVINCIA PERAVIA (FASE 3)</t>
  </si>
  <si>
    <t>11-CONSTRUCCIÓN DE 17 PLANTELES ESCOLARES EN LA PROVINCIA AZUA</t>
  </si>
  <si>
    <t>29-CONSTRUCCIÓN DE 10 ESTANCIAS INFANTILES EN LA PROVINCIA SANTIAGO</t>
  </si>
  <si>
    <t>09-RECUPERACION DE LA COBERTURA VEGETAL PARA EL DESARROLLO SOSTENIBLE EN LA REGIÓN CIBAO NOROESTE.</t>
  </si>
  <si>
    <t>59-AMPLIACIÓN Y REHABILITACION DE 19 PLANTELES ESCOLARES EN LA PROVINCIA MONTECRISTI</t>
  </si>
  <si>
    <t>05-CONSTRUCCIÓN EDIFICIO DE DOS NIVELES DEL INSTITUTO DE CARDIOLOGÍA</t>
  </si>
  <si>
    <t>16-CONSTRUCCIÓN CONSTRUCCIÓN DE ESTACIÓN DE PEAJE PROLONGACIÓN CIRCUNVALACIÓN SANTIAGO</t>
  </si>
  <si>
    <t>54-CONSTRUCCIÓN DE PLANTELES EDUCATIVOS EN LA PROVINCIA DE SAN JUAN (FASE 2)</t>
  </si>
  <si>
    <t>92-REPARACIÓN HOSPITALES DE LA PROVINCIA SANTO DOMINGO</t>
  </si>
  <si>
    <t>81-RESTAURACIÓN ÁREA EXTERIOR DEL PARQUE ARQUEOLÓGICO LA ISABELA HISTÓRICA,  MUNICIPIO DE LUPERÓN, PROVINCIA PUERTO PLATA</t>
  </si>
  <si>
    <t>60-CONSTRUCCIÓN DE PLANTELES EDUCATIVOS EN LA PROVINCIA DE VALVERDE (FASE 2)</t>
  </si>
  <si>
    <t>33-CONSTRUCCIÓN DE PLANTELES EDUCATIVOS EN LA PROVINCIA DE BARAHONA (FASE 2)</t>
  </si>
  <si>
    <t>66-AMPLIACIÓN Y REHABILITACION DE 14 PLANTELES ESCOLARES  EN LA PROVINCIA SAN CRISTOBAL</t>
  </si>
  <si>
    <t>05-CONSTRUCCIÓN DE PLANTELES EDUCATIVOS EN LA PROVINCIA DISTRITO NACIONAL (FASE 3)</t>
  </si>
  <si>
    <t>07-CONSTRUCCIÓN CAMINO VECINAL LAS CAOBAS-LOS CAIMONIES-SANTIAGO RODRIGUEZ, PROVINCIA SANTIAGO RODRIGUEZ</t>
  </si>
  <si>
    <t>29-REHABILITACIÓN Y CONSTRUCCIÓN RESIDENCIA ESTUDIANTIL DE LA UNIVERSIDAD AUTÓNOMA DE SANTO DOMINGO</t>
  </si>
  <si>
    <t>11-CONSTRUCCIÓN DE 4 ESTANCIAS INFANTILES EN LA PROVINCIA DE LA ALTAGRACIA</t>
  </si>
  <si>
    <t>87-CONSTRUCCIÓN CASA HOGAR DE ANCIANOS EN SABANETA, MUNICIPIO SAN IGNACIO DE SABANETA, PROVINCIA SANTIAGO RODRIGUEZ</t>
  </si>
  <si>
    <t>45-CONSTRUCCIÓN MONASTERIO LAS CARMELITAS, MONCION, PROVINCIA SANTIAGO RODRIGUEZ</t>
  </si>
  <si>
    <t>21-CONSTRUCCIÓN DE PLANTELES EDUCATIVOS EN LA PROVINCIA SAMANÁ (FASE 3)</t>
  </si>
  <si>
    <t>05-CONSTRUCCIÓN DE 4 ESTANCIAS INFANTILES EN LA PROVINCIA DUARTE</t>
  </si>
  <si>
    <t>63-AMPLIACIÓN Y REHABILITACION DE 15 PLANTELES ESCOLARES  EN LA PROVINCIA PUERTO PLATA</t>
  </si>
  <si>
    <t>51-CONSTRUCCIÓN DE PLANTELES EDUCATIVOS EN LA PROVINCIA DE SAMANÁ (FASE 2)</t>
  </si>
  <si>
    <t>30-REHABILITACIÓN CONSTRUCCIÓN DE 911 EN LA PROVINCIA PUERTO PLATA</t>
  </si>
  <si>
    <t>15-CONSTRUCCIÓN DE PLANTELES EDUCATIVOS EN LA PROVINCIA MARIA TRINIDAD SÁNCHEZ (FASE 3 )</t>
  </si>
  <si>
    <t>07-CONSTRUCCIÓN DE PLANTELES EDUCATIVOS EN LA PROVINCIA EL SEIBO (FASE 3)</t>
  </si>
  <si>
    <t>49-CONSTRUCCIÓN DE PLANTELES EDUCATIVOS EN LA PROVINCIA DE PERAVIA (FASE 2)</t>
  </si>
  <si>
    <t>44-CONSTRUCCIÓN OBRAS ADICIONALES EN CIUDAD JUAN BOSCH</t>
  </si>
  <si>
    <t>61-CONSTRUCCIÓN DE PLANTELES EDUCATIVOS EN LA PROVINCIA DE EL SEIBO (FASE 2)</t>
  </si>
  <si>
    <t>88-REPARACIÓN LICEO MUSICAL LICENCIADO PABLO CLAUDIO, MUNICIPIO SAN CRISTOBAL, PROVINCIA SAN CRISTOBAL</t>
  </si>
  <si>
    <t>17-CONSTRUCCIÓN DE PLANTELES EDUCATIVOS EN LA PROVINCIA MONTE CRISTI (FASE 3)</t>
  </si>
  <si>
    <t>44-CONSTRUCCIÓN DE 10 PLANTELES ESCOLARES EN LA PROVINCIA LA ROMANA</t>
  </si>
  <si>
    <t>75-CONSTRUCCIÓN DE 11 PLANTELES ESCOLARES EN LA PROVINCIA SANCHEZ RAMIREZ</t>
  </si>
  <si>
    <t>21-AMPLIACIÓN Y REHABILITACION DE 10 PLANTELES ESCOLARES EN LA PROVINCIA LA ALTAGRACIA</t>
  </si>
  <si>
    <t>47-CONSTRUCCIÓN  DE PLANTELES EDUCATIVOS EN LA PROVINCIA DE MONTE CRISTI (FASE 2)</t>
  </si>
  <si>
    <t>35-CONSTRUCCIÓN DE PLANTELES EDUCATIVOS EN LA PROVINCIA DE DISTRITO NACIONAL (FASE 2)</t>
  </si>
  <si>
    <t>06-CONSTRUCCIÓN CAMINO VECINAL EL CUMBI - RIO ABAJO, ALTAMIRA, PROVINCIA PUERTO PLATA</t>
  </si>
  <si>
    <t>39-REHABILITACIÓN CARRETERA LA SIERRA PRIETA EN VILLA MELLA. PROVINCIA SANTO DOMINGO</t>
  </si>
  <si>
    <t>41-CONSTRUCCIÓN Y EQUIPAMIENTO CENTRO DE DIAGNOSTICO Y ATENCION PRIMARIA EN BONAO, PROVINCIA MONSEÑOR NOUEL</t>
  </si>
  <si>
    <t>08-RECUPERACION DE LA COBERTURA VEGETAL PARA EL DESARROLLO SOSTENIBLE EN LA REGIÓN CIBAO NORDESTE</t>
  </si>
  <si>
    <t>16-CONSTRUCCIÓN DE PLANTELES EDUCATIVOS EN LA PROVINCIA MONSEÑOR NOUEL (FASE 3)</t>
  </si>
  <si>
    <t>11-CONSTRUCCIÓN DE 600 APARTAMENTOS EN LA MESOPOTAMIA, PROVINCIA SAN JUAN</t>
  </si>
  <si>
    <t>04-RECUPERACION DE LOS RECURSOS NATURALES EN LAS  SUB CUENCAS JAMAO Y VERAGUA</t>
  </si>
  <si>
    <t>25-RECONSTRUCCIÓN DE LA CARRETERA LA YAGUIZA - LOS ZACONES - LOS CACAOS - SAN FRANCISCO DE MACORÍS</t>
  </si>
  <si>
    <t>37-CONSTRUCCIÓN  DE 5 ESTANCIAS INFANTILES EN LA PROVINCIA DE SAN CRISTOBAL (FASE 2)</t>
  </si>
  <si>
    <t>08-CONSTRUCCIÓN DE PLANTELES EDUCATIVOS EN LA PROVINCIA ELÍAS PIÑA (FASE 3)</t>
  </si>
  <si>
    <t>89-REMODELACIÓN HOSPITALES DE LA PROVINCIA SAN CRISTÓBAL</t>
  </si>
  <si>
    <t>02-CONSTRUCCIÓN DE SISTEMAS DE PRODUCCION PARA LA RECONVERSION AGRICOLA DE SAN JUAN DE LA MAGUANA</t>
  </si>
  <si>
    <t>54-AMPLIACIÓN DE PLANTELES EDUCATIVOS EN LA PROVINCIA SANTO DOMINGO (FASE 3)</t>
  </si>
  <si>
    <t>32-CONSTRUCCIÓN DE PLANTELES EDUCATIVOS EN LA PROVINCIA DE BAHORUCO (FASE 2)</t>
  </si>
  <si>
    <t>17-CONSTRUCCIÓN DE 5 ESTANCIAS INFANTILES EN LA PROVINCIA DE SAN CRISTOBAL</t>
  </si>
  <si>
    <t>69-AMPLIACIÓN Y REHABILITACION DE 16 PLANTELES ESCOLARES EN LA PROVINCIA SAN PEDRO DE MACORIS.</t>
  </si>
  <si>
    <t>41-AMPLIACIÓN Y REHABILITACION DE 17 PLANTELES ESCOLARES EN LA PROVINCIA AZUA</t>
  </si>
  <si>
    <t>20-CONSTRUCCIÓN 4 ESTANCIAS INFANTILES EN LA PROVINCIA DE PUERTO PLATA</t>
  </si>
  <si>
    <t>58-CONSTRUCCIÓN DE PLANTELES EDUCATIVOS EN LA PROVINCIA DE SANTIAGO RODRÍGUEZ (FASE 2)</t>
  </si>
  <si>
    <t>10-CONSTRUCCIÓN 4 ESTANCIAS INFANTILES EN LA PROVINCIA DE LA ROMANA</t>
  </si>
  <si>
    <t>31-AMPLIACIÓN DE PLANTELES EDUCATIVOS EN LA PROVINCIA DISTRITO NACIONAL (FASE 3)</t>
  </si>
  <si>
    <t>09-CONSTRUCCIÓN PUENTE CAMBITA, PROVINCIA SAN CRISTOBAL</t>
  </si>
  <si>
    <t>16-CONSTRUCCIÓN DE 5 ESTANCIAS INFANTILES EN LA PROVINCIA SAN JUAN</t>
  </si>
  <si>
    <t>54-AMPLIACIÓN Y REHABILITACION DE 17 PLANTELES ESCOLARES EN LA PROVINCIA HERMANAS MIRABAL</t>
  </si>
  <si>
    <t>34-CONSTRUCCIÓN DE 18 PLANTELES ESCOLARES EN LA PROVINCIA SAN JUAN</t>
  </si>
  <si>
    <t>22-CONSTRUCCIÓN Y RECONST. DE LAS CALLES DEL MUNICIPIO DE COMENDADOR Y REHAB. DE LA CARRETERA LAS MATAS-ELÍAS PIÑA, PROV., ELÍAS PIÑA.</t>
  </si>
  <si>
    <t>23-RECONSTRUCCIÓN CARRETERA DE LOS LLANOS-AL PUERTO, PROVINCIA SAN PEDRO DE MACORIS</t>
  </si>
  <si>
    <t>34-CONSTRUCCIÓN DE PLANTELES EDUCATIVOS EN LA PROVINCIA DE DAJABÓN (FASE 2)</t>
  </si>
  <si>
    <t>40-CONSTRUCCIÓN DE PLANTELES EDUCATIVOS EN LA PROVINCIA DE HERMANAS MIRABAL (FASE 2)</t>
  </si>
  <si>
    <t>33-CONSTRUCCIÓN  DE 8 ESTANCIAS INFANTILES DE LA PROVINCIA DISTRITO NACIONAL (FASE 2)</t>
  </si>
  <si>
    <t>36-CONSTRUCCIÓN DE 16 PLANTELES ESCOLARES EN LA PROVINCIA SAN PEDRO DE MACORIS</t>
  </si>
  <si>
    <t>88-REPARACIÓN HOSPITALES DE LA PROVINCIA LA VEGA</t>
  </si>
  <si>
    <t>40-CONSTRUCCIÓN DE 13 PLANTELES ESCOLARES EN LA PROVINCIA VALVERDE</t>
  </si>
  <si>
    <t>70-AMPLIACIÓN  Y REHABILITACION DE 12 PLANTELES ESCOLARES EN LA PROVINCIA SANTIAGO</t>
  </si>
  <si>
    <t>50-CONSTRUCCIÓN  DE 2 ESTANCIAS INFATILES EN LA PROVINCIA DE PERAVIA (FASE 2)</t>
  </si>
  <si>
    <t>30-CONSTRUCCIÓN DE 15 PLANTELES ESCOLARES EN LA PROVINCIA PERAVIA</t>
  </si>
  <si>
    <t>43-CONSTRUCCIÓN  DE 3 ESTANCIAS INFANTIESL EN LA PROVINCIA DE LA VEGA (FASE 2)</t>
  </si>
  <si>
    <t>10-CONSTRUCCIÓN DE PLANTELES EDUCATIVOS EN LA PROVINCIA HATO MAYOR (FASE 3)</t>
  </si>
  <si>
    <t>73-CONSTRUCCIÓN DE 3 ESTANCIAS INFANTILES EN LA PROVINCIA DE MONTE PLATA (FASE 3)</t>
  </si>
  <si>
    <t>16-AMPLIACIÓN DE PLANTELES EDUCATIVOS EN LA PROVINCIA DE SANTO DOMINGO (FASE 2)</t>
  </si>
  <si>
    <t>23-CONSTRUCCIÓN DE 12 PLANTELES ESCOLARES EN LA PROVINCIA LA ALTAGRACIA</t>
  </si>
  <si>
    <t>28-CONSTRUCCIÓN DE 5 PLANTELES ESCOLARES EN LA PROVINCIA ELIAS PIÑA</t>
  </si>
  <si>
    <t>60-CONSTRUCCIÓN DE OFICINAS GUBERNAMENTALES DE ARROYO SALADO, MUNICIPIO DE CABRERA, PROVINCIA MARÍA TRINIDAD SÁNCHEZ</t>
  </si>
  <si>
    <t>11-RECUPERACION DE LA COBERTURA VEGETAL PARA EL DESARROLLO SOSTENIBLE EN LA REGIÓN CIBAO SUR EN EL ÁMBITO DE LA SUBCUENCA DEL RÍO YUNA</t>
  </si>
  <si>
    <t>11-REHABILITACIÓN PUENTE METALICO NISIBON,PROVINCIA LA ALTAGRACIA</t>
  </si>
  <si>
    <t>42-CONSTRUCCIÓN  DE 3 ESTANCIAS INFANTILES EN LA PROVINCIA DE LA ALTAGRACIA (FASE 2)</t>
  </si>
  <si>
    <t>39-CONSTRUCCIÓN  DE 3 ESTANCIAS INFANTILES EN LA PROVINCIA DE SAN PEDRO DE MACORIS (FASE 2)</t>
  </si>
  <si>
    <t>39-CONSTRUCCIÓN DE PLANTELES EDUCATIVOS EN LA PROVINCIA DE HATO MAYOR (FASE 2)</t>
  </si>
  <si>
    <t>11-CONSTRUCCIÓN DE PLANTELES EDUCATIVOS EN LA PROVINCIA HERMANAS MIRABAL (FASE 3)</t>
  </si>
  <si>
    <t>70-CONSTRUCCIÓN DE 2 ESTANCIAS INFANTILES EN LA PROVINCIA DE ESPAILLAT (FASE 3)</t>
  </si>
  <si>
    <t>68-AMPLIACIÓN Y REHABILITACION DE 16 PLANTELES ESCOLARES EN LA PROVINCIA SAN JUAN</t>
  </si>
  <si>
    <t>50-CONSTRUCCIÓN DEL CAMPO DE BEISBOL TIERRA NUEVA, MUNICIPIO JIMANI, PROVINCIA INDEPENDENCIA</t>
  </si>
  <si>
    <t>64-AMPLIACIÓN Y REHABILITACION DE 11 PLANTELES ESCOLARES E EN LA PROVINCIA SAMANA</t>
  </si>
  <si>
    <t>31-CONSTRUCCIÓN CARRETERA LA PENDA ENTRE LA AUTOPISTA DUARTE Y LA AVENIDA RAMON CACERES, PROVINCIA LA VEGA</t>
  </si>
  <si>
    <t>20-CONSTRUCCIÓN Y EQUIPAMIENTO DEL CENTRO DE DIAGNOSTICO Y ATENCION PRIMARIA EN EL MUNICIPIO HAINA, PROVINCIA SAN CRISTOBAL</t>
  </si>
  <si>
    <t>38-CONSTRUCCIÓN DE PLANTELES EDUCATIVOS EN LA PROVINCIA DE ELIAS PIÑA (FASE 2)</t>
  </si>
  <si>
    <t>45-CONSTRUCCIÓN DE 2 ESTANCIAS INFANTILES EN LA PROVINCIA AZUA (FASE 2)</t>
  </si>
  <si>
    <t>36-CONSTRUCCIÓN CONSTRUCCIÓN DE 2 ESTANCIAS INFANTILES EN LA PROVINCIA SAN JUAN (FASE 2)</t>
  </si>
  <si>
    <t>47-CONSTRUCCIÓN  DE 2 ESTANCIAS INFANTILES EN LA PROVINCIA DE VALVERDE (FASE 2)</t>
  </si>
  <si>
    <t>21-CONSTRUCCIÓN Y EQUIPAMIENTO DEL  CENTRO DE DIAGNÓSTICOS Y ATENCIÓN PRIMARIA EN  EL MUNICIPIO EL SEYBO.  PROV. EL SEYBO.</t>
  </si>
  <si>
    <t>43-CONSTRUCCIÓN PARROQUIA DE SAN JOSE, MUNICIPIO JIMANI, PROVINCIA INDEPENDENCIA</t>
  </si>
  <si>
    <t>26-CONSTRUCCIÓN DE 2 ESTANCIAS INFANTILES EN LA PROVINCIA AZUA</t>
  </si>
  <si>
    <t>53-CONSTRUCCIÓN DE PLANTELES EDUCATIVOS EN LA PROVINCIA DE SAN JOSÉ DE OCOA (FASE 2)</t>
  </si>
  <si>
    <t>19-CONSTRUCCIÓN DE 5 PLANTELES ESCOLARES EN LA PROVINCIA HATO MAYOR</t>
  </si>
  <si>
    <t>04-CONSTRUCCIÓN DE PLANTELES EDUCATIVOS EN LA PROVINCIA DAJABÓN (FASE 3)</t>
  </si>
  <si>
    <t>59-CONSTRUCCIÓN  DE 2 ESTANCIA INFANTIL EN LA PROVINCIA SAMANA (FASE 2)</t>
  </si>
  <si>
    <t>49-CONSTRUCCIÓN DEL CAMPO DE BÉISBOL EL PINO, MUNICIPIO EL PINO,  PROVINCIA DAJABÓN</t>
  </si>
  <si>
    <t>23-CONSTRUCCIÓN DE 4 ESTANCIAS INFANTILES EN LA PROVINCIA DE SAN PEDRO DE MACORIS</t>
  </si>
  <si>
    <t>24-CONSTRUCCIÓN DE 12 PLANTELES ESCOLARES EN LA PROVINCIA MARIA TRINIDAD SANCHEZ</t>
  </si>
  <si>
    <t>27-CONSTRUCCIÓN DE 7 PLANTELES ESCOLARES EN LA PROVINCIA MONTE PLATA</t>
  </si>
  <si>
    <t>42-AMPLIACIÓN Y REHABILITACION DE 8 PLANTELES ESCOLARES EN LA PROVINCIAHATO MAYOR</t>
  </si>
  <si>
    <t>26-CONSTRUCCIÓN DE 9 PLANTELES ESCOLARES EN LA PROVINCIA MONTECRISTI</t>
  </si>
  <si>
    <t>13-AMPLIACIÓN Y REHABILITACION DE 12 PLANTELES ESCOLARES EN LA PROVINCIA DAJABON</t>
  </si>
  <si>
    <t>71-CONSTRUCCIÓN DE 2 ESTANCIAS INFANTILES EN LA PROVINCIA DE PERAVIA (FASE 3)</t>
  </si>
  <si>
    <t>59-CONSTRUCCIÓN DE PLANTELES EDUCATIVOS EN LA PROVINCIA SANTIAGO RODRÍGUEZ (FASE 3)</t>
  </si>
  <si>
    <t>50-AMPLIACIÓN DE PLANTELES EDUCATIVOS EN LA PROVINCIA SANTIAGO (FASE 3)</t>
  </si>
  <si>
    <t>44-CONSTRUCCIÓN ESTACIÓN DEL CUERPO DE BOMBEROS, MUNICIPIO BARAHONA, PROVINCIA BARAHONA</t>
  </si>
  <si>
    <t>38-CONSTRUCCIÓN DE  3 ESTANCIAS INFANTILES EN LA PROVINCIA DE LA ROMANA (FASE 2)</t>
  </si>
  <si>
    <t>04-CONSTRUCCIÓN DE 14 ESTANCIAS INFANTILES DE LA PROVINCIA DISTRITO NACIONAL</t>
  </si>
  <si>
    <t>40-CONSTRUCCIÓN DE UN MULTIUSO Y UNA ESCUELA DE BOXEO EN GUACHUPITA, DISTRITO NACIONAL</t>
  </si>
  <si>
    <t>61-CONSTRUCCIÓN DE 2 ESTANCIAS INFANTILES EN LA PROVINCIA DE SANCHEZ RAMIREZ (FASE 2)</t>
  </si>
  <si>
    <t>45-CONSTRUCCIÓN DE PLANTELES EDUCATIVOS EN LA PROVINCIA DE MARIA TRINIDAD SANCHEZ (FASE 2)</t>
  </si>
  <si>
    <t>24-CONSTRUCCIÓN CALLES DEL BARRIO VILLA HERMOSA, PROV. LA ROMANA</t>
  </si>
  <si>
    <t>82-CONSTRUCCIÓN DEL CENTRO INTERPRETACIÓN LA ISABELA HISTÓRICA, MUNICIPIO LUPERÓN, PROVINCIA PUERTO PLATA</t>
  </si>
  <si>
    <t>25-CONSTRUCCIÓN DE 11 PLANTELES ESCOLARES EN LA PROVINCIA MONSEÑOR NOUEL</t>
  </si>
  <si>
    <t>87-REPARACIÓN HOSPITALES DE LA PROVINCIA SÁNCHEZ RAMÍREZ</t>
  </si>
  <si>
    <t>51-AMPLIACIÓN Y REHABILITACION DE 12 PLANTELES ESCOLARES  EN LA PROVINCIA ELIAS PIÑA</t>
  </si>
  <si>
    <t>34-CONSTRUCCIÓN Y EQUIPAMIENTO DEL  CENTRO DE DIAGNÓSTICO  Y ATENCIÓN PRIMARIA EN  LA JOYA, MUNICIPIO SANTIAGO,  PROVINCIA  SANTIAGO</t>
  </si>
  <si>
    <t>47-AMPLIACIÓN DE PLANTELES EDUCATIVOS EN LA PROVINCIA DE MONSEÑOR NOUEL (FASE 3)</t>
  </si>
  <si>
    <t>65-REHABILITACIÓN DE CAPILLAS E IGLESIAS EN LA PROVINCIA SANTIAGO RODRÍGUEZ</t>
  </si>
  <si>
    <t>36-AMPLIACIÓN DE PLANTELES DUCATIVOS EN LA PROVINCA PUERTO PLATA (FASE 3)</t>
  </si>
  <si>
    <t>32-CONSTRUCCIÓN DE 12 PLANTELES ESCOLARES EN LA PROVINCIA SAMANA</t>
  </si>
  <si>
    <t>18-CONSTRUCCIÓN DE 11 PLANTELES ESCOLARES EN LA PROVINCIA HERMANAS MIRABAL</t>
  </si>
  <si>
    <t>83-REMODELACIÓN HOSPITAL DE LA PROVINCIA MARÍA TRINIDAD SÁNCHEZ</t>
  </si>
  <si>
    <t>72-REMODELACIÓN DE LOS HOSPITALES DE LA PROVINCIA DUARTE</t>
  </si>
  <si>
    <t>14-CONSTRUCCIÓN DE 3 ESTANCIAS INFANTIESL EN LA PROVINCIA DE LA VEGA</t>
  </si>
  <si>
    <t>10-RECUPERACION DE LA COBERTURA VEGETAL PARA EL DESARROLLO SOSTENIBLE EN LA REGIÓN CIBAO NORTE</t>
  </si>
  <si>
    <t>09-CONSTRUCCIÓN VIAS Y VIVIENDAS DEL MEJORAMIENTO INTEGRAL DE LA COMUNIDAD DEL RIITO, PROVINCIA LA VEGA</t>
  </si>
  <si>
    <t>34-CONSTRUCCIÓN DEL ESTADIO DE BÉISBOL EL PINAR DE OCOA, DISTRITO MUNICIPAL EL PINAR, PROVINCIA SAN JOSÉ DE OCOA</t>
  </si>
  <si>
    <t>60-CONSTRUCCIÓN  DE 1 ESTANCIAS INFANTILES EN LA PROVINCIA DE MONSEÑOR NOUEL (FASE 2)</t>
  </si>
  <si>
    <t>02-CONSTRUCCIÓN DE 1 ESTANCIA INFANTIL EN LA PROVINCIA DE BAHORUCO</t>
  </si>
  <si>
    <t>55-CONSTRUCCIÓN  DE 1 ESTANCIA INFANTIL EN LA PROVINCIA DE EL SEIBO (FASE 2)</t>
  </si>
  <si>
    <t>77-AMPLIACIÓN  Y REHABILITACION DE 18 PLANTELES ESCOLARES EN LA PROVINCIA BARAHONA</t>
  </si>
  <si>
    <t>17-CONSTRUCCIÓN DE 15 PLANTELES ESCOLARES EN LA PROVINCIA ESPAILLAT</t>
  </si>
  <si>
    <t>36-REHABILITACIÓN  Y CONTRUCCION IGLESIA, LOCALES COMERCIALES EN VISTA DEL RIO, PROVINCIA SAN JUAN DE LA MAGUANA</t>
  </si>
  <si>
    <t>75-REHABILITACIÓN CAMPO DE SOFTBOL ENSANCHE LA ISABELITA, MUNICIPIO SANTO DOMINGO ESTE, PROVINCIA SANTO DOMINGO</t>
  </si>
  <si>
    <t>65-AMPLIACIÓN Y REHABILITACION DE 6 PLANTELES ESCOLARES  EN LA PROVINCIA SANCHEZ RAMIREZ</t>
  </si>
  <si>
    <t>79-CONSTRUCCIÓN DESTACAMENTOS POLICIALES EN DIFERENTES COMUNIDADES DE LA  PROVINCIA PUERTO PLATA</t>
  </si>
  <si>
    <t>57-CONSTRUCCIÓN DE PLANTELES EDUCATIVOS EN LA PROVINCIA DE SANCHEZ RAMÍREZ (FASE 2)</t>
  </si>
  <si>
    <t>89-CONSTRUCCIÓN DE OFICINAS GUBERNAMENTALES Y PARQUEO PARA EL MANEJO MIGRATORIO EN BAHIA GARCIA, MUN. LUPERON, PROV. PUERTO PLATA</t>
  </si>
  <si>
    <t>49-CONSTRUCCIÓN  DE 1 ESTANCIA INFANTIL EN LA PROVINCIA ELIAS PIÑA (FASE 2)</t>
  </si>
  <si>
    <t>15-CONSTRUCCIÓN DE 1 ESTANCIA INFANTIL EN LA PROVINCIA DE MARIA TRINIDAD SANCHEZ</t>
  </si>
  <si>
    <t>19-CONSTRUCCIÓN DE 1 ESTANCIA INFANTIL EN LA PROVINCIA DE MONTE PLATA</t>
  </si>
  <si>
    <t>80-CONSTRUCCIÓN DE 1 ESTANCIAS INFANTILES EN LA PROVINCIA DE LA VEGA (FASE 3)</t>
  </si>
  <si>
    <t>65-CONSTRUCCIÓN DE 1 ESTANCIAS INFANTILES EN LA PROVINCIA DE MARIA TRINIDAD SÁNCHEZ (FASE 3)</t>
  </si>
  <si>
    <t>68-CONSTRUCCIÓN DE 1 ESTANCIAS INFANTILES EN LA PROVINCIA DE LA ROMANA  (FASE 3)</t>
  </si>
  <si>
    <t>41-AMPLIACIÓN DE PLANTELES EDUCATIVOS EN LA PROVINCIA DE LA VEGA (FASE 3)</t>
  </si>
  <si>
    <t>23-CONSTRUCCIÓN DE PLANTEL EDUCATIVO EN LA PROVINCIA SAN JOSÉ DE OCOA (FASE 3)</t>
  </si>
  <si>
    <t>69-CONSTRUCCIÓN DE 1 ESTANCIAS INFANTILES EN LA PROVINCIA DE PUERTO PLATA (FASE 3)</t>
  </si>
  <si>
    <t>78-CONSTRUCCIÓN DE 1 ESTANCIAS INFANTILES EN LA PROVINCIA DE SAN JOSÉ DE OCOA (FASE 3)</t>
  </si>
  <si>
    <t>79-CONSTRUCCIÓN DE 1 ESTANCIAS INFANTILES EN LA PROVINCIA DE DUARTE (FASE 3)</t>
  </si>
  <si>
    <t>28-AMPLIACIÓN DE PLANTELES EDUCATIVOS EN LA PROVINCIA ESPAILLAT (FASE 3)</t>
  </si>
  <si>
    <t>77-CONSTRUCCIÓN DE 1 ESTANCIA INFANTIL EN LA PROVINCIA DE ELÍAS PIÑA (FASE 3)</t>
  </si>
  <si>
    <t>74-CONSTRUCCIÓN DE 1 ESTANCIAS INFANTILES EN LA PROVINCIA DE BAHORUCO (FASE 3)</t>
  </si>
  <si>
    <t>80-RESTAURACIÓN DE AREA ARQUEOLOGICA EN EL PARQUE ARQUEOLOGICO LA ISABELA HISTORICA,  MUNICIPIO DE LUPERÓN, PROVINCIA PUERTO PLATA</t>
  </si>
  <si>
    <t>78-CONSTRUCCIÓN CASA CURIAL JUAN DOLIO, MUNICIPIO GUAYACANES, PROVINCIA SAN PEDRO DE MACORIS</t>
  </si>
  <si>
    <t>53-REHABILITACIÓN DEL CAMPO DE SOFTBOL LA GINA, MUNICIPIO DE MICHES, PROVINCIA EL SEIBO</t>
  </si>
  <si>
    <t>23-CONSTRUCCIÓN Y REHABILITACION CATEDRAL SAN FELIPE APÓSTOL, PROVINCIA PUERTO PLATA.</t>
  </si>
  <si>
    <t>62-AMPLIACIÓN Y REHABILITACION DE 1 PLANTEL ESCOLAR EN LA PROVINCIA PERAVIA</t>
  </si>
  <si>
    <t>46-CONSTRUCCIÓN DEL CAMPO DE BÉISBOL PEDRO GARCÍA DEL LLANO, MUNICIPIO SANTIAGO DE LOS CABALLEROS, PROVINCIA SANTIAGO</t>
  </si>
  <si>
    <t>33-REHABILITACIÓN Y CONSTRUCCIÓN LABORATORIO DE MECANICA DE SUELO DEL MINISTERIO DE OBRAS PÚBLICAS Y COMUNICACIONES</t>
  </si>
  <si>
    <t>78-CONSTRUCCIÓN DE 8 PLANTELES ESCOLARES EN LA PROVINCIA DUARTE</t>
  </si>
  <si>
    <t>07-CONSTRUCCIÓN CENTRO DE DESARROLLO DE CAPACIDADES EN EL MUNICIPIO LOS RÍOS, PROVINCIA BAHORUCO, RD.</t>
  </si>
  <si>
    <t>30-CONSTRUCCIÓN DE 2 ESTANCIAS INFANTILES EN LA PROVINCIA DE VALVERDE</t>
  </si>
  <si>
    <t>18-CONSTRUCCIÓN DE 1 ESTANCIA INFANTIL EN LA PROVINCIA DE MONTE CRISTI</t>
  </si>
  <si>
    <t>06-CONSTRUCCIÓN DE 1 ESTANCIA INFANTIL EN LA PROVINCIA ELIAS PIÑA</t>
  </si>
  <si>
    <t>24-CONSTRUCCIÓN DE 1 ESTANCIA INFANTIL EN LA PROVINCIA DE PEDERNALES</t>
  </si>
  <si>
    <t>03-CONSTRUCCIÓN 2 ESTANCIAS INFANTILES EN LA PROVINCIA DE BARAHONA</t>
  </si>
  <si>
    <t>54-CONSTRUCCIÓN  DE 1 ESTANCIA INFANTIL EN LA PROVINCIA DE SANTIAGO RODRIGUEZ (FASE 2)</t>
  </si>
  <si>
    <t>32-CONSTRUCCIÓN 1 ESTANCIA INFANTIL EN LA PROVINCIA DE SANCHEZ RAMIREZ</t>
  </si>
  <si>
    <t>56-CONSTRUCCIÓN DE 1 ESTANCIA INFANTIL EN LA PROVINCIA DE DAJABON (FASE 2)</t>
  </si>
  <si>
    <t>46-AMPLIACIÓN  Y REHABILITACION DE 12 PLANTELES ESCOLARES EN LA PROVINCIA BAHORUCO</t>
  </si>
  <si>
    <t>08-CONSTRUCCIÓN CENTRO DE DESARROLLO DE CAPACIDADES  EN PEDERNALES</t>
  </si>
  <si>
    <t>51-CONSTRUCCIÓN  1 ESTANCIA INFANTIL EN LA PROVINCIA DE SAN JOSE DE OCOA (FASE 2)</t>
  </si>
  <si>
    <t>01-RECONSTRUCCIÓN DE 44 KM DE CAMINOS PRODUCTIVOS EN LA PROVINCIA PUERTO PLATA</t>
  </si>
  <si>
    <t>72-CONSTRUCCIÓN DE 1 ESTANCIAS INFANTILES EN LA PROVINCIA DE HATO MAYOR  (FASE 3)</t>
  </si>
  <si>
    <t>45-AMPLIACIÓN Y REHABILITACION DE 9 PLANTELES ESCOLARES EN LA PROVINCIA MARIA TRINIDAD SANCHEZ</t>
  </si>
  <si>
    <t>19-CONSTRUCCIÓN DE DESTACAMENTOS POLICIALES EN COMUNIDADES DE LA PROVINCIA LA ROMANA</t>
  </si>
  <si>
    <t>35-CONSTRUCCIÓN DE 6 PLANTELES ESCOLARES EN LA PROVINCIA SAN JOSE DE OCOA</t>
  </si>
  <si>
    <t>35-AMPLIACIÓN DE PLANTELES EDUCATIVOS EN LA PROVINCIA HERMANAS MIRABAL (FASE 3)</t>
  </si>
  <si>
    <t>58-CONSTRUCCIÓN DE PLANTELES EDUCATIVOS EN LA PROVINCIA SÁNCHEZ RAMÍREZ (FASE 3)</t>
  </si>
  <si>
    <t>37-CONSTRUCCIÓN DEL CAMPO DE BEISBOL EL ESTERO 2, MUNICIPIO NEYBA, PROVINCIA BAHORUCO</t>
  </si>
  <si>
    <t>29-CONSTRUCCIÓN DE 3 PLANTELES ESCOLARES EN LA PROVINCIA PEDERNALES</t>
  </si>
  <si>
    <t>58-AMPLIACIÓN Y REHABILITACION DE 6 PLANTELES ESCOLARES EN LA  PROVINCIA MONSEÑOR NOUEL</t>
  </si>
  <si>
    <t>01-CONSTRUCCIÓN DE CAMARAS TERMICA PARA LA PRODUCCION DE MATERIAL DE SIEMBRA DE PLATANO DE ALTA CALIDAD EN LA REP. DOM</t>
  </si>
  <si>
    <t>76-REMODELACIÓN DE LOS HOSPITALES DE LA PROVINCIA INDEPENDENCIA</t>
  </si>
  <si>
    <t>48-CONSTRUCCIÓN  DE 1 ESTANCIA INFANTIL EN LA PROVINCIA DE PEDERNALES (FASE 2)</t>
  </si>
  <si>
    <t>66-CONSTRUCCIÓN DE PARQUEOS Y RESTAURACIÓN TEMPLO LAS AMÉRICAS, DISTRITO MUNICIPAL LA ISABELA, MUNICIPIO LUPERON, PROVINCIA PUERTO PLATA</t>
  </si>
  <si>
    <t>41-CONSTRUCCIÓN DE 4 ESTANCIAS INFANTILES EN LA PROVINCIA DE PUERTO PLATA (FASE 2)</t>
  </si>
  <si>
    <t>07-AMPLIACIÓN DE PLANTELES EDUCATIVOS EN LA PROVINCIA DE ESPAILLAT (FASE 2)</t>
  </si>
  <si>
    <t>96-REHABILITACIÓN CASA HOGAR DE NIÑOS DE CONANI, SECTOR ALAMEDA, MUNICIPIO SANTO DOMINGO OESTE, PROV. SANTO DOMINGO</t>
  </si>
  <si>
    <t>46-CONSTRUCCIÓN  DE 1 ESTANCIA INFANTIL EN LA PROVINCIA ESPAILLAT (FASE 2)</t>
  </si>
  <si>
    <t>07-REPARACIÓN PUENTE SOBRE EL RÍO HIGUAMO CARRETERA STO DGO - SAN PEDRO DE MACORÍS, PROVINCIA SPM</t>
  </si>
  <si>
    <t>48-AMPLIACIÓN Y REHABILITACION DE 4 PLANTELES ESCOLARES EN EL DISTRITO NACIONAL</t>
  </si>
  <si>
    <t>52-CONSTRUCCIÓN DE 6 PLANTELES ESCOLARES EN LA PROVINCIA EL SEIBO</t>
  </si>
  <si>
    <t>73-AMPLIACIÓN Y REHABILITACION DE 5 PLANTELES ESCOLARES EN LA PROVINCIA VALVERDE</t>
  </si>
  <si>
    <t>01-FORTALECIMIENTO DE LA PREVENCION Y CONTROL DE LA TUBERCULOSIS, BRUCELOSIS Y TRAZABILIDAD BOVINA</t>
  </si>
  <si>
    <t>02-FORTALECIMIENTO DE LA CRIANZA OVICAPRINA EN LA REGIÓN FRONTERIZA DE LA RD</t>
  </si>
  <si>
    <t>29-AMPLIACIÓN DE PLANTELES EDUCATIVOS EN LA PROVINCIA DE SAN CRISTÓBAL (FASE 2)</t>
  </si>
  <si>
    <t>21-AMPLIACIÓN DE PLANTELES EDUCATIVOS EN LA PROVINCIA DE MARIA TRINIDAD SANCHEZ (FASE 2)</t>
  </si>
  <si>
    <t>15-AMPLIACIÓN DE PLANTELES EDUCATIVOS EN LA PROVINCIA DE SANTIAGO RODRÍGUEZ (FASE 2)</t>
  </si>
  <si>
    <t>17-AMPLIACIÓN DE PLANTELES EDUCATIVOS EN LA PROVINCIA DE VALVERDE (FASE 2)</t>
  </si>
  <si>
    <t>06-AMPLIACIÓN DE PLANTELES EDUCATIVOS EN LA PROVINCIA DE EL SEIBO (FASE 2)</t>
  </si>
  <si>
    <t>41-CONSTRUCCIÓN DE PLANTELES EDUCATIVOS EN LA PROVINCIA DE INDEPENDENCIA (FASE 2)</t>
  </si>
  <si>
    <t>93-CONSTRUCCIÓN CANCHA DE BALONCESTO LUDO GÓMEZ (ENGOMBE), MUNICIPIO SANTO DOMINGO OESTE, PROVINCIA SANTO DOMINGO</t>
  </si>
  <si>
    <t>55-AMPLIACIÓN Y REHABILTACION DE 5 PLANTELES ESCOLARES EN LA PROVINCIA INDEPENDENCIA</t>
  </si>
  <si>
    <t>41-CONSTRUCCIÓN FUNERARIA HONDO VALLE, PROVINCIA ELÍAS PIÑA</t>
  </si>
  <si>
    <t>12-CONSTRUCCIÓN DE 5 PLANTELES ESCOLARES EN LA PROVINCIA BAHORUCO</t>
  </si>
  <si>
    <t>20-REHABILITACIÓN MUSEO TRAMPOLIN ZONA COLONIA, DISTRITO NACIONAL</t>
  </si>
  <si>
    <t>08-CONSTRUCCIÓN DE LA FUNERARIA MUNICIPAL DE GUAYMATE, PROVINCIA LA ROMANA</t>
  </si>
  <si>
    <t>63-CONSTRUCCIÓN  DE 1 ESTANCIA INFANTIL EN LA PROVINCIA DE BAHORUCO (FASE 2)</t>
  </si>
  <si>
    <t>38-CONSTRUCCIÓN DE 31 VIVIENDAS A NIVEL NACIONAL (PRESENCIA DOMINICANA)</t>
  </si>
  <si>
    <t>90-CONSTRUCCIÓN DE OFICINAS Y NAVES INDUSTRIALES DE ZONA FRANCA DISDO, MUNICIPIO SANTO DOMINGO OESTE, PROVINCIA SANTO DOMINGO</t>
  </si>
  <si>
    <t>39-REHABILITACIÓN DE LA IGLESIA CATÓLICA DE LA PIÑA</t>
  </si>
  <si>
    <t>85-AMPLIACIÓN DEL INSTITUTO PREPARATORIO DE MENORES SC "REFOR", PROVINCIA DE SAN CRISTÓBAL.</t>
  </si>
  <si>
    <t>64-CONSTRUCCIÓN Y EQUIPAMIENTO DEL  CENTRO DE DIAGNÓSTICOYATENCIÓN PRIMARIA EN BANÍ,  MUNICIPIO BANI,  PROV.  PERAVIA .</t>
  </si>
  <si>
    <t>45-REMODELACIÓN DEL CAMPO DE BEISBOL ROBERTO AMPALLE, MUNICIPIO BANICA, PROVINCIA ELIAS PIÑA</t>
  </si>
  <si>
    <t>02-AMPLIACIÓN DE PLANTELES EDUCATIVOS EN LA PROVINCIA DE BAHORUCO (FASE 2)</t>
  </si>
  <si>
    <t>31-REHABILITACIÓN CONSTRUCCIÓN AMPLIACIÓN DE LA ESCUELA DE MONTE PLATA</t>
  </si>
  <si>
    <t>47-CONSTRUCCIÓN DE 3 PLANTELES ESCOLARES EN LA PROVINCIA DAJABON</t>
  </si>
  <si>
    <t>22-CONSTRUCCIÓN PARROQUIA SAGRADO CORAZON DE JESUS, PROVINCIA LA VEGA</t>
  </si>
  <si>
    <t>15-CONSERVACIÓN CARRETERA MAO - GUAYUBIN, PROVINCIA MONTECRISTI</t>
  </si>
  <si>
    <t>25-CONSTRUCCIÓN Y EQUIPAMIENTO DEL  CENTRO DE DIAGNÓSTICO Y ATENCIÓN PRIMARIA EN  EL MUNICIPIO PALENQUE. PROV. SAN CRISTÓBAL.</t>
  </si>
  <si>
    <t>40-CONSTRUCCIÓN  DE 2  ESTANCIAS INFANTILES EN LA PROVINCIA DUARTE (FASE 2)</t>
  </si>
  <si>
    <t>12-AMPLIACIÓN DE PLANTELES EDUCATIVOS EN LA PROVINCIA DE SAN PEDRO DE MACORÍS (FASE 2)</t>
  </si>
  <si>
    <t>17-CONSTRUCCIÓN , REHABILITACION Y REMODELACIÓN DE LA IGLESIA EL BUEN PASTOR, PROVINCIA AZUA.</t>
  </si>
  <si>
    <t>62-CONSTRUCCIÓN IGLESIA JUAN SANTIAGO, MUNICIPIO JUAN SANTIAGO, PROVINCIA ELÍAS PIÑA</t>
  </si>
  <si>
    <t>46-CONSTRUCCIÓN  VIVIENDAS ECONOMICAS EN EL MEMISO (68), PROVINCIA AZUA</t>
  </si>
  <si>
    <t>01-RECUPERACION PROGRAMA DE RESILENCIA</t>
  </si>
  <si>
    <t>12-REPARACIÓN PROGRAMA DE REPARACION DE PUENTES</t>
  </si>
  <si>
    <t>40-REHABILITACIÓN PROGRAMA DE MANTENIMIENTO</t>
  </si>
  <si>
    <t>57-NORMALIZACIÓN PROGRAMA DE SEÑALIZACION HORIZONTAL Y VERTICAL</t>
  </si>
  <si>
    <t>28-CONSTRUCCIÓN 1 ESTANCIA INFANTIL EN LA PROVINCIA DE SAN JOSE DE OCOA</t>
  </si>
  <si>
    <t>56-CONSTRUCCIÓN PARQUE EL LLANO, MUNICIPIO EL LLANO, PROVINCIA ELÍAS PIÑA</t>
  </si>
  <si>
    <t>70-REPARACIÓN CLUB DEPORTIVO Y CULTURAL VIRGILIO CASTILLO (CHOLA), MUNICIPIO LA ROMANA, PROVINCIA LA ROMANA</t>
  </si>
  <si>
    <t>54-REHABILITACIÓN CAMPO DE BEISBOL GUANUMA, MUNICIPIO SANTO DOMINGO NORTE, PROVINCIA SANTO DOMINGO</t>
  </si>
  <si>
    <t>76-CONSTRUCCIÓN CANCHA DE BALONCESTO BATEY 4, MUNICIPIO DE NEYBA, PROVINCIA BAHORUCO</t>
  </si>
  <si>
    <t>44-CONSTRUCCIÓN  2 ESTANCIAS INFANTILES EN LA PROVINCIA DE BARAHONA (FASE 2)</t>
  </si>
  <si>
    <t>13-CONSTRUCCIÓN DE 1 ESTANCIA INFANTIL EN LA PROVINCIA INDEPENDENCIA</t>
  </si>
  <si>
    <t>09-CONSTRUCCIÓN DE 1 ESTANCIA INFANTIL EN LA PROVINCIA HERMANAS MIRABAL</t>
  </si>
  <si>
    <t>62-CONSTRUCCIÓN  DE 1 ESTANCIA INFANTIL EN LA PROVINCIA DE MONTE PLATA (FASE 2)</t>
  </si>
  <si>
    <t>57-CONSTRUCCIÓN  DE 1 ESTANCIA INFANTIL EN LA PROVINCIA DE MONTE CRISTI (FASE 2)</t>
  </si>
  <si>
    <t>58-CONSTRUCCIÓN  DE 1 ESTANCIA INFANTIL EN LA PROVINCIA DE MARIA TRINIDAD SANCHEZ (FASE 2)</t>
  </si>
  <si>
    <t>43-AMPLIACIÓN DE PLANTELES EDUCATIVOS EN LA PROVINCIA DE SAN JOSÉ DE OCOA (FASE 3)</t>
  </si>
  <si>
    <t>81-CONSTRUCCIÓN DE 1 ESTANCIA INFANTIL EN LA PROVINCIA DE INDEPENDENCIA  (FASE 3)</t>
  </si>
  <si>
    <t>38-AMPLIACIÓN DE PLANTELES EDUCATIVOS EN LA PROVINCIA DE LA ALTAGRACIA (FASE 3)</t>
  </si>
  <si>
    <t>82-CONSTRUCCIÓN DE 1 ESTANCIAS INFANTILES EN LA PROVINCIA DE MOSEÑOR NOUEL (FASE 3)</t>
  </si>
  <si>
    <t>55-AMPLIACIÓN DE PLANTELES EDUCATIVOS EN LA PROVINCIA VALVERDE (FASE 3)</t>
  </si>
  <si>
    <t>76-CONSTRUCCIÓN DE 1 ESTANCIAS INFANTILES EN LA PROVINCIA DE SAN CRISTÓBAL (FASE 3)</t>
  </si>
  <si>
    <t>91-CONSTRUCCIÓN  DEL PARQUE COMUNITARIO CAID, MUNICIPIO SANTO DOMINGO ESTE, PROVINCIA SANTO DOMINGO</t>
  </si>
  <si>
    <t>95-REPARACIÓN CANCHA DE BALONCESTO DEL SECTOR LA MADRE, MUNICIPIO VILLA JARAGUA, PROVINCIA BAHORUCO</t>
  </si>
  <si>
    <t>56-CONSTRUCCIÓN  MALECON DE OJEDA, PROVINCIA SAN JUAN</t>
  </si>
  <si>
    <t>64-CONSTRUCCIÓN CAPILLA PILOTO PARA LA DIOCESIS MAO-MONTECRISTI, EL CERCADILLO, PROVINCIA SANTIAGO RODRIGUEZ</t>
  </si>
  <si>
    <t>28-CONSTRUCCIÓN DEL ESTADIO DE BÉISBOL JOSÉ LUIS RAMOS, SAN JOSÉ DE MATANZA, PROVINCIA MARÍA TRINIDAD SÁNCHEZ</t>
  </si>
  <si>
    <t>28-CONSTRUCCIÓN DEL  MERCADO MUNICIPAL  DE HIGUEY, PROVINCIA LA ALTAGRACIA</t>
  </si>
  <si>
    <t>10-CONSTRUCCIÓN CENTRO DE DESARROLLO DE CAPACIDADES EN COMENDADOR,  PROVINCIA ELÍAS PIÑA</t>
  </si>
  <si>
    <t>55-REMODELACIÓN DEL CAMPO DE SOFTBOL CRISTINO CALA, MUNICIPIO EL FACTOR, PROVINCIA MARÍA TRINIDAD SANCHEZ</t>
  </si>
  <si>
    <t>48-CONSTRUCCIÓN CANCHA DE BALONCESTO CERRO AL MEDIO, MUNICIPIO DE NEYBA, PROVINCIA BAHORUCO</t>
  </si>
  <si>
    <t>27-AMPLIACIÓN DE PLANTELES EDUCATIVOS EN LA PROVINCIA DE PUERTO PLATA (FASE 2)</t>
  </si>
  <si>
    <t>09-CONSTRUCCIÓN DE UN CENTRO DE DESARROLLO DE CAPACIDADES TÉCNICAS EN PRODUCCIÓN EN LOS ALCARRIZOS, PROVINCIA SANTO DOMINGO</t>
  </si>
  <si>
    <t>57-CONSTRUCCIÓN Y EQUIPAMIENTO CENTRO DE DIAGNOSTICO Y ATENCION PRIMARIA EN EL DISTRITO MUNICIPAL VILLA CENTRAL, MUNICIPIO BARAHONA, PROVINCIA BARAHONA</t>
  </si>
  <si>
    <t>53-CONSTRUCCIÓN  DE 1 ESTANCIA INFANTIL EN LA PROVINCIA HERMANAS MIRABAL (FASE 2)</t>
  </si>
  <si>
    <t>68-REMODELACIÓN DEL CAMPO DE BEISBOL MANUEL BUENO, MUNICIPIO EL PINO, PROVINCIA DAJABON</t>
  </si>
  <si>
    <t>75-CONSTRUCCIÓN DE 1 ESTANCIAS INFANTILES EN LA PROVINCIA DE MONTECRISTI (FASE 3)</t>
  </si>
  <si>
    <t>74-CONSTRUCCIÓN DE 11 PLANTELES ESCOLARES EN LA PROVINCIA BARAHONA</t>
  </si>
  <si>
    <t>27-CONSTRUCCIÓN DE I ESTANCIA INFATIL EN LA PROVINCIA DE PERAVIA</t>
  </si>
  <si>
    <t>25-CONSTRUCCIÓN DE 1 ESTANCIA INFANTIL EN LA PROVINCIA DE SANTIAGO RODRIGUEZ</t>
  </si>
  <si>
    <t>20-AMPLIACIÓN DE PLANTELES EDUCATIVOS EN LA PROVINCIA DE LA VEGA (FASE 2)</t>
  </si>
  <si>
    <t>14-CONSTRUCCIÓN DE DESTACAMENTOS POLICIALES EN COMUNIDADES DE LA PROVINCIA LA ALTAGRACIA</t>
  </si>
  <si>
    <t>53-AMPLIACIÓN Y REHABILITACION DE 4 PLANTELES ESCOLARES EN LA PROVINCIA ESPAILLAT</t>
  </si>
  <si>
    <t>32-CONSTRUCCIÓN CARRETERA JACAGUA- PALO ALTO, PROVINCIA SANTIAGO</t>
  </si>
  <si>
    <t>35-REHABILITACIÓN Y CONSTRUCCION CENTRO COMUNAL AMPLIACION RESIDENCIAL VISTA DEL RIO, SAN JUAN DE LA MAGUANA</t>
  </si>
  <si>
    <t>25-AMPLIACIÓN DE PLANTELES EDUCATIVOS EN LA PROVINCIA DE AZUA (FASE 3)</t>
  </si>
  <si>
    <t>45-AMPLIACIÓN DE PLANTELES EDUCATIVOS EN LA PROVINCIA DE MARIA TRINIDAD SANCHEZ (FASE 3)</t>
  </si>
  <si>
    <t>32-AMPLIACIÓN DE PLANTELES EDUCATIVOS EN LA PROVINCIA DUARTE (FASE 3)</t>
  </si>
  <si>
    <t>51-AMPLIACIÓN DE PLANTELES EDUCATIVOS EN LA PROVINCIA DE MONTE PLATA (FASE 3)</t>
  </si>
  <si>
    <t>25-REMODELACIÓN DE ESTADIO DE BÉISBOL DEL PALMAR DE OCOA, PROVINCIA AZUA DE COMPOSTELA</t>
  </si>
  <si>
    <t>43-CONSTRUCCIÓN Y EQUIPAMIENTO DEL CENTRO DE DIAGNÓSTICO Y ATENCIÓN PRIMARIA EN EL MUNICIPIO CABRERA, PROVINCIA MARÍA TRINIDAD SÁNCHEZ.</t>
  </si>
  <si>
    <t>22-CONSTRUCCIÓN DE 1 ESTANCIA INFANTIL EN LA PROVINCIA DE MONSEÑOR NOUEL</t>
  </si>
  <si>
    <t>01-CONSTRUCCIÓN DE 1 ESTANCIA INFANTIL EN LA PROVINCIA DE DAJABON</t>
  </si>
  <si>
    <t>21-CONSTRUCCIÓN DE 1 ESTANCIA INFANTIL EN LA PROVINCIA SAMANA</t>
  </si>
  <si>
    <t>12-CONSTRUCCIÓN DE 1 ESTANCIA INFANTIL EN LA PROVINCIA DE HATO MAYOR</t>
  </si>
  <si>
    <t>83-RESTAURACIÓN ÁREA DE RECREACIÓN HISTÓRICA (ALDEA INDÍGENA), PARQUE ARQUEOLÓGICO LA ISABELA HISTORICA, MUNICIPIO LUPERON, PUERTO PLATA</t>
  </si>
  <si>
    <t>39-CONSTRUCCIÓN Y EQUIPAMIENTO DEL  CENTRO DE DIAGNÓSTICO Y ATENCIÓN PRIMARIA EN  MADRE VIEJA, MUNICIPIO SAN CRISTÓBAL. PROV. SAN CRISTÓBAL.</t>
  </si>
  <si>
    <t>37-CONSTRUCCIÓN Y EQUIPAMIENTO CENTRO DE DIAGNOSTICO Y ATENCION PRIMARIA EN RIO ARRIBA, MUNICIPIO BANI, PROVINCIA PERAVIA</t>
  </si>
  <si>
    <t>92-REPARACIÓN DE VIVIENDAS PROYECTO RIITO (TERCERA ETAPA), MUNICIPIO LA VEGA, PROVINCIA LA VEGA</t>
  </si>
  <si>
    <t>15-CONSTRUCCIÓN DESTACAMENTO POLICIAL EN LA COMUNIDAD DE QUITA CORAZA, PROVINCIA BARAHONA</t>
  </si>
  <si>
    <t>21-CONSTRUCCIÓN DE DESTACAMENTOS POLICIALES EN COMUNIDADES DE LA PROVINCIA PUERTO PLATA</t>
  </si>
  <si>
    <t>20-RECONSTRUCCIÓN DE LA CARRETERA ANTIGUA ANGELITA INTERSECCION LA CIENEGA - CABALLONA - LOS RIELES EN SANTO DOMINGO OESTE</t>
  </si>
  <si>
    <t>05-CONSTRUCCIÓN DEL ESTADIO DE BEISBOL JUANA VICENTA, PROVINCIA DE SAMANÁ</t>
  </si>
  <si>
    <t>23-AMPLIACIÓN DE PLANTELES EDUCATIVOS EN LA PROVINCIA DE MONTE CRISTI (FASE 2)</t>
  </si>
  <si>
    <t>19-AMPLIACIÓN DE PLANTELES EDUCATIVOS EN LA PROVINCIA DE LA ROMANA (FASE 2)</t>
  </si>
  <si>
    <t>13-AMPLIACIÓN  DE PLANTELES EDUCATIVOS EN LA PROVINCIA DE SANCHEZ RAMIREZ (FASE 2)</t>
  </si>
  <si>
    <t>20-CONSTRUCCIÓN DE 3 PLANTELES ESCOLARES EN LA PROVINCIA INDEPENDENCIA</t>
  </si>
  <si>
    <t>25-CONSTRUCCIÓN DESTACAMENTO DE POLICÍA DE SAN PEDRO DE MACORÍS.</t>
  </si>
  <si>
    <t>11-CONSTRUCCIÓN DE DESTACAMENTOS POLICIALES EN COMUNIDADES DE LA PROVINCIA MARÍA TRINIDAD SÁNCHEZ</t>
  </si>
  <si>
    <t>20-CONSTRUCCIÓN DE DESTACAMENTOS POLICIALES EN COMUNIDADES DE LA PROVINCIA HATO MAYOR</t>
  </si>
  <si>
    <t>24-CONSTRUCCIÓN Y REHABILITACION MONASTERIO DE LAS CARMELITAS, PROVINCIA AZUA</t>
  </si>
  <si>
    <t>42-REMODELACIÓN CLUB MAMBUICHE, SECCIÓN GURABO, MUNICIPIO SANTIAGO DE LOS CABALLEROS, PROVINCIA SANTIAGO</t>
  </si>
  <si>
    <t>30-CONSTRUCCIÓN DE LA IGLESIA EVANGÉLICA MARANATA Y REPARACIÓN DE LA IGLESIA CATÓLICA TIERRA NUEVA</t>
  </si>
  <si>
    <t>35-REMODELACIÓN DEL ESTADIO DE BÉISBOL Y CANCHA DE BALONCESTO MUNICIPAL DE HATO MAYOR DEL REY, PROVINCIA DE HATO MAYOR</t>
  </si>
  <si>
    <t>19-CONSTRUCCIÓN Y EQUIPAMIENTO DEL CENTRO DE DIAGNÓSTICO Y ATENCIÓN PRIMARIA  EN EL MUNICIPIO COMENDADOR, PROVINCIA ELÍAS PIÑA</t>
  </si>
  <si>
    <t>59-CONSTRUCCIÓN VERJA PERIMETRAL DEL CEMENTERIO LA LEONOR, PROVINCIA SANTIAGO RODRÍGUEZ</t>
  </si>
  <si>
    <t>26-CONSTRUCCIÓN CASA DE LOS PERIODISTAS, PUERTO PLATA.</t>
  </si>
  <si>
    <t>17-CONSTRUCCIÓN DE DESTACAMENTOS POLICIALES EN COMUNIDADES DE LA PROVINCIA AZUA</t>
  </si>
  <si>
    <t>08-CONSTRUCCIÓN DE 1 ESTANCIA INFANTIL EN LA PROVINCIA DE EL SEIBO</t>
  </si>
  <si>
    <t>64-CONSTRUCCIÓN DE 1 ESTANCIA INFANTIL EN LA PROVINCIA INDEPENDENCIA (FASE 2)</t>
  </si>
  <si>
    <t>33-CONSTRUCCIÓN TEMPLO JESUCRISTO SUMO Y ETERNO SACERDOTE, MUNICIPIO SABANA DE LA MAR, PROVINCIA HATO MAYOR</t>
  </si>
  <si>
    <t>67-CONSTRUCCIÓN DEL DESTACAMENTO POLICÍA NACIONAL TIPO II EN EL MUNICIPIO DE BANICA, PROVINCIA ELIAS PIÑA</t>
  </si>
  <si>
    <t>52-CONSTRUCCIÓN CANCHA DE BALONCESTO SANTANA TAMAYO, MUNICIPIO TAMAYO, PROVINCIA BAHORUCO</t>
  </si>
  <si>
    <t>18-CONSTRUCCIÓN DE DESTACAMENTOS POLICIALES EN COMUNIDADES DE LA PROVINCIA SAMANÁ</t>
  </si>
  <si>
    <t>29-CONSTRUCCIÓN DEL CLUB DE VILLA TAPIA, MUNICIPIO DE VILLA TAPIA, PROVINCIA HERMANAS MIRABAL</t>
  </si>
  <si>
    <t>39-REPARACIÓN CENTRO COMUNAL TIERRA NUEVA, DISTRITO MUNICIPAL BOCA DE CACHON, MUNICIPIO JIMANI, PROVINCIA INDEPENDENCIA</t>
  </si>
  <si>
    <t>32-RECONSTRUCCIÓN DE LA CALLE PRINCIPAL Y CALLES INTERNAS DEL SEMINARIO MENOR SAN PEDRO APOSTOL</t>
  </si>
  <si>
    <t>31-CONSTRUCCIÓN CENTRO DE CAPACITACIÓN DE MUJERES EMPRENDEDORAS Y CANCHA DE BALONCESTO, DISTRITO MUNICIPAL PALMAR DE OCOA, PROVINCIA AZU</t>
  </si>
  <si>
    <t>02 - Construcción Presa de Monte Grande, Rehabilitacion Y Complementacion de la Presa De Sabana Yegua, Provincia Azua</t>
  </si>
  <si>
    <t>01 - Mejoramiento de la Conectividad para la Transformacion Digital en la Republica Dominicana</t>
  </si>
  <si>
    <t>02 - Gestion Integrada de Rec.Naturales y Agricultura Resiliente en Cuencas Hidrográricas Yaque Del Norte Y Ozama-Isabela En R.D.</t>
  </si>
  <si>
    <t>04 - Construcción de Central Hidroelectrica en la Presa de Monte Grande, Provincia Barahona</t>
  </si>
  <si>
    <t>01 - Construcción Sistema de Riego Azua II-Pueblo Viejo, Provincia Azua</t>
  </si>
  <si>
    <t>29 - Fortalecimiento de Capacidades de Regulación y Gestión de Recursos Hídricos en la Cuenca del Río Yaque Del Norte, República Dominicana</t>
  </si>
  <si>
    <t>05 - Construcción Presa Don Miguel, Municipio Loma De Cabrera, Provincia Dajabón</t>
  </si>
  <si>
    <t>30 - Rehabilitación  del Sistema de Riego la Vigía y Contruccion  Obras Complementarias, Provincia Dajabón</t>
  </si>
  <si>
    <t>08-Reparación Infraestructuras Culturales, Educativas , Religiosas y Funebre</t>
  </si>
  <si>
    <t>04-Reparación de Instalaciones Deportivas</t>
  </si>
  <si>
    <t>23-Instalaciones, Colocación Eléctricas</t>
  </si>
  <si>
    <t>14-Reparación Edificaciones Municipales</t>
  </si>
  <si>
    <t>24-Construcción de Infraestructuras Hidráulicas</t>
  </si>
  <si>
    <t>20-Reparación de Viviendas</t>
  </si>
  <si>
    <t>17-Construcción Instalaciones Productivas</t>
  </si>
  <si>
    <t>99-Proyectos Consolidados</t>
  </si>
  <si>
    <t>22-Reparación de Infraestructuras sanitarias y medio ambiente</t>
  </si>
  <si>
    <t>15-Construcción en Cementerios</t>
  </si>
  <si>
    <t>16-Reparación en Cementerios</t>
  </si>
  <si>
    <t>18-Reparación, Acondicionamiento de Instalaciones Productivas</t>
  </si>
  <si>
    <t>25-Reparación de Infraestructuras Hidráulicas</t>
  </si>
  <si>
    <t>12-Reparación Infraestructuras Urbanisticas</t>
  </si>
  <si>
    <t>09-Construcción Infraestructuras de Salud</t>
  </si>
  <si>
    <t>19-Construcción de Viviendas</t>
  </si>
  <si>
    <t>27-CONSTRUCCIÓN SITIO DE DISPOSICIÓN FINAL PARA RESIDUOS SÓLIDOS URBANOS Y CLAUSURA DE BOTADERO A CIELOS ABIERTO    2019.7102.01.11.00.27    CONSTRUCCIÓN SITIO DE DISPOSICIÓN FINAL PARA RESIDUOS SÓLIDOS URBANOS Y CLAUSURA DE BOTADERO A CIELOS ABIERTO</t>
  </si>
  <si>
    <t>10-Reparación Infraestructuras de Salud</t>
  </si>
  <si>
    <t>18 - Construcción Sistema de Saneamiento  del Municipio de Boca Chica, Provincia Santo Domingo.</t>
  </si>
  <si>
    <t>16 - Ampliación Acueducto Oriental Barrera de Salinidad y Trasvase a Santo Domingo Norte, Fase II</t>
  </si>
  <si>
    <t>03 - Construcción Sistema de Saneamiento Arroyo Gurabo y su entorno, Municipio Santiago de Los Caballeros,  Provincia Santiago.</t>
  </si>
  <si>
    <t>03 - Mejoramiento Sistema  Abastecimiento Agua Potable, Municipio Santiago de los Caballeros, Provincia Santiago</t>
  </si>
  <si>
    <t>63 - Ampliación Del Acueducto De Miches A Zona Turística, Municipio Miches, Provincia El Seibo</t>
  </si>
  <si>
    <t>51 - Reposición del Sistema De Bombeo De Agua Isabela,Distrito Nacional</t>
  </si>
  <si>
    <t>01 - Construcción Alcantarillado Sanitario  de Mao, Provincia Valverde</t>
  </si>
  <si>
    <t>02 - Construcción  Y Repotenciación de 46 Subestaciones en la Región Este, R.D</t>
  </si>
  <si>
    <t>49 - Construcción Sistema Saneamiento Sanitario y Pluvial de la Cañada de Guajimía en Santo Domingo Oeste (Fase Ii)</t>
  </si>
  <si>
    <t>10 - Construcción Acueducto Múltiple Barranca - Licey-Jamo-Sabaneta-Rancho Viejo, Provincia La Vega</t>
  </si>
  <si>
    <t>44 - Ampliación del Servicio De Abastecimiento de Agua Potable en 11 Sectores de los Alcarrizos y Pantoja, Provincia Santo Domingo</t>
  </si>
  <si>
    <t>04 - Equipamiento Acueductos Municipio Santiago de los Caballeros</t>
  </si>
  <si>
    <t>01 - Reparación de los Depósitos Reguladores de Agua Potable en el Gran Santo Domingo.</t>
  </si>
  <si>
    <t>18 - Mejoramiento de Aguas Potable y Residuales en los Municipios  Moca y Gaspar Hernandez, Provincia Espaillat, R.D.</t>
  </si>
  <si>
    <t>02 - Ampliación Alcantarillado Sanitario Municipio Santiago de los Caballeros, Provincia Santiago</t>
  </si>
  <si>
    <t>Tabla 19. Proyectos de Inversión Pública por Ámbito Institucional del SP</t>
  </si>
  <si>
    <r>
      <t>Gráfico 25. Inversión Pública</t>
    </r>
    <r>
      <rPr>
        <b/>
        <sz val="11"/>
        <color rgb="FFFF0000"/>
        <rFont val="Avenir Next LT Pro"/>
        <family val="2"/>
      </rPr>
      <t xml:space="preserve"> </t>
    </r>
    <r>
      <rPr>
        <b/>
        <sz val="11"/>
        <color theme="1"/>
        <rFont val="Avenir Next LT Pro"/>
        <family val="2"/>
      </rPr>
      <t>Consolidada según Provincias</t>
    </r>
  </si>
  <si>
    <t>Gráfico 24. Cantidad de empleos por Ámbito</t>
  </si>
  <si>
    <t xml:space="preserve"> Promedio</t>
  </si>
  <si>
    <t>Fuentes: Elaborado con datos del SIGEF y CIFE y las Estimaciones Poblacionales por año según región provincia 2000-2024 de la Oficina Nacional de Estadística ONE.</t>
  </si>
  <si>
    <t>Gráfico 26. Inversión Pública Consolidada por Región per cápita</t>
  </si>
  <si>
    <t>Gráfico 27. Inversión Pública Consolidada por Provincia</t>
  </si>
  <si>
    <t>Gráfico 28. Inversión Pública Consolidada por Provincia per cápita</t>
  </si>
  <si>
    <t xml:space="preserve"> San Cristóbal</t>
  </si>
  <si>
    <t xml:space="preserve"> Santiago Rodríguez</t>
  </si>
  <si>
    <t xml:space="preserve"> San Pedro de Macorís</t>
  </si>
  <si>
    <t xml:space="preserve"> Samaná</t>
  </si>
  <si>
    <t xml:space="preserve"> Elías Piña</t>
  </si>
  <si>
    <t xml:space="preserve"> Maria Trinidad Sánchez</t>
  </si>
  <si>
    <t xml:space="preserve"> San Jose de Ocoa</t>
  </si>
  <si>
    <t xml:space="preserve"> Sánchez Ramirez</t>
  </si>
  <si>
    <t xml:space="preserve"> Dajabón</t>
  </si>
  <si>
    <t>Fuentes: Elaborado con datos del SIGEF y CIFE y las Estimaciones Poblacionales por año según región provincia 2000-2024 de la Oficina Nacional de Estadística.</t>
  </si>
  <si>
    <t>M3 agua potable producida</t>
  </si>
  <si>
    <t>Saneamiento de las Aguas Residuales</t>
  </si>
  <si>
    <t>Administración Comercial</t>
  </si>
  <si>
    <t>Residentes de las provincias bajo jurisdicción del INAPA reciben atención a las solicitudes de servicios comerciales, reclamos y denuncias</t>
  </si>
  <si>
    <t>Corporación de Acueducto y Alcantarillado De La Romana (COAAROM)</t>
  </si>
  <si>
    <t>Tabla 17. Presupuesto Físico por programas y productos Corporación de Acueducto y Alcantarillado De La Romana (COAAROM)</t>
  </si>
  <si>
    <t>Residentes de los sectores bajo jurisdicción de COAAROM con producción de agua potable a través de la red pública</t>
  </si>
  <si>
    <t>Residentes de los sectores bajo la jurisdicción de COAAROM con distribución de agua potable a través de camiones cisterna</t>
  </si>
  <si>
    <t>Residentes de los sectores bajo jurisdicción de COAAROM reciben atención a las solicitudes de servicio comercial, reclamos y denuncias</t>
  </si>
  <si>
    <t>Empresa de Transmisión Electrica Dominicana (ETED)</t>
  </si>
  <si>
    <t>Tabla 18. Presupuesto Físico por programas y productos Corporación de Empresa de Transmisión Electrica Dominicana (ETED)</t>
  </si>
  <si>
    <t>Transmisión de Energía Eléctrica</t>
  </si>
  <si>
    <t>Generadores, distribuidores y usuarios no regulados reciben servicio de transmisión de energía eléctrica de alta tensión</t>
  </si>
  <si>
    <t>Porcentaje de energía suministrada atribuible a transmisión</t>
  </si>
  <si>
    <t>Formulado Agregado</t>
  </si>
  <si>
    <t>Formulado Consolidado</t>
  </si>
  <si>
    <t xml:space="preserve">Tabla 13. Presupuesto Formulado Consolidado </t>
  </si>
  <si>
    <t>3 = 1-2</t>
  </si>
  <si>
    <t>6 = 4-5</t>
  </si>
  <si>
    <t>9 = 7-8</t>
  </si>
  <si>
    <t>18=16-17</t>
  </si>
  <si>
    <t>21=19-20</t>
  </si>
  <si>
    <t>24=22-23</t>
  </si>
  <si>
    <t>25 = 24/PIB</t>
  </si>
  <si>
    <t>2.1.1.4 - Impuestos sobre los productos, la producción y las importaciones de las empresas</t>
  </si>
  <si>
    <t>2.1.2.4 - Impuestos sobre los productos, la producción y las importaciones de las empresas</t>
  </si>
  <si>
    <t>2.1.6.1 - Transferencias al sector privado</t>
  </si>
  <si>
    <t>2.1.6.2 - Transferencias al sector público</t>
  </si>
  <si>
    <t>2.1.6.3 - Transferencia al sector externo</t>
  </si>
  <si>
    <t>2.1.6.4 - Transferencias a otras instituciones públicas</t>
  </si>
  <si>
    <t>2.2.6.1 - Transferencias de capital al sector privado</t>
  </si>
  <si>
    <t>2.2.6.2 - Transferencias de capital al sector público</t>
  </si>
  <si>
    <t>2.2.6.3 - Transferencia de capital al sector externo</t>
  </si>
  <si>
    <t>2.2.6.7 - Otras transferencias de capital</t>
  </si>
  <si>
    <t>5186 - INSTITUTO PARA EL FOMENTO, ACCESO Y GARANTIA PARA MI CASA (INFAMICASA)</t>
  </si>
  <si>
    <t>5190 - INSTITUTO NACIONAL DE COORDINACIÓN DE TRASPLANTE (INCORT)</t>
  </si>
  <si>
    <t>5191 - INSTITUTO NACIONAL DE CUSTODIA Y ADMINISTRACION DE BIENES INCAUTADOS, DECOMISADOS Y EN EXTINCION DE DOMINIO (INCABIDE)</t>
  </si>
  <si>
    <t>5193 - INSTITUTO DOMINICANO DE METEOROLOGÍA (INDOMET)</t>
  </si>
  <si>
    <t>7029 - AYUNTAMIENTO MUNICIPAL DE SANTA CRUZ DEL SEYBO</t>
  </si>
  <si>
    <t>7042 - AYUNTAMIENTO MUNICIPAL DE GUAYUBÍN</t>
  </si>
  <si>
    <t>7043 - AYUNTAMIENTO MUNICIPAL DE HATO MAYOR DEL REY</t>
  </si>
  <si>
    <t>7076 - AYUNTAMIENTO MUNICIPAL DE LOS RÍOS</t>
  </si>
  <si>
    <t>7103 - AYUNTAMIENTO MUNICIPAL DE QUISQUEYA</t>
  </si>
  <si>
    <t>7150 - AYUNTAMIENTO MUNICIPAL DE MATANZAS</t>
  </si>
  <si>
    <t>7153 - AYUNTAMIENTO MUNICIPAL DE BAITOA</t>
  </si>
  <si>
    <t>7162 - JUNTA DE DISTRITO MUNICIPAL DE ARROYO CANO</t>
  </si>
  <si>
    <t>7262 - JUNTA DE DISTRITO MUNICIPAL DE LOS BOTADOS</t>
  </si>
  <si>
    <t>7286 - JUNTA DE DISTRITO MUNICIPAL DE PLATANAL</t>
  </si>
  <si>
    <t>7321 - JUNTA DE DISTRITO MUNICIPAL DE PALMAREJO ? VILLA LINDA</t>
  </si>
  <si>
    <t>7330 - JUNTA DE DISTRITO MUNICIPAL DE CLAVELLINA (AZUA)</t>
  </si>
  <si>
    <t>7379 - JUNTA DE DISTRITO MUNICIPAL DE BOCA DE MAO</t>
  </si>
  <si>
    <t>7386 - JUNTA DE DISTRITO MUNICIPAL MAMÁ TINGÓ</t>
  </si>
  <si>
    <t>5009 - SUPERINTENDENCIA DE BANCOS</t>
  </si>
  <si>
    <t>Tabla 1x.  Presupuesto Formulado del Sector Público Consolidado
Clasificación Económica por Finalidad de Gastos</t>
  </si>
  <si>
    <t>Tabla 1x.  Presupuesto Formulado del Sector Público Consolidado
Clasificación Económica por Fuente de Financiamiento de Gastos</t>
  </si>
  <si>
    <t>Tabla 17.  Presupuesto Formulado del Sector Público Consolidado
Clasificación Económica por Objeto del Gasto</t>
  </si>
  <si>
    <t>Índice de Gráficos</t>
  </si>
  <si>
    <t>Gráfico 1 Índice de Riesgos Geopolíticos y del Comercio Internacional</t>
  </si>
  <si>
    <t>Gráfico 2. Tasa de Inflación Interanual EE. UU.</t>
  </si>
  <si>
    <t>Gráfico 3. Rango Meta de Tasas de Fondos Federales</t>
  </si>
  <si>
    <t>Gráfico 4. Tasas de Rendimiento de Bonos del Tesoro Estadounidense</t>
  </si>
  <si>
    <t>Gráfico 5. Producción de sectores clave en la economía alemana</t>
  </si>
  <si>
    <t>Gráfico 7. Tasas de Interés hipotecarias en China</t>
  </si>
  <si>
    <t>Gráfico 8. Variación de ventas anuales de viviendas</t>
  </si>
  <si>
    <t>Gráfico 9. América Latina y el Caribe: proyecciones de crecimiento de PIB, 2025</t>
  </si>
  <si>
    <t>Gráfico 10. Precio Spot WTI</t>
  </si>
  <si>
    <t>Gráfico 11. Nivel de Reservas de Gas en la Unión Europea</t>
  </si>
  <si>
    <t>Gráfico 12. Precio del Oro</t>
  </si>
  <si>
    <t>Gráfico 13. Índice de precios reales de los alimentos</t>
  </si>
  <si>
    <t>Gráfico 14 Evolución Enero 2023 - Diciembre 2024 de la Tasa de Política Monetaria (TPM)</t>
  </si>
  <si>
    <t>Gráfico 15 Inflación anualizada 2023 - 2024</t>
  </si>
  <si>
    <t>Gráfico 16 Distribución del Mercado de Trabajo</t>
  </si>
  <si>
    <t>Gráfico 17 Tasa de Ocupación del Mercado Laboral en el período 2022-2024</t>
  </si>
  <si>
    <t>Gráfico 18 Montos Consolidables del Sector Público</t>
  </si>
  <si>
    <t>Gráfico 19 Ingresos Formulados Consolidados por Ámbito del SP</t>
  </si>
  <si>
    <t>Gráfico 20 Fuentes y Aplicaciones Financieras Formuladas Consolidadas del SP</t>
  </si>
  <si>
    <t>Gráfico 21 Balance del Sector Público Consolidado Formulado 2024 – 2025</t>
  </si>
  <si>
    <t>Gráfico 22 Presión Tributaria por Ámbitos del Sector Público 2025</t>
  </si>
  <si>
    <t>Gráfico 25. Inversión Pública Consolidada según Provincias</t>
  </si>
  <si>
    <t xml:space="preserve">Índice de Tablas </t>
  </si>
  <si>
    <t>Tabla 1 Proyecciones Globales de Crecimiento</t>
  </si>
  <si>
    <t>Tabla 2 Tasa de Crecimiento Económico por Actividad Económica</t>
  </si>
  <si>
    <t>Tabla 3 Balanza de Pagos de la República Dominicana Enero-Septiembre (2023-2024)</t>
  </si>
  <si>
    <t>Tabla 4 Balanza Comercial de la República Dominicana Enero-Septiembre</t>
  </si>
  <si>
    <t>Tabla 5 Presupuesto Formulado Agregado del Sector Público por Ámbito Institucional Cuenta de Ahorro, Inversión y Financiamiento 2025</t>
  </si>
  <si>
    <t>Tabla 6 Presupuesto Formulado Agregado del Sector Público Clasificación Económica del Ingreso por Ámbito Institucional</t>
  </si>
  <si>
    <t>Tabla 7 Presupuesto Formulado Agregado del Sector Público Clasificación Económica del Gasto por Ámbito Institucional</t>
  </si>
  <si>
    <t>Tabla 8 Alcance Presupuesto Formulado del Sector Público Consolidado</t>
  </si>
  <si>
    <t>Tabla 10. Matriz de Transacciones Formuladas Consolidables del SP</t>
  </si>
  <si>
    <t>Tabla 11 Presupuesto Formulado de Ingresos Consolidado por Ámbito Institucional del SPNF Clasificación Económica de los Ingresos</t>
  </si>
  <si>
    <t>Tabla 12 Comparativo Presupuesto Inicial del Sector Público por clasificación económica 2024 -2025</t>
  </si>
  <si>
    <t>Tabla 13 Distribución del presupuesto consolidado de gastos del SP por finalidad 2025</t>
  </si>
  <si>
    <t>Tabla 14 Comparativo presupuesto inicial de gastos del SP por finalidad</t>
  </si>
  <si>
    <t>Tabla 15 Presupuesto de gastos del SPNF por clasificación funcional 2025</t>
  </si>
  <si>
    <t>Tabla 16 Presupuesto Consolidado Formulado por Ámbito del SP Cuenta de Ahorro, Inversión y Financiamiento</t>
  </si>
  <si>
    <t>Tabla 17. Demanda Agregada por Ámbito Institucional del SPNF</t>
  </si>
  <si>
    <t>Tabla 20 Presupuesto Físico por programas y productos Instituto Nacional de</t>
  </si>
  <si>
    <t>Tabla 21 Presupuesto Físico por programas y productos Corporación del Acueducto y Alcantarillado de Santo Domingo (CAASD)</t>
  </si>
  <si>
    <t>Tabla 22. Presupuesto Físico por programas y productos Corporación de Acueducto y Alcantarillado De La Romana (COAAROM)</t>
  </si>
  <si>
    <t>Tabla 23 Presupuesto Físico por programas y productos Corporación de Empresa de Transmisión Eléctrica Dominicana (ETED)</t>
  </si>
  <si>
    <t>Tabla 24 Proceso de Consolidación por Ámbito Institucional del SP</t>
  </si>
  <si>
    <t>Tabla 25. Proceso de Consolidación por Ámbito Institucional del SP</t>
  </si>
  <si>
    <t>Tabla 26 Presupuesto Formulado del Sector Público Consolidado</t>
  </si>
  <si>
    <t>Tabla 27. Presupuesto Formulado del Sector Público Consolidado</t>
  </si>
  <si>
    <t>Tabla 28. Presupuesto Formulado del Sector Público Consolidado</t>
  </si>
  <si>
    <t>Tabla 29. Presupuesto Formulado del Sector Público Consolidado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</si>
</sst>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#,##0.0"/>
    <numFmt numFmtId="167" formatCode="#,##0.0,,_);\(#,##0.0,,\)"/>
    <numFmt numFmtId="168" formatCode="0.0%"/>
    <numFmt numFmtId="169" formatCode="_-* #,##0.00\ _€_-;\-* #,##0.00\ _€_-;_-* &quot;-&quot;??\ _€_-;_-@_-"/>
    <numFmt numFmtId="170" formatCode="_(* #,##0.0,,_);_(* \(#,##0.0,,\);_(* &quot;-&quot;?_);_(@_)"/>
    <numFmt numFmtId="171" formatCode="_-* #,##0.00_-;\-* #,##0.00_-;_-* &quot;-&quot;??_-;_-@_-"/>
    <numFmt numFmtId="172" formatCode="#,##0.0,,"/>
    <numFmt numFmtId="173" formatCode="_(* #,##0.0_);_(* \(#,##0.0\);_(* &quot;-&quot;?_);_(@_)"/>
    <numFmt numFmtId="174" formatCode="_-* #,##0.0_-;\-* #,##0.0_-;_-* &quot;-&quot;??_-;_-@_-"/>
    <numFmt numFmtId="175" formatCode="_-* #,##0_-;\-* #,##0_-;_-* &quot;-&quot;??_-;_-@_-"/>
    <numFmt numFmtId="176" formatCode="_(* #,##0_);_(* \(#,##0\);_(* &quot;-&quot;??_);_(@_)"/>
  </numFmts>
  <fonts count="115" x14ac:knownFonts="1"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30000"/>
      <name val="Calibri"/>
      <family val="2"/>
    </font>
    <font>
      <sz val="11"/>
      <color theme="1"/>
      <name val="Avenir Next LT Pro"/>
      <family val="2"/>
    </font>
    <font>
      <sz val="10"/>
      <name val="Arial"/>
      <family val="2"/>
    </font>
    <font>
      <b/>
      <sz val="18"/>
      <name val="Avenir Next LT Pro"/>
      <family val="2"/>
    </font>
    <font>
      <sz val="14"/>
      <color rgb="FF000000"/>
      <name val="Avenir Next LT Pro"/>
      <family val="2"/>
    </font>
    <font>
      <sz val="12"/>
      <color rgb="FF000000"/>
      <name val="Avenir Next LT Pro"/>
      <family val="2"/>
    </font>
    <font>
      <b/>
      <sz val="12"/>
      <color theme="1"/>
      <name val="Avenir Next LT Pro"/>
      <family val="2"/>
    </font>
    <font>
      <sz val="12"/>
      <color theme="1"/>
      <name val="Avenir Next LT Pro"/>
      <family val="2"/>
    </font>
    <font>
      <b/>
      <sz val="11"/>
      <color theme="1"/>
      <name val="Avenir Next LT Pro"/>
      <family val="2"/>
    </font>
    <font>
      <b/>
      <sz val="8"/>
      <color theme="1"/>
      <name val="Avenir Next LT Pro"/>
      <family val="2"/>
    </font>
    <font>
      <sz val="10"/>
      <name val="Avenir Next LT Pro"/>
      <family val="2"/>
    </font>
    <font>
      <b/>
      <sz val="11"/>
      <color theme="0"/>
      <name val="Avenir Next LT Pro"/>
      <family val="2"/>
    </font>
    <font>
      <sz val="11"/>
      <color theme="1"/>
      <name val="Aptos Narrow"/>
      <family val="2"/>
    </font>
    <font>
      <sz val="11"/>
      <color rgb="FFCCCC00"/>
      <name val="Avenir Next LT Pro"/>
      <family val="2"/>
    </font>
    <font>
      <sz val="11"/>
      <color theme="6" tint="0.39997558519241921"/>
      <name val="Avenir Next LT Pro"/>
      <family val="2"/>
    </font>
    <font>
      <sz val="11"/>
      <color rgb="FFC00000"/>
      <name val="Avenir Next LT Pro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000000"/>
      <name val="Avenir Next LT Pro"/>
      <family val="2"/>
    </font>
    <font>
      <b/>
      <sz val="12"/>
      <name val="Avenir Next LT Pro"/>
      <family val="2"/>
    </font>
    <font>
      <sz val="14"/>
      <name val="Avenir Next LT Pro"/>
      <family val="2"/>
    </font>
    <font>
      <sz val="14"/>
      <color theme="0"/>
      <name val="Avenir Next LT Pro"/>
      <family val="2"/>
    </font>
    <font>
      <b/>
      <sz val="10"/>
      <color theme="0"/>
      <name val="Avenir Next LT Pro"/>
      <family val="2"/>
    </font>
    <font>
      <b/>
      <sz val="12"/>
      <color theme="0"/>
      <name val="Avenir Next LT Pro"/>
      <family val="2"/>
    </font>
    <font>
      <sz val="11"/>
      <name val="Calibri"/>
      <family val="2"/>
      <scheme val="minor"/>
    </font>
    <font>
      <sz val="11"/>
      <name val="Avenir Next LT Pro"/>
      <family val="2"/>
    </font>
    <font>
      <b/>
      <sz val="11"/>
      <name val="Avenir Next LT Pro"/>
      <family val="2"/>
    </font>
    <font>
      <b/>
      <sz val="11"/>
      <color rgb="FFC00000"/>
      <name val="Avenir Next LT Pro"/>
      <family val="2"/>
    </font>
    <font>
      <b/>
      <sz val="9"/>
      <color theme="1"/>
      <name val="Avenir Next LT Pro"/>
      <family val="2"/>
    </font>
    <font>
      <sz val="22"/>
      <color rgb="FF000000"/>
      <name val="Avenir Next LT Pro"/>
      <family val="2"/>
    </font>
    <font>
      <sz val="16"/>
      <color rgb="FF000000"/>
      <name val="Avenir Next LT Pro"/>
      <family val="2"/>
    </font>
    <font>
      <b/>
      <sz val="10"/>
      <color theme="1"/>
      <name val="Avenir Next LT Pro"/>
      <family val="2"/>
    </font>
    <font>
      <b/>
      <sz val="22"/>
      <color rgb="FF000000"/>
      <name val="Avenir Next LT Pro"/>
      <family val="2"/>
    </font>
    <font>
      <sz val="10"/>
      <color rgb="FF000000"/>
      <name val="Times New Roman"/>
      <family val="1"/>
    </font>
    <font>
      <b/>
      <sz val="14"/>
      <color theme="1"/>
      <name val="Avenir Next LT Pro"/>
      <family val="2"/>
    </font>
    <font>
      <b/>
      <sz val="14"/>
      <color rgb="FFFFFFFF"/>
      <name val="Avenir Next LT Pro"/>
      <family val="2"/>
    </font>
    <font>
      <b/>
      <sz val="14"/>
      <color theme="0"/>
      <name val="Avenir Next LT Pro"/>
      <family val="2"/>
    </font>
    <font>
      <sz val="11"/>
      <color rgb="FF0F0F0F"/>
      <name val="Avenir Next LT Pro"/>
      <family val="2"/>
    </font>
    <font>
      <sz val="11"/>
      <color rgb="FF161616"/>
      <name val="Avenir Next LT Pro"/>
      <family val="2"/>
    </font>
    <font>
      <sz val="11"/>
      <color rgb="FF000000"/>
      <name val="Avenir Next LT Pro"/>
      <family val="2"/>
    </font>
    <font>
      <b/>
      <sz val="10"/>
      <color rgb="FF000000"/>
      <name val="Avenir Next LT Pro"/>
      <family val="2"/>
    </font>
    <font>
      <sz val="14"/>
      <color theme="1"/>
      <name val="Avenir Next LT Pro"/>
      <family val="2"/>
    </font>
    <font>
      <sz val="12"/>
      <color theme="1"/>
      <name val="Calibri"/>
      <family val="2"/>
      <scheme val="minor"/>
    </font>
    <font>
      <sz val="14"/>
      <color theme="0"/>
      <name val="Arial"/>
      <family val="2"/>
    </font>
    <font>
      <sz val="11"/>
      <color theme="0"/>
      <name val="Calibri"/>
      <family val="2"/>
    </font>
    <font>
      <b/>
      <sz val="8"/>
      <color rgb="FF030000"/>
      <name val="Avenir Next LT Pro"/>
      <family val="2"/>
    </font>
    <font>
      <b/>
      <sz val="10"/>
      <color theme="0"/>
      <name val="Century"/>
      <family val="1"/>
    </font>
    <font>
      <sz val="9"/>
      <color theme="0"/>
      <name val="Century"/>
      <family val="1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venir Next LT Pro"/>
      <family val="2"/>
    </font>
    <font>
      <sz val="8"/>
      <color theme="0"/>
      <name val="Avenir Next LT Pro"/>
      <family val="2"/>
    </font>
    <font>
      <b/>
      <sz val="11"/>
      <color theme="1"/>
      <name val="Calibri"/>
      <family val="2"/>
      <scheme val="minor"/>
    </font>
    <font>
      <sz val="11"/>
      <color theme="0"/>
      <name val="Avenir Next LT Pro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Avenir Next LT Pro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sz val="9"/>
      <color rgb="FF555555"/>
      <name val="Times New Roman"/>
      <family val="1"/>
    </font>
    <font>
      <b/>
      <sz val="8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theme="0"/>
      <name val="Gill Sans MT"/>
      <family val="2"/>
    </font>
    <font>
      <sz val="11"/>
      <color theme="0"/>
      <name val="Gill Sans MT"/>
      <family val="2"/>
    </font>
    <font>
      <i/>
      <sz val="11"/>
      <color theme="0"/>
      <name val="Gill Sans MT"/>
      <family val="2"/>
    </font>
    <font>
      <sz val="9"/>
      <color theme="1"/>
      <name val="Gill Sans MT"/>
      <family val="2"/>
    </font>
    <font>
      <vertAlign val="superscript"/>
      <sz val="9"/>
      <color theme="1"/>
      <name val="Gill Sans MT"/>
      <family val="2"/>
    </font>
    <font>
      <b/>
      <sz val="10"/>
      <color indexed="8"/>
      <name val="Avenir Next LT Pro"/>
      <family val="2"/>
    </font>
    <font>
      <sz val="10"/>
      <color indexed="8"/>
      <name val="Avenir Next LT Pro"/>
      <family val="2"/>
    </font>
    <font>
      <b/>
      <sz val="10"/>
      <name val="Avenir Next LT Pro"/>
      <family val="2"/>
    </font>
    <font>
      <sz val="9"/>
      <color rgb="FFFF0000"/>
      <name val="Segoe UI"/>
      <family val="2"/>
    </font>
    <font>
      <sz val="11"/>
      <color theme="0"/>
      <name val="Times New Roman"/>
      <family val="1"/>
    </font>
    <font>
      <sz val="9"/>
      <color theme="0"/>
      <name val="Times New Roman"/>
      <family val="1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0"/>
      <name val="Times New Roman"/>
      <family val="1"/>
    </font>
    <font>
      <b/>
      <sz val="11"/>
      <color theme="9" tint="-0.249977111117893"/>
      <name val="Avenir Next LT Pro"/>
      <family val="2"/>
    </font>
    <font>
      <b/>
      <sz val="16"/>
      <color rgb="FFFF0000"/>
      <name val="Avenir Next LT Pro"/>
      <family val="2"/>
    </font>
    <font>
      <sz val="12"/>
      <name val="Avenir Next LT Pro"/>
      <family val="2"/>
    </font>
    <font>
      <sz val="8"/>
      <color theme="1"/>
      <name val="Avenir Next LT Pro"/>
      <family val="2"/>
    </font>
    <font>
      <sz val="11"/>
      <color rgb="FFFF0000"/>
      <name val="Calibri"/>
      <family val="2"/>
      <scheme val="minor"/>
    </font>
    <font>
      <b/>
      <sz val="12"/>
      <color rgb="FF000000"/>
      <name val="Avenir Next LT Pro"/>
      <family val="2"/>
    </font>
    <font>
      <b/>
      <sz val="11"/>
      <color rgb="FF000000"/>
      <name val="Avenir Next LT Pro"/>
      <family val="2"/>
    </font>
    <font>
      <b/>
      <sz val="8"/>
      <color rgb="FF000000"/>
      <name val="Avenir Next LT Pro"/>
      <family val="2"/>
    </font>
    <font>
      <b/>
      <sz val="11"/>
      <name val="Gill Sans MT"/>
      <family val="2"/>
    </font>
    <font>
      <sz val="11"/>
      <name val="Gill Sans MT"/>
      <family val="2"/>
    </font>
    <font>
      <sz val="11"/>
      <color rgb="FF595959"/>
      <name val="Avenir Next LT Pro"/>
      <family val="2"/>
    </font>
    <font>
      <b/>
      <sz val="22"/>
      <color theme="1"/>
      <name val="Avenir Next LT Pro"/>
      <family val="2"/>
    </font>
    <font>
      <b/>
      <sz val="22"/>
      <color theme="0"/>
      <name val="Avenir Next LT Pro"/>
      <family val="2"/>
    </font>
    <font>
      <sz val="16"/>
      <color theme="1"/>
      <name val="Avenir Next LT Pro"/>
      <family val="2"/>
    </font>
    <font>
      <sz val="16"/>
      <color theme="0"/>
      <name val="Avenir Next LT Pro"/>
      <family val="2"/>
    </font>
    <font>
      <sz val="12"/>
      <color theme="0"/>
      <name val="Avenir Next LT Pro"/>
      <family val="2"/>
    </font>
    <font>
      <sz val="11"/>
      <color theme="1"/>
      <name val="Aptos"/>
      <family val="2"/>
    </font>
    <font>
      <b/>
      <sz val="14"/>
      <color rgb="FF000000"/>
      <name val="Avenir Next LT Pro"/>
      <family val="2"/>
    </font>
    <font>
      <b/>
      <vertAlign val="superscript"/>
      <sz val="11"/>
      <color theme="0"/>
      <name val="Avenir Next LT Pro"/>
      <family val="2"/>
    </font>
    <font>
      <b/>
      <vertAlign val="superscript"/>
      <sz val="12"/>
      <color theme="0"/>
      <name val="Avenir Next LT Pro"/>
      <family val="2"/>
    </font>
    <font>
      <sz val="9"/>
      <color indexed="8"/>
      <name val="Calibri"/>
      <family val="2"/>
    </font>
    <font>
      <sz val="10"/>
      <color rgb="FF000000"/>
      <name val="Avenir Next LT Pro"/>
      <family val="2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Avenir Next LT Pro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3" tint="0.249977111117893"/>
        <bgColor theme="4" tint="0.79998168889431442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305496"/>
        <bgColor theme="4" tint="0.79998168889431442"/>
      </patternFill>
    </fill>
    <fill>
      <patternFill patternType="solid">
        <fgColor rgb="FF305496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rgb="FF215C98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B4C6E7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DD7EE"/>
        <bgColor indexed="64"/>
      </patternFill>
    </fill>
  </fills>
  <borders count="127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thin">
        <color theme="4" tint="0.39997558519241921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auto="1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auto="1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theme="0"/>
      </top>
      <bottom/>
      <diagonal/>
    </border>
    <border>
      <left/>
      <right style="medium">
        <color indexed="64"/>
      </right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double">
        <color theme="4"/>
      </bottom>
      <diagonal/>
    </border>
    <border>
      <left/>
      <right style="thin">
        <color theme="0"/>
      </right>
      <top style="thin">
        <color theme="0"/>
      </top>
      <bottom style="double">
        <color theme="4"/>
      </bottom>
      <diagonal/>
    </border>
    <border>
      <left/>
      <right style="thin">
        <color theme="0"/>
      </right>
      <top/>
      <bottom style="double">
        <color theme="4"/>
      </bottom>
      <diagonal/>
    </border>
    <border>
      <left/>
      <right style="medium">
        <color theme="0"/>
      </right>
      <top/>
      <bottom style="double">
        <color theme="4"/>
      </bottom>
      <diagonal/>
    </border>
    <border>
      <left style="medium">
        <color theme="0"/>
      </left>
      <right style="thin">
        <color theme="0"/>
      </right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double">
        <color theme="4"/>
      </bottom>
      <diagonal/>
    </border>
    <border>
      <left/>
      <right style="thin">
        <color theme="0"/>
      </right>
      <top/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auto="1"/>
      </top>
      <bottom style="medium">
        <color theme="3" tint="0.499984740745262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medium">
        <color theme="3" tint="0.499984740745262"/>
      </bottom>
      <diagonal/>
    </border>
    <border>
      <left/>
      <right/>
      <top/>
      <bottom style="medium">
        <color theme="3" tint="0.499984740745262"/>
      </bottom>
      <diagonal/>
    </border>
    <border>
      <left style="thin">
        <color theme="0"/>
      </left>
      <right style="thin">
        <color theme="0"/>
      </right>
      <top/>
      <bottom style="medium">
        <color theme="3" tint="0.499984740745262"/>
      </bottom>
      <diagonal/>
    </border>
    <border>
      <left/>
      <right style="thin">
        <color theme="0"/>
      </right>
      <top style="medium">
        <color theme="3" tint="0.499984740745262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theme="3" tint="0.499984740745262"/>
      </top>
      <bottom style="thin">
        <color auto="1"/>
      </bottom>
      <diagonal/>
    </border>
    <border>
      <left style="thin">
        <color theme="0"/>
      </left>
      <right/>
      <top style="medium">
        <color theme="3" tint="0.499984740745262"/>
      </top>
      <bottom style="thin">
        <color auto="1"/>
      </bottom>
      <diagonal/>
    </border>
    <border>
      <left/>
      <right style="thin">
        <color theme="0"/>
      </right>
      <top/>
      <bottom style="thin">
        <color theme="4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/>
      <right/>
      <top/>
      <bottom style="thin">
        <color indexed="64"/>
      </bottom>
      <diagonal/>
    </border>
  </borders>
  <cellStyleXfs count="24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0" fontId="6" fillId="0" borderId="0"/>
    <xf numFmtId="0" fontId="20" fillId="0" borderId="0"/>
    <xf numFmtId="0" fontId="6" fillId="0" borderId="0"/>
    <xf numFmtId="0" fontId="21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3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10" fillId="0" borderId="0"/>
    <xf numFmtId="17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3" fillId="0" borderId="0" applyNumberFormat="0" applyFill="0" applyBorder="0" applyAlignment="0" applyProtection="0"/>
  </cellStyleXfs>
  <cellXfs count="951">
    <xf numFmtId="0" fontId="0" fillId="0" borderId="0" xfId="0"/>
    <xf numFmtId="0" fontId="4" fillId="0" borderId="1" xfId="2" applyFont="1" applyBorder="1" applyAlignment="1">
      <alignment vertical="top"/>
    </xf>
    <xf numFmtId="0" fontId="3" fillId="0" borderId="0" xfId="2"/>
    <xf numFmtId="0" fontId="5" fillId="0" borderId="0" xfId="3" applyFont="1"/>
    <xf numFmtId="0" fontId="7" fillId="4" borderId="0" xfId="4" applyFont="1" applyFill="1" applyAlignment="1">
      <alignment vertical="center" wrapText="1" readingOrder="1"/>
    </xf>
    <xf numFmtId="0" fontId="8" fillId="4" borderId="0" xfId="4" applyFont="1" applyFill="1" applyAlignment="1">
      <alignment vertical="center" readingOrder="1"/>
    </xf>
    <xf numFmtId="0" fontId="9" fillId="0" borderId="0" xfId="0" applyFont="1" applyAlignment="1">
      <alignment vertical="top" wrapText="1" readingOrder="1"/>
    </xf>
    <xf numFmtId="0" fontId="12" fillId="0" borderId="0" xfId="3" applyFont="1"/>
    <xf numFmtId="0" fontId="13" fillId="0" borderId="0" xfId="3" applyFont="1" applyAlignment="1">
      <alignment vertical="center"/>
    </xf>
    <xf numFmtId="0" fontId="5" fillId="0" borderId="2" xfId="3" applyFont="1" applyBorder="1"/>
    <xf numFmtId="0" fontId="14" fillId="0" borderId="0" xfId="3" applyFont="1"/>
    <xf numFmtId="0" fontId="5" fillId="5" borderId="0" xfId="3" applyFont="1" applyFill="1"/>
    <xf numFmtId="0" fontId="15" fillId="3" borderId="8" xfId="3" applyFont="1" applyFill="1" applyBorder="1" applyAlignment="1">
      <alignment horizontal="center" vertical="center" wrapText="1"/>
    </xf>
    <xf numFmtId="0" fontId="12" fillId="6" borderId="10" xfId="3" applyFont="1" applyFill="1" applyBorder="1" applyAlignment="1">
      <alignment horizontal="center" vertical="center"/>
    </xf>
    <xf numFmtId="164" fontId="5" fillId="6" borderId="11" xfId="3" applyNumberFormat="1" applyFont="1" applyFill="1" applyBorder="1" applyAlignment="1">
      <alignment horizontal="center" vertical="center"/>
    </xf>
    <xf numFmtId="164" fontId="5" fillId="6" borderId="2" xfId="3" applyNumberFormat="1" applyFont="1" applyFill="1" applyBorder="1" applyAlignment="1">
      <alignment horizontal="center" vertical="center"/>
    </xf>
    <xf numFmtId="164" fontId="5" fillId="6" borderId="3" xfId="3" applyNumberFormat="1" applyFont="1" applyFill="1" applyBorder="1" applyAlignment="1">
      <alignment horizontal="center" vertical="center"/>
    </xf>
    <xf numFmtId="0" fontId="5" fillId="6" borderId="10" xfId="3" applyFont="1" applyFill="1" applyBorder="1" applyAlignment="1">
      <alignment horizontal="center"/>
    </xf>
    <xf numFmtId="0" fontId="12" fillId="0" borderId="0" xfId="3" applyFont="1" applyAlignment="1">
      <alignment horizontal="center" vertical="center"/>
    </xf>
    <xf numFmtId="164" fontId="5" fillId="0" borderId="0" xfId="3" applyNumberFormat="1" applyFont="1" applyAlignment="1">
      <alignment horizontal="center" vertical="center"/>
    </xf>
    <xf numFmtId="0" fontId="5" fillId="0" borderId="2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12" fillId="6" borderId="0" xfId="3" applyFont="1" applyFill="1" applyAlignment="1">
      <alignment horizontal="center" vertical="center"/>
    </xf>
    <xf numFmtId="164" fontId="5" fillId="6" borderId="0" xfId="3" applyNumberFormat="1" applyFont="1" applyFill="1" applyAlignment="1">
      <alignment horizontal="center" vertical="center"/>
    </xf>
    <xf numFmtId="0" fontId="5" fillId="6" borderId="2" xfId="3" applyFont="1" applyFill="1" applyBorder="1" applyAlignment="1">
      <alignment horizontal="center"/>
    </xf>
    <xf numFmtId="0" fontId="5" fillId="6" borderId="0" xfId="3" applyFont="1" applyFill="1" applyAlignment="1">
      <alignment horizontal="center"/>
    </xf>
    <xf numFmtId="0" fontId="5" fillId="0" borderId="0" xfId="3" applyFont="1" applyAlignment="1">
      <alignment horizontal="center" vertical="center"/>
    </xf>
    <xf numFmtId="0" fontId="12" fillId="6" borderId="8" xfId="3" applyFont="1" applyFill="1" applyBorder="1" applyAlignment="1">
      <alignment horizontal="center" vertical="center"/>
    </xf>
    <xf numFmtId="164" fontId="5" fillId="6" borderId="9" xfId="3" applyNumberFormat="1" applyFont="1" applyFill="1" applyBorder="1" applyAlignment="1">
      <alignment horizontal="center" vertical="center"/>
    </xf>
    <xf numFmtId="164" fontId="5" fillId="6" borderId="8" xfId="3" applyNumberFormat="1" applyFont="1" applyFill="1" applyBorder="1" applyAlignment="1">
      <alignment horizontal="center" vertical="center"/>
    </xf>
    <xf numFmtId="0" fontId="5" fillId="6" borderId="9" xfId="3" applyFont="1" applyFill="1" applyBorder="1" applyAlignment="1">
      <alignment horizontal="center"/>
    </xf>
    <xf numFmtId="0" fontId="5" fillId="6" borderId="12" xfId="3" applyFont="1" applyFill="1" applyBorder="1" applyAlignment="1">
      <alignment horizontal="center"/>
    </xf>
    <xf numFmtId="0" fontId="5" fillId="0" borderId="3" xfId="3" applyFont="1" applyBorder="1"/>
    <xf numFmtId="0" fontId="15" fillId="7" borderId="15" xfId="3" applyFont="1" applyFill="1" applyBorder="1"/>
    <xf numFmtId="0" fontId="15" fillId="7" borderId="12" xfId="3" applyFont="1" applyFill="1" applyBorder="1"/>
    <xf numFmtId="0" fontId="15" fillId="7" borderId="16" xfId="3" applyFont="1" applyFill="1" applyBorder="1"/>
    <xf numFmtId="0" fontId="15" fillId="7" borderId="17" xfId="3" applyFont="1" applyFill="1" applyBorder="1"/>
    <xf numFmtId="0" fontId="5" fillId="0" borderId="8" xfId="3" applyFont="1" applyBorder="1"/>
    <xf numFmtId="0" fontId="5" fillId="0" borderId="9" xfId="3" applyFont="1" applyBorder="1"/>
    <xf numFmtId="0" fontId="5" fillId="0" borderId="12" xfId="3" applyFont="1" applyBorder="1"/>
    <xf numFmtId="0" fontId="5" fillId="6" borderId="2" xfId="3" applyFont="1" applyFill="1" applyBorder="1"/>
    <xf numFmtId="0" fontId="5" fillId="6" borderId="3" xfId="3" applyFont="1" applyFill="1" applyBorder="1"/>
    <xf numFmtId="0" fontId="5" fillId="6" borderId="0" xfId="3" applyFont="1" applyFill="1"/>
    <xf numFmtId="164" fontId="5" fillId="6" borderId="3" xfId="3" applyNumberFormat="1" applyFont="1" applyFill="1" applyBorder="1"/>
    <xf numFmtId="0" fontId="16" fillId="0" borderId="0" xfId="3" applyFont="1"/>
    <xf numFmtId="0" fontId="17" fillId="6" borderId="0" xfId="3" applyFont="1" applyFill="1"/>
    <xf numFmtId="0" fontId="17" fillId="0" borderId="0" xfId="3" applyFont="1"/>
    <xf numFmtId="0" fontId="18" fillId="6" borderId="0" xfId="3" applyFont="1" applyFill="1"/>
    <xf numFmtId="0" fontId="19" fillId="6" borderId="0" xfId="3" applyFont="1" applyFill="1"/>
    <xf numFmtId="0" fontId="19" fillId="0" borderId="0" xfId="3" applyFont="1"/>
    <xf numFmtId="0" fontId="19" fillId="0" borderId="12" xfId="3" applyFont="1" applyBorder="1"/>
    <xf numFmtId="0" fontId="20" fillId="0" borderId="0" xfId="5"/>
    <xf numFmtId="0" fontId="13" fillId="0" borderId="0" xfId="0" applyFont="1"/>
    <xf numFmtId="0" fontId="13" fillId="0" borderId="0" xfId="0" applyFont="1" applyAlignment="1">
      <alignment horizontal="justify" vertical="center"/>
    </xf>
    <xf numFmtId="0" fontId="24" fillId="4" borderId="0" xfId="4" applyFont="1" applyFill="1" applyAlignment="1">
      <alignment vertical="center" wrapText="1" readingOrder="1"/>
    </xf>
    <xf numFmtId="0" fontId="0" fillId="4" borderId="0" xfId="0" applyFill="1"/>
    <xf numFmtId="0" fontId="9" fillId="4" borderId="0" xfId="4" applyFont="1" applyFill="1" applyAlignment="1">
      <alignment vertical="center" wrapText="1" readingOrder="1"/>
    </xf>
    <xf numFmtId="0" fontId="9" fillId="4" borderId="0" xfId="4" applyFont="1" applyFill="1" applyAlignment="1">
      <alignment horizontal="center" vertical="center" wrapText="1" readingOrder="1"/>
    </xf>
    <xf numFmtId="0" fontId="25" fillId="4" borderId="0" xfId="4" applyFont="1" applyFill="1" applyAlignment="1">
      <alignment vertical="center"/>
    </xf>
    <xf numFmtId="0" fontId="26" fillId="4" borderId="0" xfId="4" applyFont="1" applyFill="1" applyAlignment="1">
      <alignment horizontal="center"/>
    </xf>
    <xf numFmtId="0" fontId="27" fillId="4" borderId="0" xfId="4" applyFont="1" applyFill="1" applyAlignment="1">
      <alignment horizontal="center"/>
    </xf>
    <xf numFmtId="0" fontId="10" fillId="4" borderId="0" xfId="0" applyFont="1" applyFill="1"/>
    <xf numFmtId="0" fontId="25" fillId="4" borderId="0" xfId="0" applyFont="1" applyFill="1"/>
    <xf numFmtId="0" fontId="0" fillId="4" borderId="0" xfId="0" applyFill="1" applyAlignment="1">
      <alignment horizontal="center"/>
    </xf>
    <xf numFmtId="0" fontId="29" fillId="4" borderId="0" xfId="0" applyFont="1" applyFill="1"/>
    <xf numFmtId="43" fontId="30" fillId="4" borderId="0" xfId="1" applyFont="1" applyFill="1"/>
    <xf numFmtId="168" fontId="30" fillId="4" borderId="0" xfId="8" applyNumberFormat="1" applyFont="1" applyFill="1"/>
    <xf numFmtId="0" fontId="30" fillId="4" borderId="0" xfId="0" applyFont="1" applyFill="1"/>
    <xf numFmtId="0" fontId="12" fillId="4" borderId="2" xfId="0" applyFont="1" applyFill="1" applyBorder="1" applyAlignment="1">
      <alignment horizontal="left" wrapText="1"/>
    </xf>
    <xf numFmtId="167" fontId="5" fillId="4" borderId="0" xfId="0" applyNumberFormat="1" applyFont="1" applyFill="1" applyAlignment="1">
      <alignment horizontal="right"/>
    </xf>
    <xf numFmtId="167" fontId="31" fillId="4" borderId="0" xfId="0" applyNumberFormat="1" applyFont="1" applyFill="1" applyAlignment="1">
      <alignment horizontal="right"/>
    </xf>
    <xf numFmtId="168" fontId="5" fillId="4" borderId="0" xfId="9" applyNumberFormat="1" applyFont="1" applyFill="1" applyBorder="1" applyAlignment="1">
      <alignment horizontal="right"/>
    </xf>
    <xf numFmtId="0" fontId="23" fillId="0" borderId="0" xfId="0" applyFont="1"/>
    <xf numFmtId="0" fontId="5" fillId="4" borderId="2" xfId="0" applyFont="1" applyFill="1" applyBorder="1" applyAlignment="1">
      <alignment wrapText="1"/>
    </xf>
    <xf numFmtId="167" fontId="19" fillId="4" borderId="3" xfId="0" applyNumberFormat="1" applyFont="1" applyFill="1" applyBorder="1" applyAlignment="1">
      <alignment horizontal="right"/>
    </xf>
    <xf numFmtId="167" fontId="31" fillId="4" borderId="3" xfId="0" applyNumberFormat="1" applyFont="1" applyFill="1" applyBorder="1" applyAlignment="1">
      <alignment horizontal="right"/>
    </xf>
    <xf numFmtId="168" fontId="31" fillId="4" borderId="3" xfId="8" applyNumberFormat="1" applyFont="1" applyFill="1" applyBorder="1" applyAlignment="1">
      <alignment horizontal="right"/>
    </xf>
    <xf numFmtId="168" fontId="5" fillId="4" borderId="0" xfId="9" applyNumberFormat="1" applyFont="1" applyFill="1" applyAlignment="1">
      <alignment horizontal="right"/>
    </xf>
    <xf numFmtId="0" fontId="12" fillId="4" borderId="0" xfId="0" applyFont="1" applyFill="1" applyAlignment="1">
      <alignment horizontal="left" wrapText="1"/>
    </xf>
    <xf numFmtId="167" fontId="12" fillId="4" borderId="0" xfId="0" applyNumberFormat="1" applyFont="1" applyFill="1" applyAlignment="1">
      <alignment horizontal="right"/>
    </xf>
    <xf numFmtId="167" fontId="12" fillId="4" borderId="2" xfId="0" applyNumberFormat="1" applyFont="1" applyFill="1" applyBorder="1" applyAlignment="1">
      <alignment horizontal="right"/>
    </xf>
    <xf numFmtId="167" fontId="12" fillId="4" borderId="13" xfId="0" applyNumberFormat="1" applyFont="1" applyFill="1" applyBorder="1" applyAlignment="1">
      <alignment horizontal="right"/>
    </xf>
    <xf numFmtId="167" fontId="32" fillId="4" borderId="0" xfId="0" applyNumberFormat="1" applyFont="1" applyFill="1" applyAlignment="1">
      <alignment horizontal="right"/>
    </xf>
    <xf numFmtId="0" fontId="30" fillId="0" borderId="0" xfId="0" applyFont="1"/>
    <xf numFmtId="167" fontId="12" fillId="4" borderId="0" xfId="0" applyNumberFormat="1" applyFont="1" applyFill="1" applyAlignment="1">
      <alignment horizontal="left"/>
    </xf>
    <xf numFmtId="168" fontId="5" fillId="4" borderId="0" xfId="0" applyNumberFormat="1" applyFont="1" applyFill="1" applyAlignment="1">
      <alignment horizontal="right"/>
    </xf>
    <xf numFmtId="167" fontId="5" fillId="4" borderId="0" xfId="0" applyNumberFormat="1" applyFont="1" applyFill="1" applyAlignment="1">
      <alignment horizontal="left"/>
    </xf>
    <xf numFmtId="167" fontId="33" fillId="4" borderId="3" xfId="0" applyNumberFormat="1" applyFont="1" applyFill="1" applyBorder="1" applyAlignment="1">
      <alignment horizontal="right"/>
    </xf>
    <xf numFmtId="168" fontId="33" fillId="4" borderId="3" xfId="8" applyNumberFormat="1" applyFont="1" applyFill="1" applyBorder="1" applyAlignment="1">
      <alignment horizontal="right"/>
    </xf>
    <xf numFmtId="167" fontId="32" fillId="4" borderId="3" xfId="0" applyNumberFormat="1" applyFont="1" applyFill="1" applyBorder="1" applyAlignment="1">
      <alignment horizontal="right"/>
    </xf>
    <xf numFmtId="168" fontId="12" fillId="4" borderId="0" xfId="9" applyNumberFormat="1" applyFont="1" applyFill="1" applyBorder="1" applyAlignment="1">
      <alignment horizontal="right"/>
    </xf>
    <xf numFmtId="167" fontId="5" fillId="4" borderId="3" xfId="0" applyNumberFormat="1" applyFont="1" applyFill="1" applyBorder="1" applyAlignment="1">
      <alignment horizontal="right"/>
    </xf>
    <xf numFmtId="168" fontId="12" fillId="4" borderId="3" xfId="8" applyNumberFormat="1" applyFont="1" applyFill="1" applyBorder="1" applyAlignment="1">
      <alignment horizontal="right"/>
    </xf>
    <xf numFmtId="10" fontId="12" fillId="4" borderId="3" xfId="8" applyNumberFormat="1" applyFont="1" applyFill="1" applyBorder="1" applyAlignment="1">
      <alignment horizontal="right"/>
    </xf>
    <xf numFmtId="167" fontId="12" fillId="4" borderId="3" xfId="0" applyNumberFormat="1" applyFont="1" applyFill="1" applyBorder="1" applyAlignment="1">
      <alignment horizontal="right"/>
    </xf>
    <xf numFmtId="168" fontId="12" fillId="4" borderId="0" xfId="9" applyNumberFormat="1" applyFont="1" applyFill="1" applyAlignment="1">
      <alignment horizontal="right"/>
    </xf>
    <xf numFmtId="0" fontId="15" fillId="8" borderId="20" xfId="0" applyFont="1" applyFill="1" applyBorder="1" applyAlignment="1">
      <alignment horizontal="center" vertical="center" wrapText="1"/>
    </xf>
    <xf numFmtId="167" fontId="12" fillId="9" borderId="2" xfId="0" applyNumberFormat="1" applyFont="1" applyFill="1" applyBorder="1" applyAlignment="1">
      <alignment horizontal="right"/>
    </xf>
    <xf numFmtId="0" fontId="34" fillId="4" borderId="0" xfId="4" applyFont="1" applyFill="1" applyAlignment="1">
      <alignment vertical="center" wrapText="1"/>
    </xf>
    <xf numFmtId="0" fontId="34" fillId="4" borderId="0" xfId="4" applyFont="1" applyFill="1" applyAlignment="1">
      <alignment vertical="center"/>
    </xf>
    <xf numFmtId="0" fontId="2" fillId="4" borderId="0" xfId="10" applyFill="1"/>
    <xf numFmtId="0" fontId="6" fillId="4" borderId="0" xfId="4" applyFill="1"/>
    <xf numFmtId="0" fontId="9" fillId="0" borderId="22" xfId="0" applyFont="1" applyBorder="1" applyAlignment="1">
      <alignment vertical="top" wrapText="1" readingOrder="1"/>
    </xf>
    <xf numFmtId="0" fontId="2" fillId="4" borderId="0" xfId="10" applyFill="1" applyAlignment="1">
      <alignment vertical="top" wrapText="1"/>
    </xf>
    <xf numFmtId="0" fontId="11" fillId="4" borderId="0" xfId="10" applyFont="1" applyFill="1" applyAlignment="1">
      <alignment horizontal="center"/>
    </xf>
    <xf numFmtId="0" fontId="15" fillId="10" borderId="19" xfId="4" applyFont="1" applyFill="1" applyBorder="1" applyAlignment="1">
      <alignment horizontal="center" vertical="center" wrapText="1"/>
    </xf>
    <xf numFmtId="0" fontId="15" fillId="10" borderId="21" xfId="4" applyFont="1" applyFill="1" applyBorder="1" applyAlignment="1">
      <alignment horizontal="center" vertical="center" wrapText="1"/>
    </xf>
    <xf numFmtId="169" fontId="5" fillId="0" borderId="2" xfId="11" applyFont="1" applyFill="1" applyBorder="1" applyAlignment="1">
      <alignment horizontal="left" wrapText="1" indent="1"/>
    </xf>
    <xf numFmtId="170" fontId="5" fillId="0" borderId="3" xfId="4" applyNumberFormat="1" applyFont="1" applyBorder="1" applyAlignment="1">
      <alignment horizontal="right" vertical="center"/>
    </xf>
    <xf numFmtId="170" fontId="5" fillId="0" borderId="26" xfId="4" applyNumberFormat="1" applyFont="1" applyBorder="1" applyAlignment="1">
      <alignment horizontal="right" vertical="center"/>
    </xf>
    <xf numFmtId="170" fontId="5" fillId="0" borderId="27" xfId="4" applyNumberFormat="1" applyFont="1" applyBorder="1" applyAlignment="1">
      <alignment horizontal="right" vertical="center"/>
    </xf>
    <xf numFmtId="170" fontId="5" fillId="0" borderId="28" xfId="4" applyNumberFormat="1" applyFont="1" applyBorder="1" applyAlignment="1">
      <alignment horizontal="right" vertical="center"/>
    </xf>
    <xf numFmtId="170" fontId="5" fillId="0" borderId="29" xfId="4" applyNumberFormat="1" applyFont="1" applyBorder="1" applyAlignment="1">
      <alignment horizontal="right" vertical="center"/>
    </xf>
    <xf numFmtId="169" fontId="5" fillId="4" borderId="2" xfId="11" applyFont="1" applyFill="1" applyBorder="1" applyAlignment="1">
      <alignment horizontal="left" wrapText="1" indent="1"/>
    </xf>
    <xf numFmtId="170" fontId="5" fillId="4" borderId="3" xfId="4" applyNumberFormat="1" applyFont="1" applyFill="1" applyBorder="1" applyAlignment="1">
      <alignment horizontal="right" vertical="center"/>
    </xf>
    <xf numFmtId="43" fontId="2" fillId="4" borderId="0" xfId="12" applyFont="1" applyFill="1"/>
    <xf numFmtId="0" fontId="5" fillId="0" borderId="0" xfId="0" applyFont="1"/>
    <xf numFmtId="0" fontId="9" fillId="4" borderId="0" xfId="10" applyFont="1" applyFill="1" applyAlignment="1">
      <alignment horizontal="center" vertical="top" wrapText="1" readingOrder="1"/>
    </xf>
    <xf numFmtId="0" fontId="5" fillId="0" borderId="2" xfId="0" applyFont="1" applyBorder="1" applyAlignment="1">
      <alignment horizontal="left" indent="1"/>
    </xf>
    <xf numFmtId="43" fontId="5" fillId="0" borderId="0" xfId="1" applyFont="1" applyFill="1"/>
    <xf numFmtId="172" fontId="5" fillId="0" borderId="3" xfId="13" applyNumberFormat="1" applyFont="1" applyBorder="1" applyAlignment="1">
      <alignment horizontal="right" vertical="center"/>
    </xf>
    <xf numFmtId="167" fontId="5" fillId="0" borderId="3" xfId="13" applyNumberFormat="1" applyFont="1" applyBorder="1" applyAlignment="1">
      <alignment horizontal="right" vertical="center"/>
    </xf>
    <xf numFmtId="0" fontId="5" fillId="0" borderId="0" xfId="0" applyFont="1" applyAlignment="1">
      <alignment horizontal="left" indent="1"/>
    </xf>
    <xf numFmtId="172" fontId="5" fillId="0" borderId="3" xfId="1" applyNumberFormat="1" applyFont="1" applyFill="1" applyBorder="1" applyAlignment="1">
      <alignment horizontal="right" vertical="center"/>
    </xf>
    <xf numFmtId="43" fontId="5" fillId="0" borderId="3" xfId="1" applyFont="1" applyBorder="1" applyAlignment="1">
      <alignment horizontal="right" vertical="center"/>
    </xf>
    <xf numFmtId="172" fontId="5" fillId="0" borderId="3" xfId="13" applyNumberFormat="1" applyFont="1" applyFill="1" applyBorder="1" applyAlignment="1">
      <alignment horizontal="right" vertical="center"/>
    </xf>
    <xf numFmtId="43" fontId="5" fillId="0" borderId="3" xfId="1" applyFont="1" applyFill="1" applyBorder="1" applyAlignment="1">
      <alignment horizontal="right" vertical="center"/>
    </xf>
    <xf numFmtId="169" fontId="5" fillId="4" borderId="2" xfId="11" applyFont="1" applyFill="1" applyBorder="1" applyAlignment="1">
      <alignment horizontal="left" vertical="center" wrapText="1" indent="1"/>
    </xf>
    <xf numFmtId="0" fontId="9" fillId="0" borderId="0" xfId="0" applyFont="1" applyAlignment="1">
      <alignment horizontal="center" vertical="top" wrapText="1" readingOrder="1"/>
    </xf>
    <xf numFmtId="168" fontId="0" fillId="0" borderId="0" xfId="8" applyNumberFormat="1" applyFont="1"/>
    <xf numFmtId="10" fontId="0" fillId="0" borderId="0" xfId="8" applyNumberFormat="1" applyFont="1"/>
    <xf numFmtId="0" fontId="38" fillId="0" borderId="0" xfId="0" applyFont="1" applyAlignment="1">
      <alignment vertical="center" readingOrder="1"/>
    </xf>
    <xf numFmtId="0" fontId="38" fillId="0" borderId="0" xfId="0" applyFont="1" applyAlignment="1">
      <alignment vertical="center" wrapText="1" readingOrder="1"/>
    </xf>
    <xf numFmtId="0" fontId="36" fillId="0" borderId="0" xfId="0" applyFont="1" applyAlignment="1">
      <alignment vertical="top" readingOrder="1"/>
    </xf>
    <xf numFmtId="0" fontId="9" fillId="0" borderId="0" xfId="0" applyFont="1" applyAlignment="1">
      <alignment vertical="top" readingOrder="1"/>
    </xf>
    <xf numFmtId="0" fontId="0" fillId="0" borderId="31" xfId="0" applyBorder="1"/>
    <xf numFmtId="0" fontId="12" fillId="0" borderId="39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168" fontId="5" fillId="0" borderId="40" xfId="0" applyNumberFormat="1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168" fontId="5" fillId="0" borderId="42" xfId="0" applyNumberFormat="1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168" fontId="5" fillId="0" borderId="44" xfId="0" applyNumberFormat="1" applyFont="1" applyBorder="1" applyAlignment="1">
      <alignment horizontal="center" vertical="center" wrapText="1"/>
    </xf>
    <xf numFmtId="0" fontId="12" fillId="0" borderId="49" xfId="0" applyFont="1" applyBorder="1" applyAlignment="1">
      <alignment horizontal="left" vertical="center"/>
    </xf>
    <xf numFmtId="0" fontId="0" fillId="0" borderId="50" xfId="0" applyBorder="1"/>
    <xf numFmtId="0" fontId="5" fillId="0" borderId="0" xfId="0" applyFont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168" fontId="5" fillId="0" borderId="52" xfId="0" applyNumberFormat="1" applyFont="1" applyBorder="1" applyAlignment="1">
      <alignment horizontal="center" vertical="center" wrapText="1"/>
    </xf>
    <xf numFmtId="0" fontId="39" fillId="0" borderId="0" xfId="14" applyAlignment="1">
      <alignment horizontal="left" vertical="top"/>
    </xf>
    <xf numFmtId="0" fontId="7" fillId="0" borderId="0" xfId="0" applyFont="1" applyAlignment="1">
      <alignment vertical="center" wrapText="1" readingOrder="1"/>
    </xf>
    <xf numFmtId="0" fontId="8" fillId="0" borderId="0" xfId="0" applyFont="1" applyAlignment="1">
      <alignment vertical="top" readingOrder="1"/>
    </xf>
    <xf numFmtId="0" fontId="40" fillId="0" borderId="0" xfId="0" applyFont="1"/>
    <xf numFmtId="0" fontId="39" fillId="0" borderId="31" xfId="14" applyBorder="1" applyAlignment="1">
      <alignment horizontal="left" vertical="top"/>
    </xf>
    <xf numFmtId="0" fontId="31" fillId="0" borderId="56" xfId="14" applyFont="1" applyBorder="1" applyAlignment="1">
      <alignment horizontal="center" vertical="center" wrapText="1"/>
    </xf>
    <xf numFmtId="0" fontId="31" fillId="0" borderId="57" xfId="14" applyFont="1" applyBorder="1" applyAlignment="1">
      <alignment horizontal="center" vertical="center" wrapText="1"/>
    </xf>
    <xf numFmtId="0" fontId="31" fillId="0" borderId="41" xfId="14" applyFont="1" applyBorder="1" applyAlignment="1">
      <alignment horizontal="center" vertical="center" wrapText="1"/>
    </xf>
    <xf numFmtId="0" fontId="31" fillId="0" borderId="42" xfId="14" applyFont="1" applyBorder="1" applyAlignment="1">
      <alignment horizontal="center" vertical="center" wrapText="1"/>
    </xf>
    <xf numFmtId="0" fontId="31" fillId="0" borderId="0" xfId="14" applyFont="1" applyAlignment="1">
      <alignment horizontal="center" vertical="center" wrapText="1"/>
    </xf>
    <xf numFmtId="0" fontId="31" fillId="0" borderId="51" xfId="14" applyFont="1" applyBorder="1" applyAlignment="1">
      <alignment horizontal="center" vertical="center" wrapText="1"/>
    </xf>
    <xf numFmtId="0" fontId="31" fillId="0" borderId="31" xfId="14" applyFont="1" applyBorder="1" applyAlignment="1">
      <alignment horizontal="center" vertical="center" wrapText="1"/>
    </xf>
    <xf numFmtId="0" fontId="45" fillId="0" borderId="59" xfId="14" applyFont="1" applyBorder="1" applyAlignment="1">
      <alignment horizontal="center" vertical="center" wrapText="1"/>
    </xf>
    <xf numFmtId="0" fontId="31" fillId="0" borderId="60" xfId="14" applyFont="1" applyBorder="1" applyAlignment="1">
      <alignment horizontal="center" vertical="center" wrapText="1"/>
    </xf>
    <xf numFmtId="0" fontId="45" fillId="0" borderId="42" xfId="14" applyFont="1" applyBorder="1" applyAlignment="1">
      <alignment horizontal="center" vertical="center" wrapText="1"/>
    </xf>
    <xf numFmtId="0" fontId="45" fillId="0" borderId="61" xfId="14" applyFont="1" applyBorder="1" applyAlignment="1">
      <alignment horizontal="center" vertical="center" wrapText="1"/>
    </xf>
    <xf numFmtId="0" fontId="31" fillId="0" borderId="59" xfId="14" applyFont="1" applyBorder="1" applyAlignment="1">
      <alignment horizontal="center" vertical="center" wrapText="1"/>
    </xf>
    <xf numFmtId="0" fontId="45" fillId="0" borderId="41" xfId="14" applyFont="1" applyBorder="1" applyAlignment="1">
      <alignment horizontal="center" vertical="center" wrapText="1"/>
    </xf>
    <xf numFmtId="0" fontId="45" fillId="0" borderId="31" xfId="14" applyFont="1" applyBorder="1" applyAlignment="1">
      <alignment horizontal="center" vertical="center" wrapText="1"/>
    </xf>
    <xf numFmtId="0" fontId="45" fillId="0" borderId="0" xfId="14" applyFont="1" applyAlignment="1">
      <alignment horizontal="center" vertical="center" wrapText="1"/>
    </xf>
    <xf numFmtId="0" fontId="46" fillId="0" borderId="0" xfId="14" applyFont="1" applyAlignment="1">
      <alignment horizontal="left" vertical="top"/>
    </xf>
    <xf numFmtId="0" fontId="39" fillId="0" borderId="0" xfId="14" applyAlignment="1">
      <alignment horizontal="left" wrapText="1"/>
    </xf>
    <xf numFmtId="0" fontId="48" fillId="0" borderId="0" xfId="0" applyFont="1" applyAlignment="1">
      <alignment horizontal="center"/>
    </xf>
    <xf numFmtId="0" fontId="15" fillId="10" borderId="33" xfId="0" applyFont="1" applyFill="1" applyBorder="1" applyAlignment="1">
      <alignment horizontal="center" vertical="center" wrapText="1"/>
    </xf>
    <xf numFmtId="0" fontId="15" fillId="10" borderId="6" xfId="0" applyFont="1" applyFill="1" applyBorder="1" applyAlignment="1">
      <alignment horizontal="center" vertical="center" wrapText="1"/>
    </xf>
    <xf numFmtId="0" fontId="15" fillId="10" borderId="68" xfId="0" applyFont="1" applyFill="1" applyBorder="1" applyAlignment="1">
      <alignment horizontal="center" vertical="center" wrapText="1"/>
    </xf>
    <xf numFmtId="0" fontId="32" fillId="4" borderId="70" xfId="0" applyFont="1" applyFill="1" applyBorder="1" applyAlignment="1">
      <alignment wrapText="1"/>
    </xf>
    <xf numFmtId="170" fontId="11" fillId="6" borderId="71" xfId="13" applyNumberFormat="1" applyFont="1" applyFill="1" applyBorder="1"/>
    <xf numFmtId="170" fontId="11" fillId="0" borderId="71" xfId="13" applyNumberFormat="1" applyFont="1" applyBorder="1"/>
    <xf numFmtId="170" fontId="11" fillId="4" borderId="71" xfId="8" applyNumberFormat="1" applyFont="1" applyFill="1" applyBorder="1"/>
    <xf numFmtId="170" fontId="11" fillId="0" borderId="72" xfId="13" applyNumberFormat="1" applyFont="1" applyBorder="1"/>
    <xf numFmtId="0" fontId="32" fillId="4" borderId="62" xfId="0" applyFont="1" applyFill="1" applyBorder="1" applyAlignment="1">
      <alignment wrapText="1"/>
    </xf>
    <xf numFmtId="170" fontId="11" fillId="0" borderId="41" xfId="13" applyNumberFormat="1" applyFont="1" applyBorder="1"/>
    <xf numFmtId="170" fontId="11" fillId="6" borderId="41" xfId="13" applyNumberFormat="1" applyFont="1" applyFill="1" applyBorder="1"/>
    <xf numFmtId="170" fontId="11" fillId="4" borderId="41" xfId="8" applyNumberFormat="1" applyFont="1" applyFill="1" applyBorder="1"/>
    <xf numFmtId="0" fontId="32" fillId="4" borderId="41" xfId="0" applyFont="1" applyFill="1" applyBorder="1" applyAlignment="1">
      <alignment wrapText="1"/>
    </xf>
    <xf numFmtId="0" fontId="32" fillId="4" borderId="57" xfId="0" applyFont="1" applyFill="1" applyBorder="1" applyAlignment="1">
      <alignment wrapText="1"/>
    </xf>
    <xf numFmtId="170" fontId="11" fillId="0" borderId="57" xfId="13" applyNumberFormat="1" applyFont="1" applyBorder="1"/>
    <xf numFmtId="170" fontId="11" fillId="6" borderId="57" xfId="13" applyNumberFormat="1" applyFont="1" applyFill="1" applyBorder="1"/>
    <xf numFmtId="170" fontId="11" fillId="0" borderId="56" xfId="13" applyNumberFormat="1" applyFont="1" applyBorder="1"/>
    <xf numFmtId="43" fontId="0" fillId="0" borderId="0" xfId="0" applyNumberFormat="1"/>
    <xf numFmtId="170" fontId="11" fillId="0" borderId="41" xfId="13" applyNumberFormat="1" applyFont="1" applyFill="1" applyBorder="1"/>
    <xf numFmtId="170" fontId="11" fillId="0" borderId="58" xfId="13" applyNumberFormat="1" applyFont="1" applyBorder="1"/>
    <xf numFmtId="170" fontId="11" fillId="4" borderId="57" xfId="8" applyNumberFormat="1" applyFont="1" applyFill="1" applyBorder="1"/>
    <xf numFmtId="0" fontId="32" fillId="4" borderId="31" xfId="0" applyFont="1" applyFill="1" applyBorder="1" applyAlignment="1">
      <alignment wrapText="1"/>
    </xf>
    <xf numFmtId="173" fontId="0" fillId="0" borderId="0" xfId="0" applyNumberFormat="1"/>
    <xf numFmtId="43" fontId="30" fillId="0" borderId="0" xfId="0" applyNumberFormat="1" applyFont="1"/>
    <xf numFmtId="170" fontId="15" fillId="3" borderId="74" xfId="13" applyNumberFormat="1" applyFont="1" applyFill="1" applyBorder="1"/>
    <xf numFmtId="170" fontId="11" fillId="4" borderId="72" xfId="8" applyNumberFormat="1" applyFont="1" applyFill="1" applyBorder="1"/>
    <xf numFmtId="170" fontId="11" fillId="4" borderId="42" xfId="8" applyNumberFormat="1" applyFont="1" applyFill="1" applyBorder="1"/>
    <xf numFmtId="170" fontId="11" fillId="4" borderId="56" xfId="8" applyNumberFormat="1" applyFont="1" applyFill="1" applyBorder="1"/>
    <xf numFmtId="170" fontId="11" fillId="6" borderId="42" xfId="13" applyNumberFormat="1" applyFont="1" applyFill="1" applyBorder="1"/>
    <xf numFmtId="170" fontId="11" fillId="0" borderId="56" xfId="13" applyNumberFormat="1" applyFont="1" applyFill="1" applyBorder="1"/>
    <xf numFmtId="170" fontId="11" fillId="0" borderId="42" xfId="13" applyNumberFormat="1" applyFont="1" applyFill="1" applyBorder="1"/>
    <xf numFmtId="0" fontId="15" fillId="10" borderId="14" xfId="0" applyFont="1" applyFill="1" applyBorder="1" applyAlignment="1">
      <alignment horizontal="center" vertical="center" wrapText="1"/>
    </xf>
    <xf numFmtId="0" fontId="13" fillId="0" borderId="0" xfId="5" applyFont="1"/>
    <xf numFmtId="0" fontId="49" fillId="0" borderId="0" xfId="5" applyFont="1"/>
    <xf numFmtId="14" fontId="49" fillId="0" borderId="0" xfId="4" applyNumberFormat="1" applyFont="1"/>
    <xf numFmtId="166" fontId="49" fillId="0" borderId="0" xfId="6" applyNumberFormat="1" applyFont="1"/>
    <xf numFmtId="166" fontId="49" fillId="0" borderId="0" xfId="4" applyNumberFormat="1" applyFont="1"/>
    <xf numFmtId="0" fontId="38" fillId="0" borderId="22" xfId="0" applyFont="1" applyBorder="1" applyAlignment="1">
      <alignment vertical="center" wrapText="1" readingOrder="1"/>
    </xf>
    <xf numFmtId="0" fontId="36" fillId="0" borderId="22" xfId="0" applyFont="1" applyBorder="1" applyAlignment="1">
      <alignment vertical="top" readingOrder="1"/>
    </xf>
    <xf numFmtId="0" fontId="9" fillId="0" borderId="18" xfId="0" applyFont="1" applyBorder="1" applyAlignment="1">
      <alignment vertical="top" wrapText="1" readingOrder="1"/>
    </xf>
    <xf numFmtId="0" fontId="50" fillId="0" borderId="1" xfId="2" applyFont="1" applyBorder="1" applyAlignment="1">
      <alignment vertical="top"/>
    </xf>
    <xf numFmtId="0" fontId="51" fillId="0" borderId="1" xfId="2" applyFont="1" applyBorder="1" applyAlignment="1">
      <alignment vertical="top"/>
    </xf>
    <xf numFmtId="0" fontId="1" fillId="0" borderId="0" xfId="0" applyFont="1"/>
    <xf numFmtId="164" fontId="23" fillId="0" borderId="0" xfId="0" applyNumberFormat="1" applyFont="1"/>
    <xf numFmtId="0" fontId="23" fillId="0" borderId="0" xfId="0" applyFont="1" applyAlignment="1">
      <alignment vertical="center"/>
    </xf>
    <xf numFmtId="165" fontId="23" fillId="0" borderId="0" xfId="1" applyNumberFormat="1" applyFont="1"/>
    <xf numFmtId="0" fontId="30" fillId="0" borderId="0" xfId="2" applyFont="1"/>
    <xf numFmtId="0" fontId="23" fillId="4" borderId="0" xfId="0" applyFont="1" applyFill="1"/>
    <xf numFmtId="0" fontId="23" fillId="0" borderId="0" xfId="2" applyFont="1"/>
    <xf numFmtId="2" fontId="52" fillId="0" borderId="0" xfId="4" applyNumberFormat="1" applyFont="1" applyAlignment="1">
      <alignment vertical="center" wrapText="1" readingOrder="1"/>
    </xf>
    <xf numFmtId="164" fontId="53" fillId="0" borderId="0" xfId="4" applyNumberFormat="1" applyFont="1" applyAlignment="1" applyProtection="1">
      <alignment horizontal="center" vertical="top" wrapText="1"/>
      <protection hidden="1"/>
    </xf>
    <xf numFmtId="2" fontId="53" fillId="0" borderId="0" xfId="4" applyNumberFormat="1" applyFont="1" applyAlignment="1" applyProtection="1">
      <alignment horizontal="center" vertical="top" wrapText="1"/>
      <protection hidden="1"/>
    </xf>
    <xf numFmtId="172" fontId="23" fillId="0" borderId="0" xfId="1" applyNumberFormat="1" applyFont="1"/>
    <xf numFmtId="0" fontId="49" fillId="0" borderId="0" xfId="0" applyFont="1"/>
    <xf numFmtId="164" fontId="49" fillId="0" borderId="0" xfId="0" applyNumberFormat="1" applyFont="1"/>
    <xf numFmtId="0" fontId="27" fillId="4" borderId="0" xfId="4" applyFont="1" applyFill="1" applyAlignment="1">
      <alignment vertical="center" readingOrder="1"/>
    </xf>
    <xf numFmtId="0" fontId="54" fillId="0" borderId="0" xfId="0" applyFont="1" applyAlignment="1">
      <alignment vertical="center" wrapText="1" readingOrder="1"/>
    </xf>
    <xf numFmtId="0" fontId="54" fillId="0" borderId="22" xfId="0" applyFont="1" applyBorder="1" applyAlignment="1">
      <alignment vertical="center" wrapText="1" readingOrder="1"/>
    </xf>
    <xf numFmtId="0" fontId="55" fillId="0" borderId="0" xfId="0" applyFont="1" applyAlignment="1">
      <alignment vertical="top" readingOrder="1"/>
    </xf>
    <xf numFmtId="0" fontId="55" fillId="0" borderId="22" xfId="0" applyFont="1" applyBorder="1" applyAlignment="1">
      <alignment vertical="top" readingOrder="1"/>
    </xf>
    <xf numFmtId="0" fontId="56" fillId="0" borderId="0" xfId="0" applyFont="1" applyAlignment="1">
      <alignment vertical="top" wrapText="1" readingOrder="1"/>
    </xf>
    <xf numFmtId="0" fontId="56" fillId="0" borderId="22" xfId="0" applyFont="1" applyBorder="1" applyAlignment="1">
      <alignment vertical="top" wrapText="1" readingOrder="1"/>
    </xf>
    <xf numFmtId="0" fontId="40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28" fillId="10" borderId="77" xfId="0" applyFont="1" applyFill="1" applyBorder="1" applyAlignment="1">
      <alignment horizontal="center" vertical="center" wrapText="1"/>
    </xf>
    <xf numFmtId="0" fontId="28" fillId="10" borderId="78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left" indent="1"/>
    </xf>
    <xf numFmtId="167" fontId="58" fillId="0" borderId="3" xfId="13" applyNumberFormat="1" applyFont="1" applyBorder="1" applyAlignment="1">
      <alignment horizontal="right" vertical="center"/>
    </xf>
    <xf numFmtId="167" fontId="58" fillId="0" borderId="3" xfId="13" applyNumberFormat="1" applyFont="1" applyFill="1" applyBorder="1" applyAlignment="1">
      <alignment horizontal="right" vertical="center"/>
    </xf>
    <xf numFmtId="0" fontId="58" fillId="4" borderId="0" xfId="0" applyFont="1" applyFill="1" applyAlignment="1">
      <alignment horizontal="left" indent="1"/>
    </xf>
    <xf numFmtId="0" fontId="37" fillId="0" borderId="0" xfId="10" applyFont="1" applyAlignment="1">
      <alignment vertical="center"/>
    </xf>
    <xf numFmtId="0" fontId="58" fillId="0" borderId="0" xfId="0" applyFont="1"/>
    <xf numFmtId="0" fontId="11" fillId="0" borderId="0" xfId="10" applyFont="1" applyAlignment="1">
      <alignment horizontal="center"/>
    </xf>
    <xf numFmtId="0" fontId="15" fillId="10" borderId="20" xfId="4" applyFont="1" applyFill="1" applyBorder="1" applyAlignment="1">
      <alignment horizontal="center" vertical="center" wrapText="1"/>
    </xf>
    <xf numFmtId="0" fontId="15" fillId="10" borderId="23" xfId="4" applyFont="1" applyFill="1" applyBorder="1" applyAlignment="1">
      <alignment horizontal="center" vertical="center" wrapText="1"/>
    </xf>
    <xf numFmtId="170" fontId="5" fillId="4" borderId="0" xfId="4" applyNumberFormat="1" applyFont="1" applyFill="1" applyAlignment="1">
      <alignment horizontal="right" vertical="center"/>
    </xf>
    <xf numFmtId="0" fontId="37" fillId="2" borderId="79" xfId="0" applyFont="1" applyFill="1" applyBorder="1" applyAlignment="1">
      <alignment horizontal="left"/>
    </xf>
    <xf numFmtId="167" fontId="37" fillId="2" borderId="3" xfId="13" applyNumberFormat="1" applyFont="1" applyFill="1" applyBorder="1" applyAlignment="1">
      <alignment horizontal="right" vertical="center"/>
    </xf>
    <xf numFmtId="169" fontId="12" fillId="2" borderId="24" xfId="11" applyFont="1" applyFill="1" applyBorder="1" applyAlignment="1">
      <alignment horizontal="left" wrapText="1"/>
    </xf>
    <xf numFmtId="170" fontId="12" fillId="2" borderId="25" xfId="4" applyNumberFormat="1" applyFont="1" applyFill="1" applyBorder="1" applyAlignment="1">
      <alignment horizontal="right" vertical="center"/>
    </xf>
    <xf numFmtId="172" fontId="5" fillId="0" borderId="0" xfId="0" applyNumberFormat="1" applyFont="1"/>
    <xf numFmtId="0" fontId="15" fillId="10" borderId="33" xfId="4" applyFont="1" applyFill="1" applyBorder="1" applyAlignment="1">
      <alignment horizontal="center" vertical="center" wrapText="1"/>
    </xf>
    <xf numFmtId="169" fontId="5" fillId="0" borderId="2" xfId="11" applyFont="1" applyFill="1" applyBorder="1" applyAlignment="1">
      <alignment horizontal="left" vertical="center" wrapText="1" indent="2"/>
    </xf>
    <xf numFmtId="169" fontId="15" fillId="3" borderId="2" xfId="11" applyFont="1" applyFill="1" applyBorder="1" applyAlignment="1">
      <alignment horizontal="left" wrapText="1"/>
    </xf>
    <xf numFmtId="170" fontId="15" fillId="3" borderId="3" xfId="4" applyNumberFormat="1" applyFont="1" applyFill="1" applyBorder="1" applyAlignment="1">
      <alignment horizontal="right" vertical="center"/>
    </xf>
    <xf numFmtId="170" fontId="15" fillId="3" borderId="19" xfId="4" applyNumberFormat="1" applyFont="1" applyFill="1" applyBorder="1" applyAlignment="1">
      <alignment horizontal="right" vertical="center"/>
    </xf>
    <xf numFmtId="0" fontId="37" fillId="4" borderId="0" xfId="10" applyFont="1" applyFill="1" applyAlignment="1">
      <alignment vertical="center"/>
    </xf>
    <xf numFmtId="169" fontId="12" fillId="2" borderId="80" xfId="11" applyFont="1" applyFill="1" applyBorder="1" applyAlignment="1">
      <alignment horizontal="left" vertical="center" wrapText="1" indent="1"/>
    </xf>
    <xf numFmtId="170" fontId="12" fillId="2" borderId="81" xfId="4" applyNumberFormat="1" applyFont="1" applyFill="1" applyBorder="1" applyAlignment="1">
      <alignment horizontal="right" vertical="center"/>
    </xf>
    <xf numFmtId="169" fontId="12" fillId="2" borderId="24" xfId="11" applyFont="1" applyFill="1" applyBorder="1" applyAlignment="1">
      <alignment horizontal="left" vertical="center" wrapText="1"/>
    </xf>
    <xf numFmtId="170" fontId="0" fillId="0" borderId="0" xfId="0" applyNumberFormat="1"/>
    <xf numFmtId="167" fontId="0" fillId="0" borderId="0" xfId="0" applyNumberFormat="1"/>
    <xf numFmtId="0" fontId="59" fillId="0" borderId="0" xfId="5" applyFont="1" applyAlignment="1">
      <alignment horizontal="center" vertical="center"/>
    </xf>
    <xf numFmtId="0" fontId="59" fillId="0" borderId="0" xfId="5" applyFont="1"/>
    <xf numFmtId="0" fontId="13" fillId="4" borderId="0" xfId="4" applyFont="1" applyFill="1" applyAlignment="1">
      <alignment vertical="center"/>
    </xf>
    <xf numFmtId="0" fontId="37" fillId="0" borderId="0" xfId="0" applyFont="1" applyAlignment="1">
      <alignment vertical="center"/>
    </xf>
    <xf numFmtId="172" fontId="23" fillId="0" borderId="0" xfId="0" applyNumberFormat="1" applyFont="1"/>
    <xf numFmtId="0" fontId="12" fillId="0" borderId="0" xfId="0" applyFont="1"/>
    <xf numFmtId="168" fontId="0" fillId="4" borderId="0" xfId="8" applyNumberFormat="1" applyFont="1" applyFill="1"/>
    <xf numFmtId="0" fontId="37" fillId="4" borderId="22" xfId="10" applyFont="1" applyFill="1" applyBorder="1" applyAlignment="1">
      <alignment vertical="center"/>
    </xf>
    <xf numFmtId="0" fontId="38" fillId="0" borderId="18" xfId="0" applyFont="1" applyBorder="1" applyAlignment="1">
      <alignment horizontal="center" vertical="center" wrapText="1" readingOrder="1"/>
    </xf>
    <xf numFmtId="0" fontId="36" fillId="0" borderId="18" xfId="0" applyFont="1" applyBorder="1" applyAlignment="1">
      <alignment horizontal="center" vertical="top" readingOrder="1"/>
    </xf>
    <xf numFmtId="0" fontId="9" fillId="0" borderId="18" xfId="0" applyFont="1" applyBorder="1" applyAlignment="1">
      <alignment horizontal="center" vertical="top" wrapText="1" readingOrder="1"/>
    </xf>
    <xf numFmtId="0" fontId="12" fillId="0" borderId="0" xfId="0" applyFont="1" applyAlignment="1">
      <alignment horizontal="center" vertical="center"/>
    </xf>
    <xf numFmtId="0" fontId="29" fillId="12" borderId="84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172" fontId="11" fillId="0" borderId="0" xfId="0" applyNumberFormat="1" applyFont="1"/>
    <xf numFmtId="0" fontId="29" fillId="12" borderId="84" xfId="0" applyFont="1" applyFill="1" applyBorder="1" applyAlignment="1">
      <alignment horizontal="center"/>
    </xf>
    <xf numFmtId="172" fontId="29" fillId="12" borderId="84" xfId="0" applyNumberFormat="1" applyFont="1" applyFill="1" applyBorder="1"/>
    <xf numFmtId="172" fontId="15" fillId="12" borderId="84" xfId="0" applyNumberFormat="1" applyFont="1" applyFill="1" applyBorder="1"/>
    <xf numFmtId="0" fontId="12" fillId="0" borderId="0" xfId="0" applyFont="1" applyAlignment="1">
      <alignment horizontal="left"/>
    </xf>
    <xf numFmtId="168" fontId="5" fillId="0" borderId="0" xfId="8" applyNumberFormat="1" applyFont="1"/>
    <xf numFmtId="0" fontId="60" fillId="0" borderId="0" xfId="0" applyFont="1"/>
    <xf numFmtId="0" fontId="61" fillId="0" borderId="0" xfId="0" applyFont="1"/>
    <xf numFmtId="0" fontId="11" fillId="0" borderId="82" xfId="10" applyFont="1" applyBorder="1" applyAlignment="1">
      <alignment horizontal="center"/>
    </xf>
    <xf numFmtId="0" fontId="12" fillId="0" borderId="0" xfId="0" applyFont="1" applyAlignment="1">
      <alignment horizontal="left" vertical="center" wrapText="1" indent="1"/>
    </xf>
    <xf numFmtId="172" fontId="5" fillId="0" borderId="0" xfId="0" applyNumberFormat="1" applyFont="1" applyAlignment="1">
      <alignment vertical="center"/>
    </xf>
    <xf numFmtId="172" fontId="12" fillId="0" borderId="0" xfId="0" applyNumberFormat="1" applyFont="1" applyAlignment="1">
      <alignment vertical="center"/>
    </xf>
    <xf numFmtId="168" fontId="12" fillId="0" borderId="0" xfId="8" applyNumberFormat="1" applyFont="1" applyBorder="1" applyAlignment="1">
      <alignment vertical="center"/>
    </xf>
    <xf numFmtId="171" fontId="23" fillId="0" borderId="0" xfId="13" applyFont="1"/>
    <xf numFmtId="43" fontId="23" fillId="0" borderId="0" xfId="15" applyFont="1"/>
    <xf numFmtId="39" fontId="23" fillId="0" borderId="0" xfId="0" applyNumberFormat="1" applyFont="1"/>
    <xf numFmtId="10" fontId="23" fillId="0" borderId="0" xfId="8" applyNumberFormat="1" applyFont="1"/>
    <xf numFmtId="0" fontId="13" fillId="0" borderId="0" xfId="0" applyFont="1" applyAlignment="1">
      <alignment horizontal="left" vertical="center"/>
    </xf>
    <xf numFmtId="10" fontId="23" fillId="0" borderId="0" xfId="0" applyNumberFormat="1" applyFont="1"/>
    <xf numFmtId="0" fontId="23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168" fontId="12" fillId="0" borderId="0" xfId="8" applyNumberFormat="1" applyFont="1"/>
    <xf numFmtId="0" fontId="13" fillId="0" borderId="0" xfId="0" applyFont="1" applyAlignment="1">
      <alignment vertical="center"/>
    </xf>
    <xf numFmtId="0" fontId="62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left" wrapText="1"/>
    </xf>
    <xf numFmtId="175" fontId="23" fillId="4" borderId="0" xfId="13" applyNumberFormat="1" applyFont="1" applyFill="1"/>
    <xf numFmtId="168" fontId="23" fillId="4" borderId="0" xfId="8" applyNumberFormat="1" applyFont="1" applyFill="1"/>
    <xf numFmtId="0" fontId="0" fillId="0" borderId="0" xfId="0" applyAlignment="1">
      <alignment horizontal="left" vertical="center" wrapText="1"/>
    </xf>
    <xf numFmtId="175" fontId="23" fillId="4" borderId="0" xfId="0" applyNumberFormat="1" applyFont="1" applyFill="1"/>
    <xf numFmtId="165" fontId="0" fillId="0" borderId="0" xfId="16" applyNumberFormat="1" applyFont="1"/>
    <xf numFmtId="176" fontId="0" fillId="0" borderId="0" xfId="16" applyNumberFormat="1" applyFont="1"/>
    <xf numFmtId="165" fontId="15" fillId="15" borderId="83" xfId="0" applyNumberFormat="1" applyFont="1" applyFill="1" applyBorder="1" applyAlignment="1">
      <alignment horizontal="center" vertical="center" wrapText="1"/>
    </xf>
    <xf numFmtId="0" fontId="15" fillId="15" borderId="91" xfId="0" applyFont="1" applyFill="1" applyBorder="1" applyAlignment="1">
      <alignment horizontal="center" vertical="center" wrapText="1"/>
    </xf>
    <xf numFmtId="0" fontId="15" fillId="15" borderId="83" xfId="0" applyFont="1" applyFill="1" applyBorder="1" applyAlignment="1">
      <alignment horizontal="center" vertical="center" wrapText="1"/>
    </xf>
    <xf numFmtId="0" fontId="15" fillId="15" borderId="84" xfId="0" applyFont="1" applyFill="1" applyBorder="1" applyAlignment="1">
      <alignment horizontal="center" vertical="center" wrapText="1"/>
    </xf>
    <xf numFmtId="0" fontId="15" fillId="15" borderId="89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left"/>
    </xf>
    <xf numFmtId="0" fontId="12" fillId="0" borderId="79" xfId="0" applyFont="1" applyBorder="1" applyAlignment="1">
      <alignment horizontal="left"/>
    </xf>
    <xf numFmtId="172" fontId="12" fillId="0" borderId="79" xfId="16" applyNumberFormat="1" applyFont="1" applyBorder="1" applyAlignment="1">
      <alignment horizontal="center" vertical="center"/>
    </xf>
    <xf numFmtId="168" fontId="12" fillId="0" borderId="79" xfId="8" applyNumberFormat="1" applyFont="1" applyBorder="1" applyAlignment="1">
      <alignment horizontal="center"/>
    </xf>
    <xf numFmtId="0" fontId="48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168" fontId="5" fillId="0" borderId="0" xfId="8" applyNumberFormat="1" applyFont="1" applyAlignment="1">
      <alignment horizontal="center"/>
    </xf>
    <xf numFmtId="171" fontId="0" fillId="0" borderId="0" xfId="0" applyNumberFormat="1"/>
    <xf numFmtId="172" fontId="12" fillId="0" borderId="79" xfId="16" applyNumberFormat="1" applyFont="1" applyBorder="1" applyAlignment="1">
      <alignment horizontal="center"/>
    </xf>
    <xf numFmtId="0" fontId="32" fillId="16" borderId="0" xfId="0" applyFont="1" applyFill="1" applyAlignment="1">
      <alignment horizontal="left" indent="1"/>
    </xf>
    <xf numFmtId="172" fontId="32" fillId="16" borderId="0" xfId="16" applyNumberFormat="1" applyFont="1" applyFill="1" applyAlignment="1">
      <alignment horizontal="center"/>
    </xf>
    <xf numFmtId="168" fontId="32" fillId="16" borderId="0" xfId="8" applyNumberFormat="1" applyFont="1" applyFill="1" applyAlignment="1">
      <alignment horizontal="center"/>
    </xf>
    <xf numFmtId="165" fontId="0" fillId="0" borderId="0" xfId="0" applyNumberFormat="1"/>
    <xf numFmtId="165" fontId="0" fillId="0" borderId="0" xfId="8" applyNumberFormat="1" applyFont="1"/>
    <xf numFmtId="0" fontId="23" fillId="4" borderId="0" xfId="0" applyFont="1" applyFill="1" applyAlignment="1">
      <alignment horizontal="left"/>
    </xf>
    <xf numFmtId="172" fontId="23" fillId="4" borderId="0" xfId="0" applyNumberFormat="1" applyFont="1" applyFill="1"/>
    <xf numFmtId="172" fontId="0" fillId="0" borderId="0" xfId="0" applyNumberFormat="1"/>
    <xf numFmtId="165" fontId="61" fillId="4" borderId="0" xfId="17" applyNumberFormat="1" applyFont="1" applyFill="1" applyAlignment="1">
      <alignment horizontal="left"/>
    </xf>
    <xf numFmtId="172" fontId="61" fillId="4" borderId="0" xfId="17" applyNumberFormat="1" applyFont="1" applyFill="1"/>
    <xf numFmtId="165" fontId="61" fillId="4" borderId="0" xfId="17" applyNumberFormat="1" applyFont="1" applyFill="1"/>
    <xf numFmtId="165" fontId="23" fillId="4" borderId="0" xfId="0" applyNumberFormat="1" applyFont="1" applyFill="1"/>
    <xf numFmtId="165" fontId="61" fillId="0" borderId="0" xfId="17" applyNumberFormat="1" applyFont="1"/>
    <xf numFmtId="165" fontId="0" fillId="0" borderId="0" xfId="17" applyNumberFormat="1" applyFont="1"/>
    <xf numFmtId="0" fontId="64" fillId="0" borderId="0" xfId="10" applyFont="1"/>
    <xf numFmtId="0" fontId="67" fillId="0" borderId="0" xfId="10" applyFont="1" applyAlignment="1">
      <alignment vertical="center"/>
    </xf>
    <xf numFmtId="0" fontId="65" fillId="0" borderId="0" xfId="10" applyFont="1" applyAlignment="1">
      <alignment vertical="center"/>
    </xf>
    <xf numFmtId="0" fontId="64" fillId="0" borderId="22" xfId="10" applyFont="1" applyBorder="1"/>
    <xf numFmtId="0" fontId="66" fillId="0" borderId="0" xfId="10" applyFont="1"/>
    <xf numFmtId="0" fontId="69" fillId="0" borderId="0" xfId="10" applyFont="1"/>
    <xf numFmtId="0" fontId="70" fillId="0" borderId="0" xfId="10" applyFont="1" applyAlignment="1">
      <alignment vertical="center"/>
    </xf>
    <xf numFmtId="0" fontId="71" fillId="0" borderId="0" xfId="10" applyFont="1"/>
    <xf numFmtId="0" fontId="64" fillId="0" borderId="2" xfId="10" applyFont="1" applyBorder="1"/>
    <xf numFmtId="168" fontId="64" fillId="0" borderId="54" xfId="8" applyNumberFormat="1" applyFont="1" applyBorder="1"/>
    <xf numFmtId="0" fontId="64" fillId="0" borderId="105" xfId="10" applyFont="1" applyBorder="1"/>
    <xf numFmtId="0" fontId="72" fillId="0" borderId="0" xfId="10" applyFont="1"/>
    <xf numFmtId="9" fontId="64" fillId="0" borderId="0" xfId="18" applyFont="1"/>
    <xf numFmtId="0" fontId="73" fillId="0" borderId="0" xfId="10" applyFont="1"/>
    <xf numFmtId="0" fontId="72" fillId="0" borderId="0" xfId="10" applyFont="1" applyAlignment="1">
      <alignment vertical="center"/>
    </xf>
    <xf numFmtId="0" fontId="73" fillId="0" borderId="0" xfId="10" applyFont="1" applyAlignment="1">
      <alignment horizontal="center"/>
    </xf>
    <xf numFmtId="17" fontId="74" fillId="0" borderId="0" xfId="10" applyNumberFormat="1" applyFont="1"/>
    <xf numFmtId="49" fontId="64" fillId="0" borderId="0" xfId="10" applyNumberFormat="1" applyFont="1"/>
    <xf numFmtId="10" fontId="64" fillId="0" borderId="0" xfId="17" applyNumberFormat="1" applyFont="1"/>
    <xf numFmtId="9" fontId="64" fillId="0" borderId="0" xfId="10" applyNumberFormat="1" applyFont="1"/>
    <xf numFmtId="10" fontId="64" fillId="0" borderId="0" xfId="18" applyNumberFormat="1" applyFont="1"/>
    <xf numFmtId="0" fontId="75" fillId="0" borderId="0" xfId="0" applyFont="1"/>
    <xf numFmtId="0" fontId="76" fillId="0" borderId="0" xfId="0" applyFont="1"/>
    <xf numFmtId="0" fontId="72" fillId="0" borderId="0" xfId="10" applyFont="1" applyAlignment="1">
      <alignment horizontal="left" vertical="center"/>
    </xf>
    <xf numFmtId="0" fontId="78" fillId="0" borderId="0" xfId="0" applyFont="1" applyAlignment="1">
      <alignment vertical="center" wrapText="1"/>
    </xf>
    <xf numFmtId="0" fontId="15" fillId="15" borderId="33" xfId="0" applyFont="1" applyFill="1" applyBorder="1" applyAlignment="1">
      <alignment horizontal="center" vertical="center" wrapText="1"/>
    </xf>
    <xf numFmtId="0" fontId="15" fillId="15" borderId="21" xfId="0" applyFont="1" applyFill="1" applyBorder="1" applyAlignment="1">
      <alignment horizontal="center" vertical="center" wrapText="1"/>
    </xf>
    <xf numFmtId="0" fontId="15" fillId="15" borderId="36" xfId="0" applyFont="1" applyFill="1" applyBorder="1" applyAlignment="1">
      <alignment horizontal="center" vertical="center" wrapText="1"/>
    </xf>
    <xf numFmtId="0" fontId="15" fillId="15" borderId="37" xfId="0" applyFont="1" applyFill="1" applyBorder="1" applyAlignment="1">
      <alignment horizontal="center" vertical="center" wrapText="1"/>
    </xf>
    <xf numFmtId="0" fontId="15" fillId="15" borderId="38" xfId="0" applyFont="1" applyFill="1" applyBorder="1" applyAlignment="1">
      <alignment horizontal="center" vertical="center" wrapText="1"/>
    </xf>
    <xf numFmtId="10" fontId="15" fillId="15" borderId="45" xfId="0" applyNumberFormat="1" applyFont="1" applyFill="1" applyBorder="1" applyAlignment="1">
      <alignment horizontal="center" vertical="center" wrapText="1"/>
    </xf>
    <xf numFmtId="0" fontId="15" fillId="15" borderId="46" xfId="0" applyFont="1" applyFill="1" applyBorder="1" applyAlignment="1">
      <alignment horizontal="center" vertical="center" wrapText="1"/>
    </xf>
    <xf numFmtId="0" fontId="15" fillId="15" borderId="47" xfId="0" applyFont="1" applyFill="1" applyBorder="1" applyAlignment="1">
      <alignment horizontal="center" vertical="center" wrapText="1"/>
    </xf>
    <xf numFmtId="168" fontId="15" fillId="15" borderId="48" xfId="0" applyNumberFormat="1" applyFont="1" applyFill="1" applyBorder="1" applyAlignment="1">
      <alignment horizontal="center" vertical="center" wrapText="1"/>
    </xf>
    <xf numFmtId="0" fontId="41" fillId="15" borderId="55" xfId="14" applyFont="1" applyFill="1" applyBorder="1" applyAlignment="1">
      <alignment horizontal="center" vertical="center" wrapText="1"/>
    </xf>
    <xf numFmtId="0" fontId="41" fillId="15" borderId="23" xfId="14" applyFont="1" applyFill="1" applyBorder="1" applyAlignment="1">
      <alignment horizontal="center" vertical="center" wrapText="1"/>
    </xf>
    <xf numFmtId="0" fontId="42" fillId="15" borderId="23" xfId="14" applyFont="1" applyFill="1" applyBorder="1" applyAlignment="1">
      <alignment horizontal="center" vertical="center" wrapText="1"/>
    </xf>
    <xf numFmtId="0" fontId="32" fillId="17" borderId="41" xfId="0" applyFont="1" applyFill="1" applyBorder="1" applyAlignment="1">
      <alignment wrapText="1"/>
    </xf>
    <xf numFmtId="172" fontId="10" fillId="17" borderId="41" xfId="13" applyNumberFormat="1" applyFont="1" applyFill="1" applyBorder="1"/>
    <xf numFmtId="0" fontId="15" fillId="20" borderId="19" xfId="0" applyFont="1" applyFill="1" applyBorder="1" applyAlignment="1">
      <alignment horizontal="center" vertical="center" wrapText="1"/>
    </xf>
    <xf numFmtId="0" fontId="15" fillId="20" borderId="3" xfId="0" applyFont="1" applyFill="1" applyBorder="1" applyAlignment="1">
      <alignment horizontal="center" vertical="center" wrapText="1"/>
    </xf>
    <xf numFmtId="0" fontId="15" fillId="20" borderId="20" xfId="0" applyFont="1" applyFill="1" applyBorder="1" applyAlignment="1">
      <alignment horizontal="center" vertical="center" wrapText="1"/>
    </xf>
    <xf numFmtId="0" fontId="15" fillId="20" borderId="2" xfId="0" applyFont="1" applyFill="1" applyBorder="1" applyAlignment="1">
      <alignment horizontal="center" vertical="center" wrapText="1"/>
    </xf>
    <xf numFmtId="0" fontId="15" fillId="20" borderId="21" xfId="0" applyFont="1" applyFill="1" applyBorder="1" applyAlignment="1">
      <alignment horizontal="center" vertical="center" wrapText="1"/>
    </xf>
    <xf numFmtId="0" fontId="15" fillId="20" borderId="0" xfId="0" applyFont="1" applyFill="1" applyAlignment="1">
      <alignment horizontal="center" vertical="center" wrapText="1"/>
    </xf>
    <xf numFmtId="0" fontId="12" fillId="19" borderId="2" xfId="0" applyFont="1" applyFill="1" applyBorder="1" applyAlignment="1">
      <alignment horizontal="left" wrapText="1"/>
    </xf>
    <xf numFmtId="167" fontId="12" fillId="19" borderId="2" xfId="0" applyNumberFormat="1" applyFont="1" applyFill="1" applyBorder="1" applyAlignment="1">
      <alignment horizontal="right"/>
    </xf>
    <xf numFmtId="168" fontId="12" fillId="19" borderId="0" xfId="9" applyNumberFormat="1" applyFont="1" applyFill="1" applyBorder="1" applyAlignment="1">
      <alignment horizontal="right"/>
    </xf>
    <xf numFmtId="167" fontId="12" fillId="19" borderId="3" xfId="0" applyNumberFormat="1" applyFont="1" applyFill="1" applyBorder="1" applyAlignment="1">
      <alignment horizontal="right"/>
    </xf>
    <xf numFmtId="168" fontId="12" fillId="19" borderId="0" xfId="9" applyNumberFormat="1" applyFont="1" applyFill="1" applyAlignment="1">
      <alignment horizontal="right"/>
    </xf>
    <xf numFmtId="167" fontId="33" fillId="19" borderId="3" xfId="0" applyNumberFormat="1" applyFont="1" applyFill="1" applyBorder="1" applyAlignment="1">
      <alignment horizontal="right"/>
    </xf>
    <xf numFmtId="167" fontId="32" fillId="19" borderId="3" xfId="0" applyNumberFormat="1" applyFont="1" applyFill="1" applyBorder="1" applyAlignment="1">
      <alignment horizontal="right"/>
    </xf>
    <xf numFmtId="168" fontId="32" fillId="19" borderId="3" xfId="9" applyNumberFormat="1" applyFont="1" applyFill="1" applyBorder="1" applyAlignment="1">
      <alignment horizontal="right"/>
    </xf>
    <xf numFmtId="0" fontId="28" fillId="13" borderId="83" xfId="19" applyFont="1" applyFill="1" applyBorder="1" applyAlignment="1">
      <alignment horizontal="center" vertical="center"/>
    </xf>
    <xf numFmtId="0" fontId="80" fillId="0" borderId="111" xfId="19" applyFont="1" applyBorder="1" applyAlignment="1">
      <alignment vertical="center" wrapText="1"/>
    </xf>
    <xf numFmtId="0" fontId="80" fillId="0" borderId="74" xfId="19" applyFont="1" applyBorder="1" applyAlignment="1">
      <alignment horizontal="left" vertical="center" wrapText="1"/>
    </xf>
    <xf numFmtId="0" fontId="81" fillId="0" borderId="74" xfId="19" applyFont="1" applyBorder="1" applyAlignment="1">
      <alignment horizontal="center" vertical="center" wrapText="1"/>
    </xf>
    <xf numFmtId="176" fontId="81" fillId="0" borderId="74" xfId="16" applyNumberFormat="1" applyFont="1" applyBorder="1" applyAlignment="1">
      <alignment horizontal="center" vertical="center"/>
    </xf>
    <xf numFmtId="172" fontId="81" fillId="0" borderId="74" xfId="19" applyNumberFormat="1" applyFont="1" applyBorder="1" applyAlignment="1">
      <alignment horizontal="center" vertical="center"/>
    </xf>
    <xf numFmtId="0" fontId="82" fillId="0" borderId="111" xfId="19" applyFont="1" applyBorder="1" applyAlignment="1">
      <alignment horizontal="left" vertical="center" wrapText="1"/>
    </xf>
    <xf numFmtId="0" fontId="80" fillId="0" borderId="111" xfId="19" applyFont="1" applyBorder="1" applyAlignment="1">
      <alignment horizontal="left" vertical="center" wrapText="1"/>
    </xf>
    <xf numFmtId="0" fontId="81" fillId="0" borderId="111" xfId="19" applyFont="1" applyBorder="1" applyAlignment="1">
      <alignment horizontal="center" vertical="center" wrapText="1"/>
    </xf>
    <xf numFmtId="176" fontId="81" fillId="0" borderId="111" xfId="16" applyNumberFormat="1" applyFont="1" applyBorder="1" applyAlignment="1">
      <alignment horizontal="center" vertical="center"/>
    </xf>
    <xf numFmtId="172" fontId="81" fillId="0" borderId="111" xfId="19" applyNumberFormat="1" applyFont="1" applyBorder="1" applyAlignment="1">
      <alignment horizontal="center" vertical="center"/>
    </xf>
    <xf numFmtId="0" fontId="28" fillId="13" borderId="0" xfId="19" applyFont="1" applyFill="1" applyAlignment="1">
      <alignment vertical="center"/>
    </xf>
    <xf numFmtId="0" fontId="28" fillId="13" borderId="0" xfId="19" applyFont="1" applyFill="1" applyAlignment="1">
      <alignment horizontal="center" vertical="center"/>
    </xf>
    <xf numFmtId="172" fontId="28" fillId="13" borderId="0" xfId="19" applyNumberFormat="1" applyFont="1" applyFill="1" applyAlignment="1">
      <alignment horizontal="center" vertical="center"/>
    </xf>
    <xf numFmtId="0" fontId="80" fillId="0" borderId="111" xfId="19" applyFont="1" applyBorder="1" applyAlignment="1">
      <alignment horizontal="center" vertical="center" wrapText="1"/>
    </xf>
    <xf numFmtId="0" fontId="37" fillId="0" borderId="111" xfId="19" applyFont="1" applyBorder="1" applyAlignment="1">
      <alignment horizontal="center" vertical="center" wrapText="1"/>
    </xf>
    <xf numFmtId="0" fontId="83" fillId="0" borderId="0" xfId="0" applyFont="1"/>
    <xf numFmtId="17" fontId="23" fillId="0" borderId="0" xfId="0" applyNumberFormat="1" applyFont="1"/>
    <xf numFmtId="0" fontId="68" fillId="0" borderId="0" xfId="10" applyFont="1" applyAlignment="1">
      <alignment horizontal="center" vertical="center"/>
    </xf>
    <xf numFmtId="0" fontId="68" fillId="0" borderId="0" xfId="10" applyFont="1" applyAlignment="1">
      <alignment horizontal="center"/>
    </xf>
    <xf numFmtId="164" fontId="68" fillId="0" borderId="0" xfId="10" applyNumberFormat="1" applyFont="1" applyAlignment="1">
      <alignment horizontal="center" vertical="center"/>
    </xf>
    <xf numFmtId="0" fontId="84" fillId="0" borderId="0" xfId="10" applyFont="1"/>
    <xf numFmtId="49" fontId="84" fillId="0" borderId="0" xfId="10" applyNumberFormat="1" applyFont="1"/>
    <xf numFmtId="10" fontId="84" fillId="0" borderId="0" xfId="17" applyNumberFormat="1" applyFont="1" applyFill="1" applyBorder="1"/>
    <xf numFmtId="9" fontId="84" fillId="0" borderId="0" xfId="18" applyFont="1" applyFill="1" applyBorder="1"/>
    <xf numFmtId="9" fontId="84" fillId="0" borderId="0" xfId="10" applyNumberFormat="1" applyFont="1"/>
    <xf numFmtId="10" fontId="68" fillId="0" borderId="0" xfId="8" applyNumberFormat="1" applyFont="1" applyFill="1" applyBorder="1" applyAlignment="1">
      <alignment horizontal="center" vertical="center"/>
    </xf>
    <xf numFmtId="10" fontId="84" fillId="0" borderId="0" xfId="10" applyNumberFormat="1" applyFont="1"/>
    <xf numFmtId="0" fontId="85" fillId="0" borderId="0" xfId="10" applyFont="1"/>
    <xf numFmtId="0" fontId="86" fillId="0" borderId="0" xfId="10" applyFont="1" applyAlignment="1">
      <alignment vertical="center"/>
    </xf>
    <xf numFmtId="0" fontId="87" fillId="0" borderId="0" xfId="10" applyFont="1" applyAlignment="1">
      <alignment vertical="center"/>
    </xf>
    <xf numFmtId="0" fontId="75" fillId="0" borderId="0" xfId="0" applyFont="1" applyAlignment="1">
      <alignment horizontal="center" vertical="center"/>
    </xf>
    <xf numFmtId="10" fontId="76" fillId="0" borderId="0" xfId="8" applyNumberFormat="1" applyFont="1" applyFill="1" applyBorder="1" applyAlignment="1">
      <alignment horizontal="center" vertical="center"/>
    </xf>
    <xf numFmtId="176" fontId="23" fillId="0" borderId="0" xfId="1" applyNumberFormat="1" applyFont="1"/>
    <xf numFmtId="43" fontId="23" fillId="0" borderId="0" xfId="1" applyFont="1"/>
    <xf numFmtId="0" fontId="13" fillId="0" borderId="0" xfId="10" applyFont="1" applyAlignment="1">
      <alignment horizontal="left" vertical="center"/>
    </xf>
    <xf numFmtId="0" fontId="13" fillId="0" borderId="0" xfId="10" applyFont="1"/>
    <xf numFmtId="0" fontId="5" fillId="18" borderId="104" xfId="10" applyFont="1" applyFill="1" applyBorder="1" applyAlignment="1">
      <alignment horizontal="left"/>
    </xf>
    <xf numFmtId="166" fontId="5" fillId="18" borderId="22" xfId="10" applyNumberFormat="1" applyFont="1" applyFill="1" applyBorder="1" applyAlignment="1">
      <alignment horizontal="center"/>
    </xf>
    <xf numFmtId="166" fontId="5" fillId="18" borderId="2" xfId="10" applyNumberFormat="1" applyFont="1" applyFill="1" applyBorder="1" applyAlignment="1">
      <alignment horizontal="center"/>
    </xf>
    <xf numFmtId="0" fontId="5" fillId="18" borderId="104" xfId="10" applyFont="1" applyFill="1" applyBorder="1"/>
    <xf numFmtId="0" fontId="5" fillId="18" borderId="106" xfId="10" applyFont="1" applyFill="1" applyBorder="1"/>
    <xf numFmtId="166" fontId="5" fillId="18" borderId="107" xfId="10" applyNumberFormat="1" applyFont="1" applyFill="1" applyBorder="1" applyAlignment="1">
      <alignment horizontal="center"/>
    </xf>
    <xf numFmtId="166" fontId="5" fillId="18" borderId="8" xfId="10" applyNumberFormat="1" applyFont="1" applyFill="1" applyBorder="1" applyAlignment="1">
      <alignment horizontal="center"/>
    </xf>
    <xf numFmtId="0" fontId="5" fillId="0" borderId="0" xfId="10" applyFont="1"/>
    <xf numFmtId="0" fontId="91" fillId="4" borderId="0" xfId="10" applyFont="1" applyFill="1"/>
    <xf numFmtId="0" fontId="31" fillId="18" borderId="22" xfId="10" applyFont="1" applyFill="1" applyBorder="1"/>
    <xf numFmtId="166" fontId="31" fillId="18" borderId="87" xfId="10" applyNumberFormat="1" applyFont="1" applyFill="1" applyBorder="1" applyAlignment="1">
      <alignment horizontal="center"/>
    </xf>
    <xf numFmtId="166" fontId="31" fillId="18" borderId="22" xfId="10" applyNumberFormat="1" applyFont="1" applyFill="1" applyBorder="1" applyAlignment="1">
      <alignment horizontal="center"/>
    </xf>
    <xf numFmtId="168" fontId="32" fillId="18" borderId="87" xfId="18" applyNumberFormat="1" applyFont="1" applyFill="1" applyBorder="1" applyAlignment="1">
      <alignment horizontal="center"/>
    </xf>
    <xf numFmtId="0" fontId="31" fillId="18" borderId="95" xfId="10" applyFont="1" applyFill="1" applyBorder="1"/>
    <xf numFmtId="166" fontId="31" fillId="18" borderId="95" xfId="10" applyNumberFormat="1" applyFont="1" applyFill="1" applyBorder="1" applyAlignment="1">
      <alignment horizontal="center"/>
    </xf>
    <xf numFmtId="166" fontId="31" fillId="18" borderId="95" xfId="10" quotePrefix="1" applyNumberFormat="1" applyFont="1" applyFill="1" applyBorder="1" applyAlignment="1">
      <alignment horizontal="center"/>
    </xf>
    <xf numFmtId="166" fontId="31" fillId="18" borderId="110" xfId="10" applyNumberFormat="1" applyFont="1" applyFill="1" applyBorder="1" applyAlignment="1">
      <alignment horizontal="center"/>
    </xf>
    <xf numFmtId="168" fontId="32" fillId="18" borderId="95" xfId="18" applyNumberFormat="1" applyFont="1" applyFill="1" applyBorder="1" applyAlignment="1">
      <alignment horizontal="center"/>
    </xf>
    <xf numFmtId="0" fontId="13" fillId="0" borderId="0" xfId="10" applyFont="1" applyAlignment="1">
      <alignment vertical="center"/>
    </xf>
    <xf numFmtId="0" fontId="93" fillId="0" borderId="0" xfId="10" applyFont="1"/>
    <xf numFmtId="0" fontId="5" fillId="4" borderId="0" xfId="10" applyFont="1" applyFill="1"/>
    <xf numFmtId="0" fontId="13" fillId="0" borderId="0" xfId="10" applyFont="1" applyAlignment="1">
      <alignment horizontal="justify" vertical="center"/>
    </xf>
    <xf numFmtId="0" fontId="9" fillId="0" borderId="0" xfId="0" applyFont="1" applyAlignment="1">
      <alignment horizontal="center" vertical="top" readingOrder="1"/>
    </xf>
    <xf numFmtId="0" fontId="12" fillId="0" borderId="0" xfId="0" applyFont="1" applyAlignment="1">
      <alignment horizontal="center"/>
    </xf>
    <xf numFmtId="0" fontId="94" fillId="0" borderId="0" xfId="0" applyFont="1"/>
    <xf numFmtId="170" fontId="5" fillId="4" borderId="13" xfId="4" applyNumberFormat="1" applyFont="1" applyFill="1" applyBorder="1" applyAlignment="1">
      <alignment horizontal="right" vertical="center"/>
    </xf>
    <xf numFmtId="170" fontId="12" fillId="2" borderId="2" xfId="4" applyNumberFormat="1" applyFont="1" applyFill="1" applyBorder="1" applyAlignment="1">
      <alignment horizontal="left" vertical="center"/>
    </xf>
    <xf numFmtId="170" fontId="12" fillId="2" borderId="13" xfId="4" applyNumberFormat="1" applyFont="1" applyFill="1" applyBorder="1" applyAlignment="1">
      <alignment horizontal="right" vertical="center"/>
    </xf>
    <xf numFmtId="170" fontId="12" fillId="2" borderId="3" xfId="4" applyNumberFormat="1" applyFont="1" applyFill="1" applyBorder="1" applyAlignment="1">
      <alignment horizontal="right" vertical="center"/>
    </xf>
    <xf numFmtId="0" fontId="15" fillId="0" borderId="0" xfId="4" applyFont="1" applyAlignment="1">
      <alignment horizontal="center" vertical="center" wrapText="1"/>
    </xf>
    <xf numFmtId="170" fontId="15" fillId="0" borderId="0" xfId="4" applyNumberFormat="1" applyFont="1" applyAlignment="1">
      <alignment horizontal="left" vertical="center"/>
    </xf>
    <xf numFmtId="0" fontId="37" fillId="0" borderId="0" xfId="0" applyFont="1" applyAlignment="1">
      <alignment vertical="top"/>
    </xf>
    <xf numFmtId="0" fontId="7" fillId="0" borderId="0" xfId="0" applyFont="1" applyAlignment="1">
      <alignment vertical="center" readingOrder="1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left" indent="1"/>
    </xf>
    <xf numFmtId="172" fontId="12" fillId="0" borderId="0" xfId="0" applyNumberFormat="1" applyFont="1"/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wrapText="1" indent="2"/>
    </xf>
    <xf numFmtId="0" fontId="12" fillId="0" borderId="0" xfId="0" applyFont="1" applyAlignment="1">
      <alignment horizontal="left" wrapText="1" indent="1"/>
    </xf>
    <xf numFmtId="0" fontId="5" fillId="0" borderId="0" xfId="0" applyFont="1" applyAlignment="1">
      <alignment horizontal="left" vertical="center" wrapText="1" indent="2"/>
    </xf>
    <xf numFmtId="0" fontId="11" fillId="4" borderId="0" xfId="10" applyFont="1" applyFill="1"/>
    <xf numFmtId="0" fontId="60" fillId="0" borderId="0" xfId="0" applyFont="1" applyAlignment="1">
      <alignment wrapText="1"/>
    </xf>
    <xf numFmtId="0" fontId="60" fillId="0" borderId="82" xfId="0" applyFont="1" applyBorder="1" applyAlignment="1">
      <alignment wrapText="1"/>
    </xf>
    <xf numFmtId="0" fontId="9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19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96" fillId="0" borderId="0" xfId="0" applyFont="1" applyAlignment="1">
      <alignment horizontal="center" vertical="center"/>
    </xf>
    <xf numFmtId="0" fontId="15" fillId="7" borderId="12" xfId="0" applyFont="1" applyFill="1" applyBorder="1"/>
    <xf numFmtId="0" fontId="15" fillId="7" borderId="16" xfId="0" applyFont="1" applyFill="1" applyBorder="1"/>
    <xf numFmtId="0" fontId="15" fillId="7" borderId="112" xfId="0" applyFont="1" applyFill="1" applyBorder="1"/>
    <xf numFmtId="0" fontId="15" fillId="7" borderId="15" xfId="0" applyFont="1" applyFill="1" applyBorder="1"/>
    <xf numFmtId="0" fontId="15" fillId="7" borderId="113" xfId="0" applyFont="1" applyFill="1" applyBorder="1"/>
    <xf numFmtId="0" fontId="5" fillId="6" borderId="10" xfId="0" applyFont="1" applyFill="1" applyBorder="1"/>
    <xf numFmtId="0" fontId="12" fillId="6" borderId="11" xfId="0" applyFont="1" applyFill="1" applyBorder="1"/>
    <xf numFmtId="164" fontId="12" fillId="6" borderId="11" xfId="0" applyNumberFormat="1" applyFont="1" applyFill="1" applyBorder="1"/>
    <xf numFmtId="164" fontId="12" fillId="6" borderId="0" xfId="0" applyNumberFormat="1" applyFont="1" applyFill="1"/>
    <xf numFmtId="0" fontId="5" fillId="0" borderId="2" xfId="0" applyFont="1" applyBorder="1"/>
    <xf numFmtId="0" fontId="12" fillId="0" borderId="3" xfId="0" applyFont="1" applyBorder="1"/>
    <xf numFmtId="164" fontId="12" fillId="0" borderId="3" xfId="0" applyNumberFormat="1" applyFont="1" applyBorder="1"/>
    <xf numFmtId="164" fontId="12" fillId="0" borderId="0" xfId="0" applyNumberFormat="1" applyFont="1"/>
    <xf numFmtId="0" fontId="5" fillId="6" borderId="2" xfId="0" applyFont="1" applyFill="1" applyBorder="1"/>
    <xf numFmtId="0" fontId="12" fillId="6" borderId="3" xfId="0" applyFont="1" applyFill="1" applyBorder="1"/>
    <xf numFmtId="164" fontId="90" fillId="6" borderId="3" xfId="0" applyNumberFormat="1" applyFont="1" applyFill="1" applyBorder="1"/>
    <xf numFmtId="164" fontId="90" fillId="6" borderId="0" xfId="0" applyNumberFormat="1" applyFont="1" applyFill="1"/>
    <xf numFmtId="164" fontId="33" fillId="0" borderId="3" xfId="0" applyNumberFormat="1" applyFont="1" applyBorder="1"/>
    <xf numFmtId="164" fontId="33" fillId="0" borderId="0" xfId="0" applyNumberFormat="1" applyFont="1"/>
    <xf numFmtId="164" fontId="12" fillId="6" borderId="3" xfId="0" applyNumberFormat="1" applyFont="1" applyFill="1" applyBorder="1"/>
    <xf numFmtId="0" fontId="5" fillId="0" borderId="8" xfId="0" applyFont="1" applyBorder="1"/>
    <xf numFmtId="164" fontId="12" fillId="0" borderId="9" xfId="0" applyNumberFormat="1" applyFont="1" applyBorder="1"/>
    <xf numFmtId="164" fontId="90" fillId="0" borderId="9" xfId="0" applyNumberFormat="1" applyFont="1" applyBorder="1"/>
    <xf numFmtId="164" fontId="12" fillId="0" borderId="12" xfId="0" applyNumberFormat="1" applyFont="1" applyBorder="1"/>
    <xf numFmtId="0" fontId="97" fillId="0" borderId="0" xfId="0" applyFont="1"/>
    <xf numFmtId="0" fontId="97" fillId="0" borderId="0" xfId="0" applyFont="1" applyAlignment="1">
      <alignment horizontal="justify" vertical="center"/>
    </xf>
    <xf numFmtId="0" fontId="28" fillId="21" borderId="117" xfId="0" applyFont="1" applyFill="1" applyBorder="1"/>
    <xf numFmtId="0" fontId="28" fillId="21" borderId="118" xfId="0" applyFont="1" applyFill="1" applyBorder="1"/>
    <xf numFmtId="0" fontId="37" fillId="4" borderId="0" xfId="0" applyFont="1" applyFill="1"/>
    <xf numFmtId="164" fontId="37" fillId="4" borderId="87" xfId="0" applyNumberFormat="1" applyFont="1" applyFill="1" applyBorder="1"/>
    <xf numFmtId="0" fontId="37" fillId="6" borderId="0" xfId="0" applyFont="1" applyFill="1"/>
    <xf numFmtId="0" fontId="37" fillId="6" borderId="87" xfId="0" applyFont="1" applyFill="1" applyBorder="1"/>
    <xf numFmtId="0" fontId="37" fillId="4" borderId="87" xfId="0" applyFont="1" applyFill="1" applyBorder="1"/>
    <xf numFmtId="0" fontId="37" fillId="22" borderId="0" xfId="0" applyFont="1" applyFill="1"/>
    <xf numFmtId="0" fontId="37" fillId="22" borderId="87" xfId="0" applyFont="1" applyFill="1" applyBorder="1"/>
    <xf numFmtId="0" fontId="58" fillId="4" borderId="0" xfId="0" applyFont="1" applyFill="1"/>
    <xf numFmtId="0" fontId="58" fillId="4" borderId="87" xfId="0" applyFont="1" applyFill="1" applyBorder="1"/>
    <xf numFmtId="164" fontId="58" fillId="4" borderId="0" xfId="0" applyNumberFormat="1" applyFont="1" applyFill="1"/>
    <xf numFmtId="0" fontId="58" fillId="22" borderId="0" xfId="0" applyFont="1" applyFill="1"/>
    <xf numFmtId="164" fontId="58" fillId="22" borderId="87" xfId="0" applyNumberFormat="1" applyFont="1" applyFill="1" applyBorder="1"/>
    <xf numFmtId="164" fontId="58" fillId="4" borderId="87" xfId="0" applyNumberFormat="1" applyFont="1" applyFill="1" applyBorder="1"/>
    <xf numFmtId="0" fontId="58" fillId="22" borderId="87" xfId="0" applyFont="1" applyFill="1" applyBorder="1"/>
    <xf numFmtId="164" fontId="58" fillId="22" borderId="0" xfId="0" applyNumberFormat="1" applyFont="1" applyFill="1"/>
    <xf numFmtId="0" fontId="58" fillId="22" borderId="119" xfId="0" applyFont="1" applyFill="1" applyBorder="1"/>
    <xf numFmtId="0" fontId="58" fillId="22" borderId="120" xfId="0" applyFont="1" applyFill="1" applyBorder="1"/>
    <xf numFmtId="0" fontId="28" fillId="21" borderId="121" xfId="0" applyFont="1" applyFill="1" applyBorder="1"/>
    <xf numFmtId="0" fontId="28" fillId="21" borderId="122" xfId="0" applyFont="1" applyFill="1" applyBorder="1"/>
    <xf numFmtId="164" fontId="28" fillId="21" borderId="123" xfId="0" applyNumberFormat="1" applyFont="1" applyFill="1" applyBorder="1"/>
    <xf numFmtId="0" fontId="15" fillId="11" borderId="98" xfId="10" applyFont="1" applyFill="1" applyBorder="1" applyAlignment="1">
      <alignment horizontal="center" wrapText="1"/>
    </xf>
    <xf numFmtId="0" fontId="15" fillId="11" borderId="101" xfId="10" applyFont="1" applyFill="1" applyBorder="1" applyAlignment="1">
      <alignment horizontal="center"/>
    </xf>
    <xf numFmtId="0" fontId="15" fillId="11" borderId="102" xfId="10" applyFont="1" applyFill="1" applyBorder="1" applyAlignment="1">
      <alignment horizontal="center"/>
    </xf>
    <xf numFmtId="0" fontId="15" fillId="11" borderId="103" xfId="10" applyFont="1" applyFill="1" applyBorder="1" applyAlignment="1">
      <alignment horizontal="center"/>
    </xf>
    <xf numFmtId="0" fontId="12" fillId="23" borderId="104" xfId="10" applyFont="1" applyFill="1" applyBorder="1"/>
    <xf numFmtId="166" fontId="12" fillId="23" borderId="22" xfId="10" applyNumberFormat="1" applyFont="1" applyFill="1" applyBorder="1" applyAlignment="1">
      <alignment horizontal="center"/>
    </xf>
    <xf numFmtId="166" fontId="12" fillId="23" borderId="2" xfId="10" applyNumberFormat="1" applyFont="1" applyFill="1" applyBorder="1" applyAlignment="1">
      <alignment horizontal="center"/>
    </xf>
    <xf numFmtId="0" fontId="5" fillId="24" borderId="104" xfId="10" applyFont="1" applyFill="1" applyBorder="1" applyAlignment="1">
      <alignment horizontal="left"/>
    </xf>
    <xf numFmtId="166" fontId="5" fillId="24" borderId="22" xfId="10" applyNumberFormat="1" applyFont="1" applyFill="1" applyBorder="1" applyAlignment="1">
      <alignment horizontal="center"/>
    </xf>
    <xf numFmtId="166" fontId="5" fillId="24" borderId="2" xfId="10" applyNumberFormat="1" applyFont="1" applyFill="1" applyBorder="1" applyAlignment="1">
      <alignment horizontal="center"/>
    </xf>
    <xf numFmtId="0" fontId="15" fillId="11" borderId="108" xfId="10" applyFont="1" applyFill="1" applyBorder="1" applyAlignment="1">
      <alignment horizontal="center"/>
    </xf>
    <xf numFmtId="0" fontId="15" fillId="11" borderId="109" xfId="10" applyFont="1" applyFill="1" applyBorder="1" applyAlignment="1">
      <alignment horizontal="center"/>
    </xf>
    <xf numFmtId="0" fontId="15" fillId="11" borderId="102" xfId="10" applyFont="1" applyFill="1" applyBorder="1" applyAlignment="1">
      <alignment horizontal="center" vertical="center"/>
    </xf>
    <xf numFmtId="0" fontId="12" fillId="25" borderId="22" xfId="10" applyFont="1" applyFill="1" applyBorder="1"/>
    <xf numFmtId="166" fontId="12" fillId="25" borderId="87" xfId="10" applyNumberFormat="1" applyFont="1" applyFill="1" applyBorder="1" applyAlignment="1">
      <alignment horizontal="center"/>
    </xf>
    <xf numFmtId="168" fontId="32" fillId="25" borderId="87" xfId="18" applyNumberFormat="1" applyFont="1" applyFill="1" applyBorder="1" applyAlignment="1">
      <alignment horizontal="center"/>
    </xf>
    <xf numFmtId="0" fontId="31" fillId="23" borderId="22" xfId="10" applyFont="1" applyFill="1" applyBorder="1"/>
    <xf numFmtId="166" fontId="31" fillId="23" borderId="87" xfId="10" applyNumberFormat="1" applyFont="1" applyFill="1" applyBorder="1" applyAlignment="1">
      <alignment horizontal="center"/>
    </xf>
    <xf numFmtId="166" fontId="31" fillId="23" borderId="22" xfId="10" applyNumberFormat="1" applyFont="1" applyFill="1" applyBorder="1" applyAlignment="1">
      <alignment horizontal="center"/>
    </xf>
    <xf numFmtId="168" fontId="32" fillId="23" borderId="87" xfId="18" applyNumberFormat="1" applyFont="1" applyFill="1" applyBorder="1" applyAlignment="1">
      <alignment horizontal="center"/>
    </xf>
    <xf numFmtId="166" fontId="12" fillId="25" borderId="22" xfId="10" applyNumberFormat="1" applyFont="1" applyFill="1" applyBorder="1" applyAlignment="1">
      <alignment horizontal="center"/>
    </xf>
    <xf numFmtId="0" fontId="12" fillId="25" borderId="96" xfId="10" applyFont="1" applyFill="1" applyBorder="1"/>
    <xf numFmtId="166" fontId="12" fillId="25" borderId="96" xfId="10" applyNumberFormat="1" applyFont="1" applyFill="1" applyBorder="1" applyAlignment="1">
      <alignment horizontal="center"/>
    </xf>
    <xf numFmtId="166" fontId="12" fillId="25" borderId="107" xfId="10" applyNumberFormat="1" applyFont="1" applyFill="1" applyBorder="1" applyAlignment="1">
      <alignment horizontal="center"/>
    </xf>
    <xf numFmtId="168" fontId="32" fillId="25" borderId="96" xfId="18" applyNumberFormat="1" applyFont="1" applyFill="1" applyBorder="1" applyAlignment="1">
      <alignment horizontal="center"/>
    </xf>
    <xf numFmtId="0" fontId="98" fillId="0" borderId="0" xfId="0" applyFont="1" applyAlignment="1">
      <alignment horizontal="center" vertical="center"/>
    </xf>
    <xf numFmtId="0" fontId="99" fillId="0" borderId="0" xfId="0" applyFont="1"/>
    <xf numFmtId="10" fontId="99" fillId="0" borderId="0" xfId="8" applyNumberFormat="1" applyFont="1" applyFill="1" applyBorder="1" applyAlignment="1">
      <alignment horizontal="center" vertical="center"/>
    </xf>
    <xf numFmtId="0" fontId="99" fillId="0" borderId="0" xfId="0" quotePrefix="1" applyFont="1" applyAlignment="1">
      <alignment vertical="center"/>
    </xf>
    <xf numFmtId="0" fontId="96" fillId="0" borderId="0" xfId="0" applyFont="1" applyAlignment="1">
      <alignment horizontal="center" vertical="center" readingOrder="1"/>
    </xf>
    <xf numFmtId="0" fontId="100" fillId="0" borderId="0" xfId="0" applyFont="1" applyAlignment="1">
      <alignment horizontal="center" vertical="center" readingOrder="1"/>
    </xf>
    <xf numFmtId="164" fontId="0" fillId="0" borderId="0" xfId="0" applyNumberFormat="1"/>
    <xf numFmtId="0" fontId="15" fillId="10" borderId="20" xfId="0" applyFont="1" applyFill="1" applyBorder="1" applyAlignment="1">
      <alignment horizontal="center" vertical="center" wrapText="1"/>
    </xf>
    <xf numFmtId="0" fontId="15" fillId="10" borderId="2" xfId="0" applyFont="1" applyFill="1" applyBorder="1" applyAlignment="1">
      <alignment horizontal="center" vertical="center" wrapText="1"/>
    </xf>
    <xf numFmtId="0" fontId="15" fillId="10" borderId="21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 wrapText="1"/>
    </xf>
    <xf numFmtId="172" fontId="60" fillId="25" borderId="0" xfId="0" applyNumberFormat="1" applyFont="1" applyFill="1"/>
    <xf numFmtId="0" fontId="12" fillId="25" borderId="2" xfId="0" applyFont="1" applyFill="1" applyBorder="1" applyAlignment="1">
      <alignment horizontal="left" wrapText="1"/>
    </xf>
    <xf numFmtId="167" fontId="12" fillId="25" borderId="2" xfId="0" applyNumberFormat="1" applyFont="1" applyFill="1" applyBorder="1" applyAlignment="1">
      <alignment horizontal="right"/>
    </xf>
    <xf numFmtId="168" fontId="12" fillId="25" borderId="0" xfId="9" applyNumberFormat="1" applyFont="1" applyFill="1" applyBorder="1" applyAlignment="1">
      <alignment horizontal="right"/>
    </xf>
    <xf numFmtId="167" fontId="12" fillId="25" borderId="3" xfId="0" applyNumberFormat="1" applyFont="1" applyFill="1" applyBorder="1" applyAlignment="1">
      <alignment horizontal="right"/>
    </xf>
    <xf numFmtId="168" fontId="12" fillId="25" borderId="0" xfId="9" applyNumberFormat="1" applyFont="1" applyFill="1" applyAlignment="1">
      <alignment horizontal="right"/>
    </xf>
    <xf numFmtId="169" fontId="12" fillId="25" borderId="24" xfId="11" applyFont="1" applyFill="1" applyBorder="1" applyAlignment="1">
      <alignment horizontal="left" wrapText="1"/>
    </xf>
    <xf numFmtId="170" fontId="12" fillId="25" borderId="25" xfId="4" applyNumberFormat="1" applyFont="1" applyFill="1" applyBorder="1" applyAlignment="1">
      <alignment horizontal="right" vertical="center"/>
    </xf>
    <xf numFmtId="170" fontId="12" fillId="25" borderId="2" xfId="4" applyNumberFormat="1" applyFont="1" applyFill="1" applyBorder="1" applyAlignment="1">
      <alignment horizontal="left" vertical="center"/>
    </xf>
    <xf numFmtId="170" fontId="12" fillId="25" borderId="3" xfId="4" applyNumberFormat="1" applyFont="1" applyFill="1" applyBorder="1" applyAlignment="1">
      <alignment horizontal="right" vertical="center"/>
    </xf>
    <xf numFmtId="170" fontId="12" fillId="25" borderId="13" xfId="4" applyNumberFormat="1" applyFont="1" applyFill="1" applyBorder="1" applyAlignment="1">
      <alignment horizontal="right" vertical="center"/>
    </xf>
    <xf numFmtId="0" fontId="12" fillId="25" borderId="0" xfId="0" applyFont="1" applyFill="1" applyAlignment="1">
      <alignment horizontal="left" wrapText="1"/>
    </xf>
    <xf numFmtId="167" fontId="12" fillId="25" borderId="3" xfId="13" applyNumberFormat="1" applyFont="1" applyFill="1" applyBorder="1" applyAlignment="1">
      <alignment horizontal="right" vertical="center"/>
    </xf>
    <xf numFmtId="0" fontId="12" fillId="25" borderId="0" xfId="0" applyFont="1" applyFill="1" applyAlignment="1">
      <alignment horizontal="left"/>
    </xf>
    <xf numFmtId="172" fontId="12" fillId="25" borderId="3" xfId="13" applyNumberFormat="1" applyFont="1" applyFill="1" applyBorder="1" applyAlignment="1">
      <alignment horizontal="right" vertical="center"/>
    </xf>
    <xf numFmtId="0" fontId="12" fillId="26" borderId="30" xfId="0" applyFont="1" applyFill="1" applyBorder="1" applyAlignment="1">
      <alignment horizontal="left"/>
    </xf>
    <xf numFmtId="0" fontId="101" fillId="0" borderId="0" xfId="0" applyFont="1" applyAlignment="1">
      <alignment vertical="center" wrapText="1" readingOrder="1"/>
    </xf>
    <xf numFmtId="0" fontId="102" fillId="0" borderId="0" xfId="0" applyFont="1" applyAlignment="1">
      <alignment vertical="center" wrapText="1" readingOrder="1"/>
    </xf>
    <xf numFmtId="0" fontId="101" fillId="0" borderId="22" xfId="0" applyFont="1" applyBorder="1" applyAlignment="1">
      <alignment vertical="center" wrapText="1" readingOrder="1"/>
    </xf>
    <xf numFmtId="0" fontId="103" fillId="0" borderId="0" xfId="0" applyFont="1" applyAlignment="1">
      <alignment vertical="top" readingOrder="1"/>
    </xf>
    <xf numFmtId="0" fontId="104" fillId="0" borderId="0" xfId="0" applyFont="1" applyAlignment="1">
      <alignment vertical="top" readingOrder="1"/>
    </xf>
    <xf numFmtId="0" fontId="103" fillId="0" borderId="22" xfId="0" applyFont="1" applyBorder="1" applyAlignment="1">
      <alignment vertical="top" readingOrder="1"/>
    </xf>
    <xf numFmtId="172" fontId="0" fillId="0" borderId="0" xfId="1" applyNumberFormat="1" applyFont="1"/>
    <xf numFmtId="0" fontId="11" fillId="0" borderId="0" xfId="0" applyFont="1" applyAlignment="1">
      <alignment vertical="top" wrapText="1" readingOrder="1"/>
    </xf>
    <xf numFmtId="0" fontId="105" fillId="0" borderId="0" xfId="0" applyFont="1" applyAlignment="1">
      <alignment vertical="top" wrapText="1" readingOrder="1"/>
    </xf>
    <xf numFmtId="0" fontId="11" fillId="0" borderId="22" xfId="0" applyFont="1" applyBorder="1" applyAlignment="1">
      <alignment vertical="top" wrapText="1" readingOrder="1"/>
    </xf>
    <xf numFmtId="43" fontId="60" fillId="27" borderId="30" xfId="0" applyNumberFormat="1" applyFont="1" applyFill="1" applyBorder="1"/>
    <xf numFmtId="0" fontId="0" fillId="0" borderId="0" xfId="2" applyFont="1"/>
    <xf numFmtId="0" fontId="23" fillId="0" borderId="0" xfId="0" applyFont="1" applyAlignment="1">
      <alignment horizontal="right" vertical="center"/>
    </xf>
    <xf numFmtId="0" fontId="105" fillId="0" borderId="0" xfId="0" applyFont="1" applyAlignment="1">
      <alignment horizontal="center" vertical="top" wrapText="1" readingOrder="1"/>
    </xf>
    <xf numFmtId="170" fontId="105" fillId="0" borderId="0" xfId="13" applyNumberFormat="1" applyFont="1" applyFill="1" applyBorder="1"/>
    <xf numFmtId="168" fontId="23" fillId="0" borderId="0" xfId="8" applyNumberFormat="1" applyFont="1" applyBorder="1"/>
    <xf numFmtId="43" fontId="23" fillId="0" borderId="0" xfId="0" applyNumberFormat="1" applyFont="1"/>
    <xf numFmtId="170" fontId="105" fillId="0" borderId="0" xfId="13" applyNumberFormat="1" applyFont="1" applyBorder="1"/>
    <xf numFmtId="9" fontId="23" fillId="0" borderId="0" xfId="8" applyFont="1" applyBorder="1"/>
    <xf numFmtId="176" fontId="23" fillId="0" borderId="0" xfId="0" applyNumberFormat="1" applyFont="1"/>
    <xf numFmtId="173" fontId="23" fillId="0" borderId="0" xfId="0" applyNumberFormat="1" applyFont="1"/>
    <xf numFmtId="43" fontId="23" fillId="0" borderId="0" xfId="1" applyFont="1" applyBorder="1"/>
    <xf numFmtId="0" fontId="107" fillId="0" borderId="0" xfId="0" applyFont="1" applyAlignment="1">
      <alignment horizontal="center" vertical="center" readingOrder="1"/>
    </xf>
    <xf numFmtId="0" fontId="8" fillId="0" borderId="0" xfId="0" applyFont="1" applyAlignment="1">
      <alignment horizontal="center" vertical="center" readingOrder="1"/>
    </xf>
    <xf numFmtId="0" fontId="32" fillId="0" borderId="0" xfId="4" applyFont="1" applyAlignment="1">
      <alignment horizontal="center" vertical="center" wrapText="1"/>
    </xf>
    <xf numFmtId="0" fontId="15" fillId="28" borderId="84" xfId="0" applyFont="1" applyFill="1" applyBorder="1" applyAlignment="1">
      <alignment horizontal="center" vertical="center"/>
    </xf>
    <xf numFmtId="0" fontId="15" fillId="28" borderId="84" xfId="0" applyFont="1" applyFill="1" applyBorder="1" applyAlignment="1">
      <alignment horizontal="center" vertical="center" wrapText="1"/>
    </xf>
    <xf numFmtId="43" fontId="23" fillId="4" borderId="0" xfId="17" applyFont="1" applyFill="1"/>
    <xf numFmtId="0" fontId="12" fillId="17" borderId="79" xfId="0" applyFont="1" applyFill="1" applyBorder="1" applyAlignment="1">
      <alignment horizontal="left"/>
    </xf>
    <xf numFmtId="172" fontId="12" fillId="17" borderId="79" xfId="0" applyNumberFormat="1" applyFont="1" applyFill="1" applyBorder="1"/>
    <xf numFmtId="168" fontId="12" fillId="17" borderId="79" xfId="8" applyNumberFormat="1" applyFont="1" applyFill="1" applyBorder="1"/>
    <xf numFmtId="0" fontId="15" fillId="29" borderId="30" xfId="0" applyFont="1" applyFill="1" applyBorder="1" applyAlignment="1">
      <alignment horizontal="left"/>
    </xf>
    <xf numFmtId="172" fontId="15" fillId="29" borderId="30" xfId="0" applyNumberFormat="1" applyFont="1" applyFill="1" applyBorder="1"/>
    <xf numFmtId="168" fontId="15" fillId="29" borderId="30" xfId="8" applyNumberFormat="1" applyFont="1" applyFill="1" applyBorder="1"/>
    <xf numFmtId="0" fontId="15" fillId="28" borderId="87" xfId="0" applyFont="1" applyFill="1" applyBorder="1" applyAlignment="1">
      <alignment horizontal="center" vertical="center"/>
    </xf>
    <xf numFmtId="0" fontId="15" fillId="30" borderId="84" xfId="0" applyFont="1" applyFill="1" applyBorder="1" applyAlignment="1">
      <alignment horizontal="left" indent="1"/>
    </xf>
    <xf numFmtId="172" fontId="15" fillId="30" borderId="84" xfId="0" applyNumberFormat="1" applyFont="1" applyFill="1" applyBorder="1"/>
    <xf numFmtId="43" fontId="2" fillId="31" borderId="0" xfId="17" applyFont="1" applyFill="1"/>
    <xf numFmtId="0" fontId="15" fillId="3" borderId="84" xfId="0" applyFont="1" applyFill="1" applyBorder="1" applyAlignment="1">
      <alignment horizontal="center" vertical="center"/>
    </xf>
    <xf numFmtId="168" fontId="11" fillId="0" borderId="0" xfId="8" applyNumberFormat="1" applyFont="1"/>
    <xf numFmtId="168" fontId="29" fillId="12" borderId="84" xfId="8" applyNumberFormat="1" applyFont="1" applyFill="1" applyBorder="1"/>
    <xf numFmtId="43" fontId="23" fillId="0" borderId="0" xfId="17" applyFont="1" applyFill="1"/>
    <xf numFmtId="168" fontId="61" fillId="0" borderId="0" xfId="8" applyNumberFormat="1" applyFont="1" applyFill="1"/>
    <xf numFmtId="0" fontId="12" fillId="17" borderId="79" xfId="0" applyFont="1" applyFill="1" applyBorder="1" applyAlignment="1">
      <alignment horizontal="left" vertical="center"/>
    </xf>
    <xf numFmtId="172" fontId="12" fillId="17" borderId="79" xfId="0" applyNumberFormat="1" applyFont="1" applyFill="1" applyBorder="1" applyAlignment="1">
      <alignment vertical="center"/>
    </xf>
    <xf numFmtId="168" fontId="12" fillId="17" borderId="79" xfId="8" applyNumberFormat="1" applyFont="1" applyFill="1" applyBorder="1" applyAlignment="1">
      <alignment vertical="center"/>
    </xf>
    <xf numFmtId="168" fontId="5" fillId="4" borderId="0" xfId="8" applyNumberFormat="1" applyFont="1" applyFill="1"/>
    <xf numFmtId="0" fontId="5" fillId="4" borderId="0" xfId="0" applyFont="1" applyFill="1"/>
    <xf numFmtId="0" fontId="5" fillId="4" borderId="0" xfId="0" applyFont="1" applyFill="1" applyAlignment="1">
      <alignment horizontal="left" vertical="center" indent="1"/>
    </xf>
    <xf numFmtId="172" fontId="5" fillId="4" borderId="0" xfId="0" applyNumberFormat="1" applyFont="1" applyFill="1" applyAlignment="1">
      <alignment vertical="center"/>
    </xf>
    <xf numFmtId="168" fontId="5" fillId="4" borderId="0" xfId="8" applyNumberFormat="1" applyFont="1" applyFill="1" applyAlignment="1">
      <alignment vertical="center"/>
    </xf>
    <xf numFmtId="0" fontId="61" fillId="32" borderId="30" xfId="0" applyFont="1" applyFill="1" applyBorder="1" applyAlignment="1">
      <alignment horizontal="left" vertical="center"/>
    </xf>
    <xf numFmtId="172" fontId="61" fillId="32" borderId="30" xfId="0" applyNumberFormat="1" applyFont="1" applyFill="1" applyBorder="1" applyAlignment="1">
      <alignment vertical="center"/>
    </xf>
    <xf numFmtId="168" fontId="61" fillId="32" borderId="30" xfId="8" applyNumberFormat="1" applyFont="1" applyFill="1" applyBorder="1" applyAlignment="1">
      <alignment vertical="center"/>
    </xf>
    <xf numFmtId="167" fontId="15" fillId="4" borderId="0" xfId="0" applyNumberFormat="1" applyFont="1" applyFill="1" applyAlignment="1">
      <alignment horizontal="right"/>
    </xf>
    <xf numFmtId="168" fontId="5" fillId="4" borderId="13" xfId="8" applyNumberFormat="1" applyFont="1" applyFill="1" applyBorder="1" applyAlignment="1">
      <alignment horizontal="right"/>
    </xf>
    <xf numFmtId="167" fontId="61" fillId="4" borderId="3" xfId="0" applyNumberFormat="1" applyFont="1" applyFill="1" applyBorder="1" applyAlignment="1">
      <alignment horizontal="right"/>
    </xf>
    <xf numFmtId="168" fontId="23" fillId="0" borderId="0" xfId="8" applyNumberFormat="1" applyFont="1"/>
    <xf numFmtId="0" fontId="15" fillId="4" borderId="2" xfId="0" applyFont="1" applyFill="1" applyBorder="1" applyAlignment="1">
      <alignment horizontal="left" wrapText="1"/>
    </xf>
    <xf numFmtId="0" fontId="1" fillId="4" borderId="0" xfId="4" applyFont="1" applyFill="1"/>
    <xf numFmtId="0" fontId="38" fillId="4" borderId="0" xfId="20" applyFont="1" applyFill="1" applyAlignment="1">
      <alignment vertical="center" readingOrder="1"/>
    </xf>
    <xf numFmtId="0" fontId="35" fillId="4" borderId="0" xfId="20" applyFont="1" applyFill="1" applyAlignment="1">
      <alignment vertical="center" readingOrder="1"/>
    </xf>
    <xf numFmtId="0" fontId="36" fillId="4" borderId="0" xfId="20" applyFont="1" applyFill="1" applyAlignment="1">
      <alignment vertical="top" readingOrder="1"/>
    </xf>
    <xf numFmtId="171" fontId="23" fillId="0" borderId="0" xfId="21" applyFont="1" applyFill="1"/>
    <xf numFmtId="4" fontId="23" fillId="0" borderId="0" xfId="0" applyNumberFormat="1" applyFont="1"/>
    <xf numFmtId="168" fontId="23" fillId="0" borderId="0" xfId="8" applyNumberFormat="1" applyFont="1" applyFill="1"/>
    <xf numFmtId="43" fontId="23" fillId="0" borderId="0" xfId="15" applyFont="1" applyFill="1"/>
    <xf numFmtId="171" fontId="23" fillId="0" borderId="0" xfId="0" applyNumberFormat="1" applyFont="1"/>
    <xf numFmtId="10" fontId="23" fillId="0" borderId="0" xfId="8" applyNumberFormat="1" applyFont="1" applyFill="1"/>
    <xf numFmtId="0" fontId="62" fillId="0" borderId="0" xfId="0" applyFont="1"/>
    <xf numFmtId="174" fontId="62" fillId="0" borderId="0" xfId="21" applyNumberFormat="1" applyFont="1" applyFill="1"/>
    <xf numFmtId="165" fontId="62" fillId="0" borderId="0" xfId="0" applyNumberFormat="1" applyFont="1"/>
    <xf numFmtId="174" fontId="23" fillId="0" borderId="0" xfId="21" applyNumberFormat="1" applyFont="1" applyFill="1"/>
    <xf numFmtId="165" fontId="23" fillId="0" borderId="0" xfId="0" applyNumberFormat="1" applyFont="1"/>
    <xf numFmtId="10" fontId="62" fillId="0" borderId="0" xfId="8" applyNumberFormat="1" applyFont="1" applyFill="1"/>
    <xf numFmtId="168" fontId="23" fillId="0" borderId="0" xfId="0" applyNumberFormat="1" applyFont="1"/>
    <xf numFmtId="171" fontId="23" fillId="0" borderId="0" xfId="21" applyFont="1"/>
    <xf numFmtId="0" fontId="15" fillId="13" borderId="84" xfId="0" applyFont="1" applyFill="1" applyBorder="1" applyAlignment="1">
      <alignment horizontal="center" vertical="center"/>
    </xf>
    <xf numFmtId="0" fontId="15" fillId="13" borderId="88" xfId="0" applyFont="1" applyFill="1" applyBorder="1" applyAlignment="1">
      <alignment vertical="center" wrapText="1"/>
    </xf>
    <xf numFmtId="0" fontId="15" fillId="13" borderId="88" xfId="0" applyFont="1" applyFill="1" applyBorder="1" applyAlignment="1">
      <alignment horizontal="center" vertical="center" wrapText="1"/>
    </xf>
    <xf numFmtId="0" fontId="15" fillId="13" borderId="108" xfId="0" applyFont="1" applyFill="1" applyBorder="1" applyAlignment="1">
      <alignment horizontal="center"/>
    </xf>
    <xf numFmtId="0" fontId="15" fillId="13" borderId="82" xfId="0" applyFont="1" applyFill="1" applyBorder="1" applyAlignment="1">
      <alignment horizontal="center"/>
    </xf>
    <xf numFmtId="0" fontId="15" fillId="13" borderId="88" xfId="0" applyFont="1" applyFill="1" applyBorder="1" applyAlignment="1">
      <alignment horizontal="center"/>
    </xf>
    <xf numFmtId="0" fontId="14" fillId="4" borderId="0" xfId="4" applyFont="1" applyFill="1"/>
    <xf numFmtId="172" fontId="14" fillId="4" borderId="0" xfId="4" applyNumberFormat="1" applyFont="1" applyFill="1"/>
    <xf numFmtId="168" fontId="14" fillId="4" borderId="0" xfId="8" applyNumberFormat="1" applyFont="1" applyFill="1"/>
    <xf numFmtId="0" fontId="82" fillId="14" borderId="0" xfId="4" applyFont="1" applyFill="1"/>
    <xf numFmtId="172" fontId="12" fillId="14" borderId="0" xfId="0" applyNumberFormat="1" applyFont="1" applyFill="1"/>
    <xf numFmtId="168" fontId="12" fillId="14" borderId="0" xfId="8" applyNumberFormat="1" applyFont="1" applyFill="1"/>
    <xf numFmtId="0" fontId="38" fillId="4" borderId="0" xfId="10" applyFont="1" applyFill="1" applyAlignment="1">
      <alignment vertical="center" wrapText="1" readingOrder="1"/>
    </xf>
    <xf numFmtId="0" fontId="36" fillId="4" borderId="0" xfId="10" applyFont="1" applyFill="1" applyAlignment="1">
      <alignment vertical="top" readingOrder="1"/>
    </xf>
    <xf numFmtId="0" fontId="45" fillId="0" borderId="0" xfId="0" applyFont="1" applyAlignment="1">
      <alignment horizontal="justify" vertical="center"/>
    </xf>
    <xf numFmtId="0" fontId="111" fillId="0" borderId="0" xfId="0" applyFont="1" applyAlignment="1">
      <alignment horizontal="center" vertical="center"/>
    </xf>
    <xf numFmtId="171" fontId="0" fillId="0" borderId="0" xfId="21" applyFont="1"/>
    <xf numFmtId="172" fontId="5" fillId="0" borderId="0" xfId="21" applyNumberFormat="1" applyFont="1" applyAlignment="1">
      <alignment horizontal="center"/>
    </xf>
    <xf numFmtId="165" fontId="5" fillId="0" borderId="0" xfId="21" applyNumberFormat="1" applyFont="1"/>
    <xf numFmtId="0" fontId="62" fillId="0" borderId="0" xfId="0" applyFont="1" applyAlignment="1">
      <alignment horizontal="left"/>
    </xf>
    <xf numFmtId="10" fontId="112" fillId="0" borderId="0" xfId="8" applyNumberFormat="1" applyFont="1" applyAlignment="1">
      <alignment horizontal="left" vertical="center" wrapText="1"/>
    </xf>
    <xf numFmtId="0" fontId="46" fillId="0" borderId="0" xfId="0" applyFont="1" applyAlignment="1">
      <alignment vertical="center"/>
    </xf>
    <xf numFmtId="0" fontId="23" fillId="0" borderId="0" xfId="0" applyFont="1" applyAlignment="1">
      <alignment horizontal="left"/>
    </xf>
    <xf numFmtId="174" fontId="23" fillId="0" borderId="0" xfId="21" applyNumberFormat="1" applyFont="1"/>
    <xf numFmtId="166" fontId="23" fillId="0" borderId="0" xfId="0" applyNumberFormat="1" applyFont="1"/>
    <xf numFmtId="165" fontId="61" fillId="0" borderId="0" xfId="17" applyNumberFormat="1" applyFont="1" applyAlignment="1">
      <alignment horizontal="left"/>
    </xf>
    <xf numFmtId="172" fontId="61" fillId="0" borderId="0" xfId="17" applyNumberFormat="1" applyFont="1"/>
    <xf numFmtId="165" fontId="5" fillId="0" borderId="0" xfId="1" applyNumberFormat="1" applyFont="1"/>
    <xf numFmtId="0" fontId="15" fillId="11" borderId="83" xfId="0" applyFont="1" applyFill="1" applyBorder="1" applyAlignment="1">
      <alignment horizontal="center" vertical="center" wrapText="1"/>
    </xf>
    <xf numFmtId="0" fontId="15" fillId="11" borderId="84" xfId="0" applyFont="1" applyFill="1" applyBorder="1" applyAlignment="1">
      <alignment horizontal="center" vertical="center" wrapText="1"/>
    </xf>
    <xf numFmtId="0" fontId="12" fillId="33" borderId="125" xfId="0" applyFont="1" applyFill="1" applyBorder="1" applyAlignment="1">
      <alignment horizontal="left" vertical="center" wrapText="1"/>
    </xf>
    <xf numFmtId="172" fontId="12" fillId="33" borderId="125" xfId="0" applyNumberFormat="1" applyFont="1" applyFill="1" applyBorder="1" applyAlignment="1">
      <alignment vertical="center"/>
    </xf>
    <xf numFmtId="168" fontId="12" fillId="33" borderId="125" xfId="8" applyNumberFormat="1" applyFont="1" applyFill="1" applyBorder="1" applyAlignment="1">
      <alignment vertical="center"/>
    </xf>
    <xf numFmtId="168" fontId="5" fillId="0" borderId="0" xfId="8" applyNumberFormat="1" applyFont="1" applyBorder="1" applyAlignment="1">
      <alignment vertical="center"/>
    </xf>
    <xf numFmtId="0" fontId="15" fillId="10" borderId="0" xfId="0" applyFont="1" applyFill="1" applyAlignment="1">
      <alignment horizontal="left" vertical="center" wrapText="1"/>
    </xf>
    <xf numFmtId="172" fontId="15" fillId="10" borderId="0" xfId="0" applyNumberFormat="1" applyFont="1" applyFill="1" applyAlignment="1">
      <alignment vertical="center"/>
    </xf>
    <xf numFmtId="168" fontId="15" fillId="10" borderId="0" xfId="8" applyNumberFormat="1" applyFont="1" applyFill="1" applyBorder="1" applyAlignment="1">
      <alignment vertical="center"/>
    </xf>
    <xf numFmtId="0" fontId="7" fillId="0" borderId="0" xfId="3" applyFont="1" applyAlignment="1">
      <alignment vertical="center" readingOrder="1"/>
    </xf>
    <xf numFmtId="0" fontId="2" fillId="0" borderId="0" xfId="3"/>
    <xf numFmtId="0" fontId="8" fillId="0" borderId="0" xfId="3" applyFont="1" applyAlignment="1">
      <alignment vertical="top" readingOrder="1"/>
    </xf>
    <xf numFmtId="0" fontId="60" fillId="0" borderId="0" xfId="3" applyFont="1" applyAlignment="1">
      <alignment wrapText="1"/>
    </xf>
    <xf numFmtId="0" fontId="9" fillId="0" borderId="0" xfId="3" applyFont="1" applyAlignment="1">
      <alignment vertical="top" readingOrder="1"/>
    </xf>
    <xf numFmtId="0" fontId="60" fillId="0" borderId="82" xfId="3" applyFont="1" applyBorder="1" applyAlignment="1">
      <alignment wrapText="1"/>
    </xf>
    <xf numFmtId="0" fontId="15" fillId="30" borderId="84" xfId="3" applyFont="1" applyFill="1" applyBorder="1" applyAlignment="1">
      <alignment horizontal="center" vertical="center"/>
    </xf>
    <xf numFmtId="0" fontId="15" fillId="30" borderId="87" xfId="3" applyFont="1" applyFill="1" applyBorder="1" applyAlignment="1">
      <alignment horizontal="center" vertical="center"/>
    </xf>
    <xf numFmtId="0" fontId="5" fillId="0" borderId="0" xfId="3" applyFont="1" applyAlignment="1">
      <alignment horizontal="left"/>
    </xf>
    <xf numFmtId="172" fontId="5" fillId="0" borderId="0" xfId="3" applyNumberFormat="1" applyFont="1"/>
    <xf numFmtId="168" fontId="0" fillId="0" borderId="0" xfId="22" applyNumberFormat="1" applyFont="1"/>
    <xf numFmtId="0" fontId="15" fillId="30" borderId="84" xfId="3" applyFont="1" applyFill="1" applyBorder="1" applyAlignment="1">
      <alignment horizontal="left" indent="1"/>
    </xf>
    <xf numFmtId="172" fontId="15" fillId="30" borderId="84" xfId="3" applyNumberFormat="1" applyFont="1" applyFill="1" applyBorder="1"/>
    <xf numFmtId="0" fontId="12" fillId="0" borderId="0" xfId="3" applyFont="1" applyAlignment="1">
      <alignment horizontal="left" indent="1"/>
    </xf>
    <xf numFmtId="172" fontId="2" fillId="0" borderId="0" xfId="3" applyNumberFormat="1"/>
    <xf numFmtId="0" fontId="12" fillId="17" borderId="126" xfId="3" applyFont="1" applyFill="1" applyBorder="1" applyAlignment="1">
      <alignment horizontal="left"/>
    </xf>
    <xf numFmtId="172" fontId="12" fillId="17" borderId="126" xfId="3" applyNumberFormat="1" applyFont="1" applyFill="1" applyBorder="1"/>
    <xf numFmtId="0" fontId="38" fillId="0" borderId="18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wrapText="1" readingOrder="1"/>
    </xf>
    <xf numFmtId="0" fontId="36" fillId="0" borderId="18" xfId="0" applyFont="1" applyBorder="1" applyAlignment="1">
      <alignment horizontal="center" vertical="top" readingOrder="1"/>
    </xf>
    <xf numFmtId="0" fontId="36" fillId="0" borderId="0" xfId="0" applyFont="1" applyAlignment="1">
      <alignment horizontal="center" vertical="top" readingOrder="1"/>
    </xf>
    <xf numFmtId="0" fontId="9" fillId="0" borderId="18" xfId="0" applyFont="1" applyBorder="1" applyAlignment="1">
      <alignment horizontal="center" vertical="top" wrapText="1" readingOrder="1"/>
    </xf>
    <xf numFmtId="0" fontId="9" fillId="0" borderId="0" xfId="0" applyFont="1" applyAlignment="1">
      <alignment horizontal="center" vertical="top" wrapText="1" readingOrder="1"/>
    </xf>
    <xf numFmtId="0" fontId="96" fillId="0" borderId="0" xfId="0" applyFont="1" applyAlignment="1">
      <alignment horizontal="center" vertical="center" wrapText="1"/>
    </xf>
    <xf numFmtId="0" fontId="96" fillId="0" borderId="0" xfId="0" applyFont="1" applyAlignment="1">
      <alignment horizontal="center" vertical="center"/>
    </xf>
    <xf numFmtId="0" fontId="15" fillId="7" borderId="14" xfId="3" applyFont="1" applyFill="1" applyBorder="1" applyAlignment="1">
      <alignment horizontal="center"/>
    </xf>
    <xf numFmtId="0" fontId="15" fillId="7" borderId="6" xfId="3" applyFont="1" applyFill="1" applyBorder="1" applyAlignment="1">
      <alignment horizontal="center"/>
    </xf>
    <xf numFmtId="0" fontId="12" fillId="0" borderId="0" xfId="3" applyFont="1" applyAlignment="1">
      <alignment horizontal="center"/>
    </xf>
    <xf numFmtId="0" fontId="15" fillId="3" borderId="2" xfId="3" applyFont="1" applyFill="1" applyBorder="1" applyAlignment="1">
      <alignment horizontal="center" vertical="center"/>
    </xf>
    <xf numFmtId="0" fontId="15" fillId="3" borderId="8" xfId="3" applyFont="1" applyFill="1" applyBorder="1" applyAlignment="1">
      <alignment horizontal="center" vertical="center"/>
    </xf>
    <xf numFmtId="0" fontId="15" fillId="3" borderId="3" xfId="3" applyFont="1" applyFill="1" applyBorder="1" applyAlignment="1">
      <alignment horizontal="center" vertical="center" wrapText="1"/>
    </xf>
    <xf numFmtId="0" fontId="15" fillId="3" borderId="9" xfId="3" applyFont="1" applyFill="1" applyBorder="1" applyAlignment="1">
      <alignment horizontal="center" vertical="center" wrapText="1"/>
    </xf>
    <xf numFmtId="0" fontId="15" fillId="3" borderId="4" xfId="3" applyFont="1" applyFill="1" applyBorder="1" applyAlignment="1">
      <alignment horizontal="center" vertical="center"/>
    </xf>
    <xf numFmtId="0" fontId="15" fillId="3" borderId="5" xfId="3" applyFont="1" applyFill="1" applyBorder="1" applyAlignment="1">
      <alignment horizontal="center" vertical="center"/>
    </xf>
    <xf numFmtId="49" fontId="15" fillId="3" borderId="6" xfId="3" applyNumberFormat="1" applyFont="1" applyFill="1" applyBorder="1" applyAlignment="1">
      <alignment horizontal="center" vertical="center"/>
    </xf>
    <xf numFmtId="49" fontId="15" fillId="3" borderId="7" xfId="3" applyNumberFormat="1" applyFont="1" applyFill="1" applyBorder="1" applyAlignment="1">
      <alignment horizontal="center" vertical="center"/>
    </xf>
    <xf numFmtId="0" fontId="15" fillId="3" borderId="6" xfId="3" applyFont="1" applyFill="1" applyBorder="1" applyAlignment="1">
      <alignment horizontal="center" vertical="center" wrapText="1"/>
    </xf>
    <xf numFmtId="0" fontId="15" fillId="7" borderId="2" xfId="3" applyFont="1" applyFill="1" applyBorder="1" applyAlignment="1">
      <alignment horizontal="center" vertical="center"/>
    </xf>
    <xf numFmtId="0" fontId="15" fillId="7" borderId="8" xfId="3" applyFont="1" applyFill="1" applyBorder="1" applyAlignment="1">
      <alignment horizontal="center" vertical="center"/>
    </xf>
    <xf numFmtId="0" fontId="15" fillId="7" borderId="3" xfId="3" applyFont="1" applyFill="1" applyBorder="1" applyAlignment="1">
      <alignment horizontal="center" vertical="center" wrapText="1"/>
    </xf>
    <xf numFmtId="0" fontId="15" fillId="7" borderId="9" xfId="3" applyFont="1" applyFill="1" applyBorder="1" applyAlignment="1">
      <alignment horizontal="center" vertical="center" wrapText="1"/>
    </xf>
    <xf numFmtId="0" fontId="15" fillId="7" borderId="13" xfId="3" applyFont="1" applyFill="1" applyBorder="1" applyAlignment="1">
      <alignment horizontal="center"/>
    </xf>
    <xf numFmtId="0" fontId="15" fillId="7" borderId="0" xfId="3" applyFont="1" applyFill="1" applyAlignment="1">
      <alignment horizontal="center"/>
    </xf>
    <xf numFmtId="17" fontId="15" fillId="7" borderId="14" xfId="3" applyNumberFormat="1" applyFont="1" applyFill="1" applyBorder="1" applyAlignment="1">
      <alignment horizontal="center"/>
    </xf>
    <xf numFmtId="17" fontId="15" fillId="7" borderId="7" xfId="3" applyNumberFormat="1" applyFont="1" applyFill="1" applyBorder="1" applyAlignment="1">
      <alignment horizontal="center"/>
    </xf>
    <xf numFmtId="0" fontId="7" fillId="4" borderId="0" xfId="4" applyFont="1" applyFill="1" applyAlignment="1">
      <alignment horizontal="center" vertical="center" wrapText="1" readingOrder="1"/>
    </xf>
    <xf numFmtId="0" fontId="8" fillId="4" borderId="0" xfId="4" applyFont="1" applyFill="1" applyAlignment="1">
      <alignment horizontal="center" vertical="center" readingOrder="1"/>
    </xf>
    <xf numFmtId="0" fontId="10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/>
    </xf>
    <xf numFmtId="0" fontId="11" fillId="0" borderId="0" xfId="3" applyFont="1" applyAlignment="1">
      <alignment horizontal="center" vertical="center"/>
    </xf>
    <xf numFmtId="17" fontId="15" fillId="7" borderId="14" xfId="0" applyNumberFormat="1" applyFont="1" applyFill="1" applyBorder="1" applyAlignment="1">
      <alignment horizontal="center"/>
    </xf>
    <xf numFmtId="17" fontId="15" fillId="7" borderId="7" xfId="0" applyNumberFormat="1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 vertical="center" wrapText="1"/>
    </xf>
    <xf numFmtId="0" fontId="15" fillId="7" borderId="9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/>
    </xf>
    <xf numFmtId="17" fontId="15" fillId="7" borderId="6" xfId="0" applyNumberFormat="1" applyFont="1" applyFill="1" applyBorder="1" applyAlignment="1">
      <alignment horizontal="center"/>
    </xf>
    <xf numFmtId="0" fontId="15" fillId="7" borderId="14" xfId="0" applyFont="1" applyFill="1" applyBorder="1" applyAlignment="1">
      <alignment horizontal="center"/>
    </xf>
    <xf numFmtId="0" fontId="15" fillId="7" borderId="6" xfId="0" applyFont="1" applyFill="1" applyBorder="1" applyAlignment="1">
      <alignment horizontal="center"/>
    </xf>
    <xf numFmtId="0" fontId="15" fillId="7" borderId="20" xfId="0" applyFont="1" applyFill="1" applyBorder="1" applyAlignment="1">
      <alignment horizontal="center"/>
    </xf>
    <xf numFmtId="0" fontId="15" fillId="7" borderId="54" xfId="0" applyFont="1" applyFill="1" applyBorder="1" applyAlignment="1">
      <alignment horizontal="center"/>
    </xf>
    <xf numFmtId="0" fontId="12" fillId="0" borderId="114" xfId="2" applyFont="1" applyBorder="1" applyAlignment="1">
      <alignment horizontal="center" vertical="top" wrapText="1"/>
    </xf>
    <xf numFmtId="0" fontId="12" fillId="0" borderId="115" xfId="2" applyFont="1" applyBorder="1" applyAlignment="1">
      <alignment horizontal="center" vertical="top" wrapText="1"/>
    </xf>
    <xf numFmtId="0" fontId="12" fillId="0" borderId="116" xfId="2" applyFont="1" applyBorder="1" applyAlignment="1">
      <alignment horizontal="center" vertical="top" wrapText="1"/>
    </xf>
    <xf numFmtId="0" fontId="2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" fontId="49" fillId="0" borderId="0" xfId="0" applyNumberFormat="1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97" fillId="0" borderId="0" xfId="0" applyFont="1" applyAlignment="1">
      <alignment horizontal="left" vertical="center"/>
    </xf>
    <xf numFmtId="0" fontId="49" fillId="0" borderId="0" xfId="5" applyFont="1" applyAlignment="1">
      <alignment horizontal="center"/>
    </xf>
    <xf numFmtId="0" fontId="49" fillId="0" borderId="0" xfId="5" applyFont="1" applyAlignment="1">
      <alignment horizontal="center" vertical="center"/>
    </xf>
    <xf numFmtId="0" fontId="10" fillId="0" borderId="0" xfId="10" applyFont="1" applyAlignment="1">
      <alignment horizontal="center" vertical="center" wrapText="1"/>
    </xf>
    <xf numFmtId="0" fontId="11" fillId="0" borderId="12" xfId="10" applyFont="1" applyBorder="1" applyAlignment="1">
      <alignment horizontal="center" vertical="center"/>
    </xf>
    <xf numFmtId="0" fontId="15" fillId="11" borderId="97" xfId="10" applyFont="1" applyFill="1" applyBorder="1" applyAlignment="1">
      <alignment horizontal="center" vertical="center"/>
    </xf>
    <xf numFmtId="0" fontId="15" fillId="11" borderId="100" xfId="10" applyFont="1" applyFill="1" applyBorder="1" applyAlignment="1">
      <alignment horizontal="center" vertical="center"/>
    </xf>
    <xf numFmtId="0" fontId="15" fillId="11" borderId="98" xfId="10" applyFont="1" applyFill="1" applyBorder="1" applyAlignment="1">
      <alignment horizontal="center"/>
    </xf>
    <xf numFmtId="0" fontId="15" fillId="11" borderId="99" xfId="10" applyFont="1" applyFill="1" applyBorder="1" applyAlignment="1">
      <alignment horizontal="center"/>
    </xf>
    <xf numFmtId="0" fontId="13" fillId="0" borderId="0" xfId="10" applyFont="1" applyAlignment="1">
      <alignment horizontal="left" vertical="top"/>
    </xf>
    <xf numFmtId="0" fontId="72" fillId="0" borderId="0" xfId="10" applyFont="1" applyAlignment="1">
      <alignment horizontal="left" vertical="top"/>
    </xf>
    <xf numFmtId="0" fontId="25" fillId="0" borderId="0" xfId="10" applyFont="1" applyAlignment="1">
      <alignment horizontal="center" vertical="center" wrapText="1"/>
    </xf>
    <xf numFmtId="0" fontId="92" fillId="0" borderId="12" xfId="10" applyFont="1" applyBorder="1" applyAlignment="1">
      <alignment horizontal="center"/>
    </xf>
    <xf numFmtId="0" fontId="15" fillId="11" borderId="87" xfId="10" applyFont="1" applyFill="1" applyBorder="1" applyAlignment="1">
      <alignment horizontal="center" vertical="center"/>
    </xf>
    <xf numFmtId="0" fontId="15" fillId="11" borderId="109" xfId="10" applyFont="1" applyFill="1" applyBorder="1" applyAlignment="1">
      <alignment horizontal="center" vertical="center"/>
    </xf>
    <xf numFmtId="0" fontId="15" fillId="11" borderId="94" xfId="10" applyFont="1" applyFill="1" applyBorder="1" applyAlignment="1">
      <alignment horizontal="center"/>
    </xf>
    <xf numFmtId="0" fontId="15" fillId="11" borderId="108" xfId="10" applyFont="1" applyFill="1" applyBorder="1" applyAlignment="1">
      <alignment horizontal="center"/>
    </xf>
    <xf numFmtId="0" fontId="99" fillId="0" borderId="0" xfId="0" applyFont="1" applyAlignment="1">
      <alignment horizontal="center" vertical="center" wrapText="1"/>
    </xf>
    <xf numFmtId="0" fontId="78" fillId="4" borderId="0" xfId="0" applyFont="1" applyFill="1" applyAlignment="1">
      <alignment horizontal="left" vertical="top" wrapText="1"/>
    </xf>
    <xf numFmtId="0" fontId="75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8" fillId="4" borderId="75" xfId="0" applyFont="1" applyFill="1" applyBorder="1" applyAlignment="1">
      <alignment horizontal="left" vertical="top" wrapText="1"/>
    </xf>
    <xf numFmtId="0" fontId="25" fillId="0" borderId="0" xfId="10" applyFont="1" applyAlignment="1">
      <alignment horizontal="center" vertical="center"/>
    </xf>
    <xf numFmtId="17" fontId="92" fillId="0" borderId="0" xfId="10" applyNumberFormat="1" applyFont="1" applyAlignment="1">
      <alignment horizontal="center"/>
    </xf>
    <xf numFmtId="0" fontId="68" fillId="0" borderId="0" xfId="10" applyFont="1" applyAlignment="1">
      <alignment horizontal="center"/>
    </xf>
    <xf numFmtId="0" fontId="25" fillId="0" borderId="0" xfId="10" applyFont="1" applyAlignment="1">
      <alignment horizontal="center"/>
    </xf>
    <xf numFmtId="17" fontId="74" fillId="0" borderId="0" xfId="10" applyNumberFormat="1" applyFont="1" applyAlignment="1">
      <alignment horizontal="center"/>
    </xf>
    <xf numFmtId="0" fontId="64" fillId="0" borderId="0" xfId="10" applyFont="1" applyAlignment="1">
      <alignment horizontal="center"/>
    </xf>
    <xf numFmtId="0" fontId="23" fillId="0" borderId="0" xfId="0" applyFont="1" applyAlignment="1">
      <alignment horizontal="center"/>
    </xf>
    <xf numFmtId="0" fontId="89" fillId="0" borderId="0" xfId="10" applyFont="1" applyAlignment="1">
      <alignment horizontal="center"/>
    </xf>
    <xf numFmtId="0" fontId="68" fillId="0" borderId="0" xfId="10" applyFont="1" applyAlignment="1">
      <alignment horizontal="center" vertical="center"/>
    </xf>
    <xf numFmtId="0" fontId="67" fillId="0" borderId="0" xfId="10" applyFont="1" applyAlignment="1">
      <alignment horizontal="center" vertical="center"/>
    </xf>
    <xf numFmtId="0" fontId="88" fillId="0" borderId="0" xfId="10" applyFont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28" fillId="10" borderId="2" xfId="0" applyFont="1" applyFill="1" applyBorder="1" applyAlignment="1">
      <alignment horizontal="center" vertical="center" wrapText="1"/>
    </xf>
    <xf numFmtId="0" fontId="25" fillId="4" borderId="0" xfId="4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5" fillId="4" borderId="0" xfId="10" applyFont="1" applyFill="1" applyAlignment="1">
      <alignment horizontal="center"/>
    </xf>
    <xf numFmtId="0" fontId="35" fillId="4" borderId="18" xfId="10" applyFont="1" applyFill="1" applyBorder="1" applyAlignment="1">
      <alignment horizontal="center" vertical="center" wrapText="1" readingOrder="1"/>
    </xf>
    <xf numFmtId="0" fontId="35" fillId="4" borderId="0" xfId="10" applyFont="1" applyFill="1" applyAlignment="1">
      <alignment horizontal="center" vertical="center" wrapText="1" readingOrder="1"/>
    </xf>
    <xf numFmtId="0" fontId="36" fillId="4" borderId="18" xfId="10" applyFont="1" applyFill="1" applyBorder="1" applyAlignment="1">
      <alignment horizontal="center" vertical="top" readingOrder="1"/>
    </xf>
    <xf numFmtId="0" fontId="36" fillId="4" borderId="0" xfId="10" applyFont="1" applyFill="1" applyAlignment="1">
      <alignment horizontal="center" vertical="top" readingOrder="1"/>
    </xf>
    <xf numFmtId="0" fontId="12" fillId="4" borderId="0" xfId="10" applyFont="1" applyFill="1" applyAlignment="1">
      <alignment horizontal="center"/>
    </xf>
    <xf numFmtId="0" fontId="24" fillId="4" borderId="18" xfId="10" applyFont="1" applyFill="1" applyBorder="1" applyAlignment="1">
      <alignment horizontal="center" vertical="center" wrapText="1" readingOrder="1"/>
    </xf>
    <xf numFmtId="0" fontId="24" fillId="4" borderId="0" xfId="10" applyFont="1" applyFill="1" applyAlignment="1">
      <alignment horizontal="center" vertical="center" wrapText="1" readingOrder="1"/>
    </xf>
    <xf numFmtId="0" fontId="8" fillId="4" borderId="18" xfId="10" applyFont="1" applyFill="1" applyBorder="1" applyAlignment="1">
      <alignment horizontal="center" vertical="top" readingOrder="1"/>
    </xf>
    <xf numFmtId="0" fontId="8" fillId="4" borderId="0" xfId="10" applyFont="1" applyFill="1" applyAlignment="1">
      <alignment horizontal="center" vertical="top" readingOrder="1"/>
    </xf>
    <xf numFmtId="0" fontId="9" fillId="4" borderId="18" xfId="10" applyFont="1" applyFill="1" applyBorder="1" applyAlignment="1">
      <alignment horizontal="center" vertical="top" wrapText="1" readingOrder="1"/>
    </xf>
    <xf numFmtId="0" fontId="9" fillId="4" borderId="0" xfId="10" applyFont="1" applyFill="1" applyAlignment="1">
      <alignment horizontal="center" vertical="top" wrapText="1" readingOrder="1"/>
    </xf>
    <xf numFmtId="0" fontId="12" fillId="0" borderId="0" xfId="0" applyFont="1" applyAlignment="1">
      <alignment horizontal="center"/>
    </xf>
    <xf numFmtId="0" fontId="15" fillId="15" borderId="2" xfId="0" applyFont="1" applyFill="1" applyBorder="1" applyAlignment="1">
      <alignment horizontal="center" vertical="center" wrapText="1"/>
    </xf>
    <xf numFmtId="0" fontId="15" fillId="15" borderId="35" xfId="0" applyFont="1" applyFill="1" applyBorder="1" applyAlignment="1">
      <alignment horizontal="center" vertical="center" wrapText="1"/>
    </xf>
    <xf numFmtId="0" fontId="15" fillId="15" borderId="20" xfId="0" applyFont="1" applyFill="1" applyBorder="1" applyAlignment="1">
      <alignment horizontal="center" vertical="center" wrapText="1"/>
    </xf>
    <xf numFmtId="0" fontId="15" fillId="15" borderId="32" xfId="0" applyFont="1" applyFill="1" applyBorder="1" applyAlignment="1">
      <alignment horizontal="center" vertical="center" wrapText="1"/>
    </xf>
    <xf numFmtId="0" fontId="15" fillId="15" borderId="31" xfId="0" applyFont="1" applyFill="1" applyBorder="1" applyAlignment="1">
      <alignment horizontal="center" vertical="center" wrapText="1"/>
    </xf>
    <xf numFmtId="0" fontId="15" fillId="15" borderId="34" xfId="0" applyFont="1" applyFill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readingOrder="1"/>
    </xf>
    <xf numFmtId="0" fontId="38" fillId="0" borderId="0" xfId="0" applyFont="1" applyAlignment="1">
      <alignment horizontal="center" vertical="center" readingOrder="1"/>
    </xf>
    <xf numFmtId="0" fontId="9" fillId="0" borderId="18" xfId="0" applyFont="1" applyBorder="1" applyAlignment="1">
      <alignment horizontal="center" vertical="top" readingOrder="1"/>
    </xf>
    <xf numFmtId="0" fontId="9" fillId="0" borderId="0" xfId="0" applyFont="1" applyAlignment="1">
      <alignment horizontal="center" vertical="top" readingOrder="1"/>
    </xf>
    <xf numFmtId="0" fontId="12" fillId="0" borderId="12" xfId="0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42" fillId="15" borderId="16" xfId="14" applyFont="1" applyFill="1" applyBorder="1" applyAlignment="1">
      <alignment horizontal="center" vertical="center" wrapText="1"/>
    </xf>
    <xf numFmtId="0" fontId="42" fillId="15" borderId="17" xfId="14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readingOrder="1"/>
    </xf>
    <xf numFmtId="0" fontId="7" fillId="0" borderId="0" xfId="0" applyFont="1" applyAlignment="1">
      <alignment horizontal="center" vertical="center" readingOrder="1"/>
    </xf>
    <xf numFmtId="0" fontId="8" fillId="0" borderId="18" xfId="0" applyFont="1" applyBorder="1" applyAlignment="1">
      <alignment horizontal="center" vertical="top" readingOrder="1"/>
    </xf>
    <xf numFmtId="0" fontId="8" fillId="0" borderId="0" xfId="0" applyFont="1" applyAlignment="1">
      <alignment horizontal="center" vertical="top" readingOrder="1"/>
    </xf>
    <xf numFmtId="0" fontId="40" fillId="0" borderId="0" xfId="0" applyFont="1" applyAlignment="1">
      <alignment horizontal="center"/>
    </xf>
    <xf numFmtId="0" fontId="41" fillId="15" borderId="54" xfId="14" applyFont="1" applyFill="1" applyBorder="1" applyAlignment="1">
      <alignment horizontal="center" vertical="top" wrapText="1"/>
    </xf>
    <xf numFmtId="0" fontId="31" fillId="0" borderId="60" xfId="14" applyFont="1" applyBorder="1" applyAlignment="1">
      <alignment horizontal="center" vertical="center" wrapText="1"/>
    </xf>
    <xf numFmtId="0" fontId="31" fillId="0" borderId="42" xfId="14" applyFont="1" applyBorder="1" applyAlignment="1">
      <alignment horizontal="center" vertical="center" wrapText="1"/>
    </xf>
    <xf numFmtId="0" fontId="45" fillId="0" borderId="60" xfId="14" applyFont="1" applyBorder="1" applyAlignment="1">
      <alignment horizontal="center" vertical="center" wrapText="1"/>
    </xf>
    <xf numFmtId="0" fontId="45" fillId="0" borderId="42" xfId="14" applyFont="1" applyBorder="1" applyAlignment="1">
      <alignment horizontal="center" vertical="center" wrapText="1"/>
    </xf>
    <xf numFmtId="0" fontId="45" fillId="0" borderId="60" xfId="14" applyFont="1" applyBorder="1" applyAlignment="1">
      <alignment horizontal="center" vertical="center"/>
    </xf>
    <xf numFmtId="0" fontId="45" fillId="0" borderId="42" xfId="14" applyFont="1" applyBorder="1" applyAlignment="1">
      <alignment horizontal="center" vertical="center"/>
    </xf>
    <xf numFmtId="0" fontId="12" fillId="4" borderId="62" xfId="0" applyFont="1" applyFill="1" applyBorder="1" applyAlignment="1">
      <alignment horizontal="center" vertical="center" wrapText="1"/>
    </xf>
    <xf numFmtId="0" fontId="12" fillId="4" borderId="58" xfId="0" applyFont="1" applyFill="1" applyBorder="1" applyAlignment="1">
      <alignment horizontal="center" vertical="center" wrapText="1"/>
    </xf>
    <xf numFmtId="0" fontId="12" fillId="4" borderId="57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 readingOrder="1"/>
    </xf>
    <xf numFmtId="0" fontId="47" fillId="0" borderId="0" xfId="0" applyFont="1" applyAlignment="1">
      <alignment horizontal="center"/>
    </xf>
    <xf numFmtId="0" fontId="15" fillId="10" borderId="63" xfId="0" applyFont="1" applyFill="1" applyBorder="1" applyAlignment="1">
      <alignment horizontal="center" vertical="center" wrapText="1"/>
    </xf>
    <xf numFmtId="0" fontId="15" fillId="10" borderId="65" xfId="0" applyFont="1" applyFill="1" applyBorder="1" applyAlignment="1">
      <alignment horizontal="center" vertical="center" wrapText="1"/>
    </xf>
    <xf numFmtId="0" fontId="15" fillId="10" borderId="67" xfId="0" applyFont="1" applyFill="1" applyBorder="1" applyAlignment="1">
      <alignment horizontal="center" vertical="center" wrapText="1"/>
    </xf>
    <xf numFmtId="0" fontId="15" fillId="10" borderId="11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19" xfId="0" applyFont="1" applyFill="1" applyBorder="1" applyAlignment="1">
      <alignment horizontal="center" vertical="center" wrapText="1"/>
    </xf>
    <xf numFmtId="0" fontId="15" fillId="11" borderId="76" xfId="0" applyFont="1" applyFill="1" applyBorder="1" applyAlignment="1">
      <alignment horizontal="center"/>
    </xf>
    <xf numFmtId="0" fontId="15" fillId="11" borderId="75" xfId="0" applyFont="1" applyFill="1" applyBorder="1" applyAlignment="1">
      <alignment horizontal="center"/>
    </xf>
    <xf numFmtId="0" fontId="15" fillId="11" borderId="10" xfId="0" applyFont="1" applyFill="1" applyBorder="1" applyAlignment="1">
      <alignment horizontal="center"/>
    </xf>
    <xf numFmtId="0" fontId="15" fillId="10" borderId="64" xfId="0" applyFont="1" applyFill="1" applyBorder="1" applyAlignment="1">
      <alignment horizontal="center" vertical="center" wrapText="1"/>
    </xf>
    <xf numFmtId="0" fontId="15" fillId="10" borderId="66" xfId="0" applyFont="1" applyFill="1" applyBorder="1" applyAlignment="1">
      <alignment horizontal="center" vertical="center" wrapText="1"/>
    </xf>
    <xf numFmtId="0" fontId="32" fillId="4" borderId="69" xfId="0" applyFont="1" applyFill="1" applyBorder="1" applyAlignment="1">
      <alignment horizontal="center" vertical="center" wrapText="1"/>
    </xf>
    <xf numFmtId="0" fontId="32" fillId="4" borderId="58" xfId="0" applyFont="1" applyFill="1" applyBorder="1" applyAlignment="1">
      <alignment horizontal="center" vertical="center" wrapText="1"/>
    </xf>
    <xf numFmtId="0" fontId="15" fillId="12" borderId="73" xfId="0" applyFont="1" applyFill="1" applyBorder="1" applyAlignment="1">
      <alignment horizontal="left"/>
    </xf>
    <xf numFmtId="0" fontId="15" fillId="12" borderId="74" xfId="0" applyFont="1" applyFill="1" applyBorder="1" applyAlignment="1">
      <alignment horizontal="left"/>
    </xf>
    <xf numFmtId="0" fontId="37" fillId="0" borderId="0" xfId="0" applyFont="1" applyAlignment="1">
      <alignment horizontal="left" vertical="center" wrapText="1"/>
    </xf>
    <xf numFmtId="0" fontId="11" fillId="4" borderId="0" xfId="10" applyFont="1" applyFill="1" applyAlignment="1">
      <alignment horizontal="center"/>
    </xf>
    <xf numFmtId="0" fontId="15" fillId="10" borderId="2" xfId="4" applyFont="1" applyFill="1" applyBorder="1" applyAlignment="1">
      <alignment horizontal="center" vertical="center" wrapText="1"/>
    </xf>
    <xf numFmtId="0" fontId="37" fillId="4" borderId="0" xfId="10" applyFont="1" applyFill="1" applyAlignment="1">
      <alignment horizontal="left" vertical="center" wrapText="1"/>
    </xf>
    <xf numFmtId="0" fontId="37" fillId="4" borderId="22" xfId="10" applyFont="1" applyFill="1" applyBorder="1" applyAlignment="1">
      <alignment horizontal="left" vertical="center" wrapText="1"/>
    </xf>
    <xf numFmtId="0" fontId="40" fillId="4" borderId="0" xfId="10" applyFont="1" applyFill="1" applyAlignment="1">
      <alignment horizontal="center"/>
    </xf>
    <xf numFmtId="0" fontId="38" fillId="0" borderId="22" xfId="0" applyFont="1" applyBorder="1" applyAlignment="1">
      <alignment horizontal="center" vertical="center" wrapText="1" readingOrder="1"/>
    </xf>
    <xf numFmtId="0" fontId="36" fillId="0" borderId="22" xfId="0" applyFont="1" applyBorder="1" applyAlignment="1">
      <alignment horizontal="center" vertical="top" readingOrder="1"/>
    </xf>
    <xf numFmtId="0" fontId="9" fillId="0" borderId="22" xfId="0" applyFont="1" applyBorder="1" applyAlignment="1">
      <alignment horizontal="center" vertical="top" wrapText="1" readingOrder="1"/>
    </xf>
    <xf numFmtId="0" fontId="15" fillId="28" borderId="84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0" fontId="15" fillId="28" borderId="84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wrapText="1"/>
    </xf>
    <xf numFmtId="0" fontId="60" fillId="0" borderId="82" xfId="0" applyFont="1" applyBorder="1" applyAlignment="1">
      <alignment horizontal="center" wrapText="1"/>
    </xf>
    <xf numFmtId="0" fontId="15" fillId="28" borderId="83" xfId="0" applyFont="1" applyFill="1" applyBorder="1" applyAlignment="1">
      <alignment horizontal="center" vertical="center" wrapText="1"/>
    </xf>
    <xf numFmtId="0" fontId="15" fillId="28" borderId="87" xfId="0" applyFont="1" applyFill="1" applyBorder="1" applyAlignment="1">
      <alignment horizontal="center" vertical="center" wrapText="1"/>
    </xf>
    <xf numFmtId="0" fontId="15" fillId="28" borderId="85" xfId="0" applyFont="1" applyFill="1" applyBorder="1" applyAlignment="1">
      <alignment horizontal="center" vertical="center" wrapText="1"/>
    </xf>
    <xf numFmtId="0" fontId="12" fillId="0" borderId="86" xfId="0" applyFont="1" applyBorder="1" applyAlignment="1">
      <alignment horizontal="left" vertical="center" wrapText="1"/>
    </xf>
    <xf numFmtId="0" fontId="38" fillId="0" borderId="18" xfId="10" applyFont="1" applyBorder="1" applyAlignment="1">
      <alignment horizontal="center" vertical="center" wrapText="1" readingOrder="1"/>
    </xf>
    <xf numFmtId="0" fontId="38" fillId="0" borderId="0" xfId="10" applyFont="1" applyAlignment="1">
      <alignment horizontal="center" vertical="center" wrapText="1" readingOrder="1"/>
    </xf>
    <xf numFmtId="0" fontId="36" fillId="0" borderId="18" xfId="10" applyFont="1" applyBorder="1" applyAlignment="1">
      <alignment horizontal="center" vertical="top" readingOrder="1"/>
    </xf>
    <xf numFmtId="0" fontId="36" fillId="0" borderId="0" xfId="10" applyFont="1" applyAlignment="1">
      <alignment horizontal="center" vertical="top" readingOrder="1"/>
    </xf>
    <xf numFmtId="0" fontId="40" fillId="0" borderId="0" xfId="0" applyFont="1" applyAlignment="1">
      <alignment horizontal="center" vertical="center" wrapText="1"/>
    </xf>
    <xf numFmtId="0" fontId="40" fillId="0" borderId="82" xfId="0" applyFont="1" applyBorder="1" applyAlignment="1">
      <alignment horizontal="center" vertical="center" wrapText="1"/>
    </xf>
    <xf numFmtId="0" fontId="15" fillId="3" borderId="84" xfId="0" applyFont="1" applyFill="1" applyBorder="1" applyAlignment="1">
      <alignment horizontal="center" vertical="center"/>
    </xf>
    <xf numFmtId="0" fontId="12" fillId="0" borderId="0" xfId="0" applyFont="1" applyAlignment="1">
      <alignment horizontal="left" wrapText="1"/>
    </xf>
    <xf numFmtId="0" fontId="38" fillId="4" borderId="18" xfId="10" applyFont="1" applyFill="1" applyBorder="1" applyAlignment="1">
      <alignment horizontal="center" vertical="center" wrapText="1" readingOrder="1"/>
    </xf>
    <xf numFmtId="0" fontId="38" fillId="4" borderId="0" xfId="10" applyFont="1" applyFill="1" applyAlignment="1">
      <alignment horizontal="center" vertical="center" wrapText="1" readingOrder="1"/>
    </xf>
    <xf numFmtId="0" fontId="12" fillId="0" borderId="0" xfId="0" applyFont="1" applyAlignment="1">
      <alignment horizontal="center" wrapText="1"/>
    </xf>
    <xf numFmtId="0" fontId="12" fillId="0" borderId="82" xfId="0" applyFont="1" applyBorder="1" applyAlignment="1">
      <alignment horizontal="center"/>
    </xf>
    <xf numFmtId="0" fontId="15" fillId="12" borderId="22" xfId="0" applyFont="1" applyFill="1" applyBorder="1" applyAlignment="1">
      <alignment horizontal="center" vertical="center" wrapText="1"/>
    </xf>
    <xf numFmtId="0" fontId="15" fillId="12" borderId="124" xfId="0" applyFont="1" applyFill="1" applyBorder="1" applyAlignment="1">
      <alignment horizontal="center" vertical="center" wrapText="1"/>
    </xf>
    <xf numFmtId="0" fontId="29" fillId="12" borderId="84" xfId="0" applyFont="1" applyFill="1" applyBorder="1" applyAlignment="1">
      <alignment horizontal="center" vertical="center" wrapText="1"/>
    </xf>
    <xf numFmtId="0" fontId="29" fillId="12" borderId="83" xfId="0" applyFont="1" applyFill="1" applyBorder="1" applyAlignment="1">
      <alignment horizontal="center" vertical="center" wrapText="1"/>
    </xf>
    <xf numFmtId="0" fontId="29" fillId="12" borderId="87" xfId="0" applyFont="1" applyFill="1" applyBorder="1" applyAlignment="1">
      <alignment horizontal="center" vertical="center" wrapText="1"/>
    </xf>
    <xf numFmtId="0" fontId="29" fillId="12" borderId="85" xfId="0" applyFont="1" applyFill="1" applyBorder="1" applyAlignment="1">
      <alignment horizontal="center" vertical="center" wrapText="1"/>
    </xf>
    <xf numFmtId="0" fontId="15" fillId="20" borderId="2" xfId="0" applyFont="1" applyFill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 readingOrder="1"/>
    </xf>
    <xf numFmtId="0" fontId="35" fillId="0" borderId="0" xfId="0" applyFont="1" applyAlignment="1">
      <alignment horizontal="center" vertical="center" wrapText="1" readingOrder="1"/>
    </xf>
    <xf numFmtId="0" fontId="38" fillId="4" borderId="18" xfId="20" applyFont="1" applyFill="1" applyBorder="1" applyAlignment="1">
      <alignment horizontal="center" vertical="center" readingOrder="1"/>
    </xf>
    <xf numFmtId="0" fontId="38" fillId="4" borderId="0" xfId="20" applyFont="1" applyFill="1" applyAlignment="1">
      <alignment horizontal="center" vertical="center" readingOrder="1"/>
    </xf>
    <xf numFmtId="0" fontId="36" fillId="4" borderId="18" xfId="20" applyFont="1" applyFill="1" applyBorder="1" applyAlignment="1">
      <alignment horizontal="center" vertical="top" readingOrder="1"/>
    </xf>
    <xf numFmtId="0" fontId="36" fillId="4" borderId="0" xfId="20" applyFont="1" applyFill="1" applyAlignment="1">
      <alignment horizontal="center" vertical="top" readingOrder="1"/>
    </xf>
    <xf numFmtId="0" fontId="62" fillId="0" borderId="0" xfId="0" applyFont="1" applyAlignment="1">
      <alignment horizontal="center"/>
    </xf>
    <xf numFmtId="0" fontId="15" fillId="13" borderId="84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15" borderId="90" xfId="0" applyFont="1" applyFill="1" applyBorder="1" applyAlignment="1">
      <alignment horizontal="center" vertical="center" wrapText="1"/>
    </xf>
    <xf numFmtId="0" fontId="15" fillId="15" borderId="92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 wrapText="1"/>
    </xf>
    <xf numFmtId="0" fontId="80" fillId="0" borderId="74" xfId="19" applyFont="1" applyBorder="1" applyAlignment="1">
      <alignment horizontal="left" vertical="center" wrapText="1"/>
    </xf>
    <xf numFmtId="0" fontId="5" fillId="0" borderId="82" xfId="0" applyFont="1" applyBorder="1" applyAlignment="1">
      <alignment horizontal="center" vertical="center"/>
    </xf>
    <xf numFmtId="0" fontId="28" fillId="13" borderId="84" xfId="19" applyFont="1" applyFill="1" applyBorder="1" applyAlignment="1">
      <alignment horizontal="center" vertical="center"/>
    </xf>
    <xf numFmtId="0" fontId="28" fillId="13" borderId="83" xfId="19" applyFont="1" applyFill="1" applyBorder="1" applyAlignment="1">
      <alignment horizontal="center" vertical="center"/>
    </xf>
    <xf numFmtId="0" fontId="28" fillId="13" borderId="84" xfId="19" applyFont="1" applyFill="1" applyBorder="1" applyAlignment="1">
      <alignment horizontal="center" vertical="center" wrapText="1"/>
    </xf>
    <xf numFmtId="0" fontId="80" fillId="0" borderId="74" xfId="19" applyFont="1" applyBorder="1" applyAlignment="1">
      <alignment horizontal="center" vertical="center" wrapText="1"/>
    </xf>
    <xf numFmtId="0" fontId="80" fillId="0" borderId="111" xfId="19" applyFont="1" applyBorder="1" applyAlignment="1">
      <alignment horizontal="center" vertical="center" wrapText="1"/>
    </xf>
    <xf numFmtId="0" fontId="80" fillId="0" borderId="73" xfId="19" applyFont="1" applyBorder="1" applyAlignment="1">
      <alignment horizontal="center" vertical="center" wrapText="1"/>
    </xf>
    <xf numFmtId="0" fontId="15" fillId="10" borderId="20" xfId="4" applyFont="1" applyFill="1" applyBorder="1" applyAlignment="1">
      <alignment horizontal="center" vertical="center" wrapText="1"/>
    </xf>
    <xf numFmtId="0" fontId="15" fillId="10" borderId="54" xfId="4" applyFont="1" applyFill="1" applyBorder="1" applyAlignment="1">
      <alignment horizontal="center" vertical="center" wrapText="1"/>
    </xf>
    <xf numFmtId="0" fontId="15" fillId="10" borderId="32" xfId="4" applyFont="1" applyFill="1" applyBorder="1" applyAlignment="1">
      <alignment horizontal="center" vertical="center" wrapText="1"/>
    </xf>
    <xf numFmtId="0" fontId="40" fillId="0" borderId="0" xfId="10" applyFont="1" applyAlignment="1">
      <alignment horizontal="center"/>
    </xf>
    <xf numFmtId="0" fontId="15" fillId="11" borderId="83" xfId="0" applyFont="1" applyFill="1" applyBorder="1" applyAlignment="1">
      <alignment horizontal="center" vertical="center" wrapText="1"/>
    </xf>
    <xf numFmtId="0" fontId="15" fillId="11" borderId="87" xfId="0" applyFont="1" applyFill="1" applyBorder="1" applyAlignment="1">
      <alignment horizontal="center" vertical="center" wrapText="1"/>
    </xf>
    <xf numFmtId="0" fontId="15" fillId="11" borderId="85" xfId="0" applyFont="1" applyFill="1" applyBorder="1" applyAlignment="1">
      <alignment horizontal="center" vertical="center" wrapText="1"/>
    </xf>
    <xf numFmtId="0" fontId="11" fillId="0" borderId="82" xfId="10" applyFont="1" applyBorder="1" applyAlignment="1">
      <alignment horizontal="center"/>
    </xf>
    <xf numFmtId="0" fontId="15" fillId="11" borderId="86" xfId="0" applyFont="1" applyFill="1" applyBorder="1" applyAlignment="1">
      <alignment horizontal="center" vertical="center" wrapText="1"/>
    </xf>
    <xf numFmtId="0" fontId="15" fillId="11" borderId="0" xfId="0" applyFont="1" applyFill="1" applyAlignment="1">
      <alignment horizontal="center" vertical="center" wrapText="1"/>
    </xf>
    <xf numFmtId="0" fontId="15" fillId="11" borderId="93" xfId="0" applyFont="1" applyFill="1" applyBorder="1" applyAlignment="1">
      <alignment horizontal="center" vertical="center" wrapText="1"/>
    </xf>
    <xf numFmtId="0" fontId="15" fillId="11" borderId="91" xfId="0" applyFont="1" applyFill="1" applyBorder="1" applyAlignment="1">
      <alignment horizontal="center" vertical="center" wrapText="1"/>
    </xf>
    <xf numFmtId="0" fontId="15" fillId="11" borderId="94" xfId="0" applyFont="1" applyFill="1" applyBorder="1" applyAlignment="1">
      <alignment horizontal="center" vertical="center" wrapText="1"/>
    </xf>
    <xf numFmtId="0" fontId="15" fillId="11" borderId="82" xfId="0" applyFont="1" applyFill="1" applyBorder="1" applyAlignment="1">
      <alignment horizontal="center" vertical="center" wrapText="1"/>
    </xf>
    <xf numFmtId="0" fontId="15" fillId="11" borderId="108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 readingOrder="1"/>
    </xf>
    <xf numFmtId="0" fontId="12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/>
    </xf>
    <xf numFmtId="0" fontId="7" fillId="0" borderId="0" xfId="3" applyFont="1" applyAlignment="1">
      <alignment horizontal="center" vertical="center" readingOrder="1"/>
    </xf>
    <xf numFmtId="0" fontId="8" fillId="0" borderId="0" xfId="3" applyFont="1" applyAlignment="1">
      <alignment horizontal="center" vertical="top" readingOrder="1"/>
    </xf>
    <xf numFmtId="0" fontId="60" fillId="0" borderId="0" xfId="3" applyFont="1" applyAlignment="1">
      <alignment horizontal="center" wrapText="1"/>
    </xf>
    <xf numFmtId="0" fontId="60" fillId="0" borderId="82" xfId="3" applyFont="1" applyBorder="1" applyAlignment="1">
      <alignment horizontal="center" wrapText="1"/>
    </xf>
    <xf numFmtId="0" fontId="9" fillId="0" borderId="0" xfId="3" applyFont="1" applyAlignment="1">
      <alignment horizontal="center" vertical="top" readingOrder="1"/>
    </xf>
    <xf numFmtId="0" fontId="15" fillId="30" borderId="83" xfId="3" applyFont="1" applyFill="1" applyBorder="1" applyAlignment="1">
      <alignment horizontal="center" vertical="center" wrapText="1"/>
    </xf>
    <xf numFmtId="0" fontId="15" fillId="30" borderId="87" xfId="3" applyFont="1" applyFill="1" applyBorder="1" applyAlignment="1">
      <alignment horizontal="center" vertical="center" wrapText="1"/>
    </xf>
    <xf numFmtId="0" fontId="15" fillId="30" borderId="85" xfId="3" applyFont="1" applyFill="1" applyBorder="1" applyAlignment="1">
      <alignment horizontal="center" vertical="center" wrapText="1"/>
    </xf>
    <xf numFmtId="0" fontId="15" fillId="30" borderId="84" xfId="3" applyFont="1" applyFill="1" applyBorder="1" applyAlignment="1">
      <alignment horizontal="center" vertical="center" wrapText="1"/>
    </xf>
    <xf numFmtId="0" fontId="15" fillId="30" borderId="84" xfId="3" applyFont="1" applyFill="1" applyBorder="1" applyAlignment="1">
      <alignment horizontal="center" vertical="center"/>
    </xf>
    <xf numFmtId="0" fontId="114" fillId="0" borderId="0" xfId="23" applyFont="1"/>
  </cellXfs>
  <cellStyles count="24">
    <cellStyle name="Comma" xfId="1" builtinId="3"/>
    <cellStyle name="Comma 2" xfId="21" xr:uid="{9EA1C64C-F74B-417B-8C90-0DB291C98D98}"/>
    <cellStyle name="Comma 2 2" xfId="16" xr:uid="{CD338DB3-2BDD-47F3-8ED6-97693FE0FCB0}"/>
    <cellStyle name="Hipervínculo 2" xfId="7" xr:uid="{1EA32674-92DF-4BAE-96A9-655A501DEB43}"/>
    <cellStyle name="Hyperlink" xfId="23" builtinId="8"/>
    <cellStyle name="Millares 2 2 2" xfId="11" xr:uid="{1E68CA64-AF4D-4600-8435-70346FDF2C34}"/>
    <cellStyle name="Millares 2 3" xfId="17" xr:uid="{55D207D3-12BF-462C-8044-288A9C916AA7}"/>
    <cellStyle name="Millares 3" xfId="13" xr:uid="{84F6425E-272C-4D48-8582-E026C854BED5}"/>
    <cellStyle name="Millares 4" xfId="15" xr:uid="{E8272A47-1765-4AC6-85FE-1FD4A6D11ACD}"/>
    <cellStyle name="Millares 8" xfId="12" xr:uid="{A98F2858-B6FA-43AF-888D-3D34B3FFF42D}"/>
    <cellStyle name="Normal" xfId="0" builtinId="0"/>
    <cellStyle name="Normal 2" xfId="2" xr:uid="{4F9C2328-0F16-45BD-BE88-CE577A31A40A}"/>
    <cellStyle name="Normal 2 2" xfId="4" xr:uid="{167BD372-80F1-4BD1-B98A-DDA1E15D4A2E}"/>
    <cellStyle name="Normal 3" xfId="3" xr:uid="{02FE5C56-BFE3-44E6-BAC7-A6BC6B04196B}"/>
    <cellStyle name="Normal 3 2" xfId="14" xr:uid="{B7B3D1FB-FB2A-4439-8506-D18BFDE8A63D}"/>
    <cellStyle name="Normal 4" xfId="5" xr:uid="{8E687AFC-7D26-4AD6-A237-7A54B13D6751}"/>
    <cellStyle name="Normal 4 2" xfId="10" xr:uid="{E3FFCF06-F628-4860-BFB7-7501A937B458}"/>
    <cellStyle name="Normal 4 3" xfId="20" xr:uid="{0B6113E8-5058-4223-B765-B6E6C9D65F67}"/>
    <cellStyle name="Normal 5" xfId="6" xr:uid="{4CAF92F0-3FB6-42E6-8009-685CA7CDE440}"/>
    <cellStyle name="Normal 7" xfId="19" xr:uid="{CCA4F7AB-8530-462A-82D3-630295E094B8}"/>
    <cellStyle name="Percent" xfId="8" builtinId="5"/>
    <cellStyle name="Porcentaje 2" xfId="18" xr:uid="{CC8AFC43-769B-4791-BD88-27F704BB7152}"/>
    <cellStyle name="Porcentaje 2 2" xfId="9" xr:uid="{D3959BCE-893D-4ED5-9EB0-3871DF6D3CEE}"/>
    <cellStyle name="Porcentaje 3" xfId="22" xr:uid="{31B7E7F1-9AE7-41C6-879B-7FDED6C4906C}"/>
  </cellStyles>
  <dxfs count="0"/>
  <tableStyles count="0" defaultTableStyle="TableStyleMedium2" defaultPivotStyle="PivotStyleLight16"/>
  <colors>
    <mruColors>
      <color rgb="FF203864"/>
      <color rgb="FFFF6600"/>
      <color rgb="FFCC9900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3.xml"/><Relationship Id="rId84" Type="http://schemas.openxmlformats.org/officeDocument/2006/relationships/externalLink" Target="externalLinks/externalLink24.xml"/><Relationship Id="rId138" Type="http://schemas.openxmlformats.org/officeDocument/2006/relationships/externalLink" Target="externalLinks/externalLink78.xml"/><Relationship Id="rId159" Type="http://schemas.openxmlformats.org/officeDocument/2006/relationships/externalLink" Target="externalLinks/externalLink99.xml"/><Relationship Id="rId170" Type="http://schemas.openxmlformats.org/officeDocument/2006/relationships/externalLink" Target="externalLinks/externalLink110.xml"/><Relationship Id="rId191" Type="http://schemas.openxmlformats.org/officeDocument/2006/relationships/externalLink" Target="externalLinks/externalLink131.xml"/><Relationship Id="rId205" Type="http://schemas.openxmlformats.org/officeDocument/2006/relationships/externalLink" Target="externalLinks/externalLink145.xml"/><Relationship Id="rId226" Type="http://schemas.openxmlformats.org/officeDocument/2006/relationships/externalLink" Target="externalLinks/externalLink166.xml"/><Relationship Id="rId247" Type="http://schemas.openxmlformats.org/officeDocument/2006/relationships/externalLink" Target="externalLinks/externalLink187.xml"/><Relationship Id="rId107" Type="http://schemas.openxmlformats.org/officeDocument/2006/relationships/externalLink" Target="externalLinks/externalLink4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14.xml"/><Relationship Id="rId128" Type="http://schemas.openxmlformats.org/officeDocument/2006/relationships/externalLink" Target="externalLinks/externalLink68.xml"/><Relationship Id="rId149" Type="http://schemas.openxmlformats.org/officeDocument/2006/relationships/externalLink" Target="externalLinks/externalLink8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35.xml"/><Relationship Id="rId160" Type="http://schemas.openxmlformats.org/officeDocument/2006/relationships/externalLink" Target="externalLinks/externalLink100.xml"/><Relationship Id="rId181" Type="http://schemas.openxmlformats.org/officeDocument/2006/relationships/externalLink" Target="externalLinks/externalLink121.xml"/><Relationship Id="rId216" Type="http://schemas.openxmlformats.org/officeDocument/2006/relationships/externalLink" Target="externalLinks/externalLink156.xml"/><Relationship Id="rId237" Type="http://schemas.openxmlformats.org/officeDocument/2006/relationships/externalLink" Target="externalLinks/externalLink17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4.xml"/><Relationship Id="rId118" Type="http://schemas.openxmlformats.org/officeDocument/2006/relationships/externalLink" Target="externalLinks/externalLink58.xml"/><Relationship Id="rId139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25.xml"/><Relationship Id="rId150" Type="http://schemas.openxmlformats.org/officeDocument/2006/relationships/externalLink" Target="externalLinks/externalLink90.xml"/><Relationship Id="rId171" Type="http://schemas.openxmlformats.org/officeDocument/2006/relationships/externalLink" Target="externalLinks/externalLink111.xml"/><Relationship Id="rId192" Type="http://schemas.openxmlformats.org/officeDocument/2006/relationships/externalLink" Target="externalLinks/externalLink132.xml"/><Relationship Id="rId206" Type="http://schemas.openxmlformats.org/officeDocument/2006/relationships/externalLink" Target="externalLinks/externalLink146.xml"/><Relationship Id="rId227" Type="http://schemas.openxmlformats.org/officeDocument/2006/relationships/externalLink" Target="externalLinks/externalLink167.xml"/><Relationship Id="rId248" Type="http://schemas.openxmlformats.org/officeDocument/2006/relationships/externalLink" Target="externalLinks/externalLink18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48.xml"/><Relationship Id="rId129" Type="http://schemas.openxmlformats.org/officeDocument/2006/relationships/externalLink" Target="externalLinks/externalLink69.xml"/><Relationship Id="rId54" Type="http://schemas.openxmlformats.org/officeDocument/2006/relationships/worksheet" Target="worksheets/sheet54.xml"/><Relationship Id="rId75" Type="http://schemas.openxmlformats.org/officeDocument/2006/relationships/externalLink" Target="externalLinks/externalLink15.xml"/><Relationship Id="rId96" Type="http://schemas.openxmlformats.org/officeDocument/2006/relationships/externalLink" Target="externalLinks/externalLink36.xml"/><Relationship Id="rId140" Type="http://schemas.openxmlformats.org/officeDocument/2006/relationships/externalLink" Target="externalLinks/externalLink80.xml"/><Relationship Id="rId161" Type="http://schemas.openxmlformats.org/officeDocument/2006/relationships/externalLink" Target="externalLinks/externalLink101.xml"/><Relationship Id="rId182" Type="http://schemas.openxmlformats.org/officeDocument/2006/relationships/externalLink" Target="externalLinks/externalLink122.xml"/><Relationship Id="rId217" Type="http://schemas.openxmlformats.org/officeDocument/2006/relationships/externalLink" Target="externalLinks/externalLink157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178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59.xml"/><Relationship Id="rId44" Type="http://schemas.openxmlformats.org/officeDocument/2006/relationships/worksheet" Target="worksheets/sheet44.xml"/><Relationship Id="rId65" Type="http://schemas.openxmlformats.org/officeDocument/2006/relationships/externalLink" Target="externalLinks/externalLink5.xml"/><Relationship Id="rId86" Type="http://schemas.openxmlformats.org/officeDocument/2006/relationships/externalLink" Target="externalLinks/externalLink26.xml"/><Relationship Id="rId130" Type="http://schemas.openxmlformats.org/officeDocument/2006/relationships/externalLink" Target="externalLinks/externalLink70.xml"/><Relationship Id="rId151" Type="http://schemas.openxmlformats.org/officeDocument/2006/relationships/externalLink" Target="externalLinks/externalLink91.xml"/><Relationship Id="rId172" Type="http://schemas.openxmlformats.org/officeDocument/2006/relationships/externalLink" Target="externalLinks/externalLink112.xml"/><Relationship Id="rId193" Type="http://schemas.openxmlformats.org/officeDocument/2006/relationships/externalLink" Target="externalLinks/externalLink133.xml"/><Relationship Id="rId207" Type="http://schemas.openxmlformats.org/officeDocument/2006/relationships/externalLink" Target="externalLinks/externalLink147.xml"/><Relationship Id="rId228" Type="http://schemas.openxmlformats.org/officeDocument/2006/relationships/externalLink" Target="externalLinks/externalLink168.xml"/><Relationship Id="rId249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4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6.xml"/><Relationship Id="rId97" Type="http://schemas.openxmlformats.org/officeDocument/2006/relationships/externalLink" Target="externalLinks/externalLink37.xml"/><Relationship Id="rId120" Type="http://schemas.openxmlformats.org/officeDocument/2006/relationships/externalLink" Target="externalLinks/externalLink60.xml"/><Relationship Id="rId141" Type="http://schemas.openxmlformats.org/officeDocument/2006/relationships/externalLink" Target="externalLinks/externalLink8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02.xml"/><Relationship Id="rId183" Type="http://schemas.openxmlformats.org/officeDocument/2006/relationships/externalLink" Target="externalLinks/externalLink123.xml"/><Relationship Id="rId218" Type="http://schemas.openxmlformats.org/officeDocument/2006/relationships/externalLink" Target="externalLinks/externalLink158.xml"/><Relationship Id="rId239" Type="http://schemas.openxmlformats.org/officeDocument/2006/relationships/externalLink" Target="externalLinks/externalLink179.xml"/><Relationship Id="rId250" Type="http://schemas.openxmlformats.org/officeDocument/2006/relationships/connections" Target="connection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6.xml"/><Relationship Id="rId87" Type="http://schemas.openxmlformats.org/officeDocument/2006/relationships/externalLink" Target="externalLinks/externalLink27.xml"/><Relationship Id="rId110" Type="http://schemas.openxmlformats.org/officeDocument/2006/relationships/externalLink" Target="externalLinks/externalLink50.xml"/><Relationship Id="rId131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92.xml"/><Relationship Id="rId173" Type="http://schemas.openxmlformats.org/officeDocument/2006/relationships/externalLink" Target="externalLinks/externalLink113.xml"/><Relationship Id="rId194" Type="http://schemas.openxmlformats.org/officeDocument/2006/relationships/externalLink" Target="externalLinks/externalLink134.xml"/><Relationship Id="rId208" Type="http://schemas.openxmlformats.org/officeDocument/2006/relationships/externalLink" Target="externalLinks/externalLink148.xml"/><Relationship Id="rId229" Type="http://schemas.openxmlformats.org/officeDocument/2006/relationships/externalLink" Target="externalLinks/externalLink169.xml"/><Relationship Id="rId240" Type="http://schemas.openxmlformats.org/officeDocument/2006/relationships/externalLink" Target="externalLinks/externalLink18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7.xml"/><Relationship Id="rId100" Type="http://schemas.openxmlformats.org/officeDocument/2006/relationships/externalLink" Target="externalLinks/externalLink40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38.xml"/><Relationship Id="rId121" Type="http://schemas.openxmlformats.org/officeDocument/2006/relationships/externalLink" Target="externalLinks/externalLink61.xml"/><Relationship Id="rId142" Type="http://schemas.openxmlformats.org/officeDocument/2006/relationships/externalLink" Target="externalLinks/externalLink82.xml"/><Relationship Id="rId163" Type="http://schemas.openxmlformats.org/officeDocument/2006/relationships/externalLink" Target="externalLinks/externalLink103.xml"/><Relationship Id="rId184" Type="http://schemas.openxmlformats.org/officeDocument/2006/relationships/externalLink" Target="externalLinks/externalLink124.xml"/><Relationship Id="rId219" Type="http://schemas.openxmlformats.org/officeDocument/2006/relationships/externalLink" Target="externalLinks/externalLink159.xml"/><Relationship Id="rId230" Type="http://schemas.openxmlformats.org/officeDocument/2006/relationships/externalLink" Target="externalLinks/externalLink170.xml"/><Relationship Id="rId251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7.xml"/><Relationship Id="rId88" Type="http://schemas.openxmlformats.org/officeDocument/2006/relationships/externalLink" Target="externalLinks/externalLink28.xml"/><Relationship Id="rId111" Type="http://schemas.openxmlformats.org/officeDocument/2006/relationships/externalLink" Target="externalLinks/externalLink51.xml"/><Relationship Id="rId132" Type="http://schemas.openxmlformats.org/officeDocument/2006/relationships/externalLink" Target="externalLinks/externalLink72.xml"/><Relationship Id="rId153" Type="http://schemas.openxmlformats.org/officeDocument/2006/relationships/externalLink" Target="externalLinks/externalLink93.xml"/><Relationship Id="rId174" Type="http://schemas.openxmlformats.org/officeDocument/2006/relationships/externalLink" Target="externalLinks/externalLink114.xml"/><Relationship Id="rId195" Type="http://schemas.openxmlformats.org/officeDocument/2006/relationships/externalLink" Target="externalLinks/externalLink135.xml"/><Relationship Id="rId209" Type="http://schemas.openxmlformats.org/officeDocument/2006/relationships/externalLink" Target="externalLinks/externalLink149.xml"/><Relationship Id="rId220" Type="http://schemas.openxmlformats.org/officeDocument/2006/relationships/externalLink" Target="externalLinks/externalLink160.xml"/><Relationship Id="rId241" Type="http://schemas.openxmlformats.org/officeDocument/2006/relationships/externalLink" Target="externalLinks/externalLink18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externalLink" Target="externalLinks/externalLink18.xml"/><Relationship Id="rId99" Type="http://schemas.openxmlformats.org/officeDocument/2006/relationships/externalLink" Target="externalLinks/externalLink39.xml"/><Relationship Id="rId101" Type="http://schemas.openxmlformats.org/officeDocument/2006/relationships/externalLink" Target="externalLinks/externalLink41.xml"/><Relationship Id="rId122" Type="http://schemas.openxmlformats.org/officeDocument/2006/relationships/externalLink" Target="externalLinks/externalLink62.xml"/><Relationship Id="rId143" Type="http://schemas.openxmlformats.org/officeDocument/2006/relationships/externalLink" Target="externalLinks/externalLink83.xml"/><Relationship Id="rId164" Type="http://schemas.openxmlformats.org/officeDocument/2006/relationships/externalLink" Target="externalLinks/externalLink104.xml"/><Relationship Id="rId185" Type="http://schemas.openxmlformats.org/officeDocument/2006/relationships/externalLink" Target="externalLinks/externalLink125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50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71.xml"/><Relationship Id="rId252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8.xml"/><Relationship Id="rId89" Type="http://schemas.openxmlformats.org/officeDocument/2006/relationships/externalLink" Target="externalLinks/externalLink29.xml"/><Relationship Id="rId112" Type="http://schemas.openxmlformats.org/officeDocument/2006/relationships/externalLink" Target="externalLinks/externalLink52.xml"/><Relationship Id="rId133" Type="http://schemas.openxmlformats.org/officeDocument/2006/relationships/externalLink" Target="externalLinks/externalLink73.xml"/><Relationship Id="rId154" Type="http://schemas.openxmlformats.org/officeDocument/2006/relationships/externalLink" Target="externalLinks/externalLink94.xml"/><Relationship Id="rId175" Type="http://schemas.openxmlformats.org/officeDocument/2006/relationships/externalLink" Target="externalLinks/externalLink115.xml"/><Relationship Id="rId196" Type="http://schemas.openxmlformats.org/officeDocument/2006/relationships/externalLink" Target="externalLinks/externalLink136.xml"/><Relationship Id="rId200" Type="http://schemas.openxmlformats.org/officeDocument/2006/relationships/externalLink" Target="externalLinks/externalLink14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61.xml"/><Relationship Id="rId242" Type="http://schemas.openxmlformats.org/officeDocument/2006/relationships/externalLink" Target="externalLinks/externalLink18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19.xml"/><Relationship Id="rId102" Type="http://schemas.openxmlformats.org/officeDocument/2006/relationships/externalLink" Target="externalLinks/externalLink42.xml"/><Relationship Id="rId123" Type="http://schemas.openxmlformats.org/officeDocument/2006/relationships/externalLink" Target="externalLinks/externalLink63.xml"/><Relationship Id="rId144" Type="http://schemas.openxmlformats.org/officeDocument/2006/relationships/externalLink" Target="externalLinks/externalLink84.xml"/><Relationship Id="rId90" Type="http://schemas.openxmlformats.org/officeDocument/2006/relationships/externalLink" Target="externalLinks/externalLink30.xml"/><Relationship Id="rId165" Type="http://schemas.openxmlformats.org/officeDocument/2006/relationships/externalLink" Target="externalLinks/externalLink105.xml"/><Relationship Id="rId186" Type="http://schemas.openxmlformats.org/officeDocument/2006/relationships/externalLink" Target="externalLinks/externalLink126.xml"/><Relationship Id="rId211" Type="http://schemas.openxmlformats.org/officeDocument/2006/relationships/externalLink" Target="externalLinks/externalLink151.xml"/><Relationship Id="rId232" Type="http://schemas.openxmlformats.org/officeDocument/2006/relationships/externalLink" Target="externalLinks/externalLink172.xml"/><Relationship Id="rId253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externalLink" Target="externalLinks/externalLink9.xml"/><Relationship Id="rId113" Type="http://schemas.openxmlformats.org/officeDocument/2006/relationships/externalLink" Target="externalLinks/externalLink53.xml"/><Relationship Id="rId134" Type="http://schemas.openxmlformats.org/officeDocument/2006/relationships/externalLink" Target="externalLinks/externalLink74.xml"/><Relationship Id="rId80" Type="http://schemas.openxmlformats.org/officeDocument/2006/relationships/externalLink" Target="externalLinks/externalLink20.xml"/><Relationship Id="rId155" Type="http://schemas.openxmlformats.org/officeDocument/2006/relationships/externalLink" Target="externalLinks/externalLink95.xml"/><Relationship Id="rId176" Type="http://schemas.openxmlformats.org/officeDocument/2006/relationships/externalLink" Target="externalLinks/externalLink116.xml"/><Relationship Id="rId197" Type="http://schemas.openxmlformats.org/officeDocument/2006/relationships/externalLink" Target="externalLinks/externalLink137.xml"/><Relationship Id="rId201" Type="http://schemas.openxmlformats.org/officeDocument/2006/relationships/externalLink" Target="externalLinks/externalLink141.xml"/><Relationship Id="rId222" Type="http://schemas.openxmlformats.org/officeDocument/2006/relationships/externalLink" Target="externalLinks/externalLink162.xml"/><Relationship Id="rId243" Type="http://schemas.openxmlformats.org/officeDocument/2006/relationships/externalLink" Target="externalLinks/externalLink18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3.xml"/><Relationship Id="rId124" Type="http://schemas.openxmlformats.org/officeDocument/2006/relationships/externalLink" Target="externalLinks/externalLink64.xml"/><Relationship Id="rId70" Type="http://schemas.openxmlformats.org/officeDocument/2006/relationships/externalLink" Target="externalLinks/externalLink10.xml"/><Relationship Id="rId91" Type="http://schemas.openxmlformats.org/officeDocument/2006/relationships/externalLink" Target="externalLinks/externalLink31.xml"/><Relationship Id="rId145" Type="http://schemas.openxmlformats.org/officeDocument/2006/relationships/externalLink" Target="externalLinks/externalLink85.xml"/><Relationship Id="rId166" Type="http://schemas.openxmlformats.org/officeDocument/2006/relationships/externalLink" Target="externalLinks/externalLink106.xml"/><Relationship Id="rId187" Type="http://schemas.openxmlformats.org/officeDocument/2006/relationships/externalLink" Target="externalLinks/externalLink12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52.xml"/><Relationship Id="rId233" Type="http://schemas.openxmlformats.org/officeDocument/2006/relationships/externalLink" Target="externalLinks/externalLink173.xml"/><Relationship Id="rId254" Type="http://schemas.openxmlformats.org/officeDocument/2006/relationships/customXml" Target="../customXml/item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54.xml"/><Relationship Id="rId60" Type="http://schemas.openxmlformats.org/officeDocument/2006/relationships/worksheet" Target="worksheets/sheet60.xml"/><Relationship Id="rId81" Type="http://schemas.openxmlformats.org/officeDocument/2006/relationships/externalLink" Target="externalLinks/externalLink21.xml"/><Relationship Id="rId135" Type="http://schemas.openxmlformats.org/officeDocument/2006/relationships/externalLink" Target="externalLinks/externalLink75.xml"/><Relationship Id="rId156" Type="http://schemas.openxmlformats.org/officeDocument/2006/relationships/externalLink" Target="externalLinks/externalLink96.xml"/><Relationship Id="rId177" Type="http://schemas.openxmlformats.org/officeDocument/2006/relationships/externalLink" Target="externalLinks/externalLink117.xml"/><Relationship Id="rId198" Type="http://schemas.openxmlformats.org/officeDocument/2006/relationships/externalLink" Target="externalLinks/externalLink138.xml"/><Relationship Id="rId202" Type="http://schemas.openxmlformats.org/officeDocument/2006/relationships/externalLink" Target="externalLinks/externalLink142.xml"/><Relationship Id="rId223" Type="http://schemas.openxmlformats.org/officeDocument/2006/relationships/externalLink" Target="externalLinks/externalLink163.xml"/><Relationship Id="rId244" Type="http://schemas.openxmlformats.org/officeDocument/2006/relationships/externalLink" Target="externalLinks/externalLink18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44.xml"/><Relationship Id="rId125" Type="http://schemas.openxmlformats.org/officeDocument/2006/relationships/externalLink" Target="externalLinks/externalLink65.xml"/><Relationship Id="rId146" Type="http://schemas.openxmlformats.org/officeDocument/2006/relationships/externalLink" Target="externalLinks/externalLink86.xml"/><Relationship Id="rId167" Type="http://schemas.openxmlformats.org/officeDocument/2006/relationships/externalLink" Target="externalLinks/externalLink107.xml"/><Relationship Id="rId188" Type="http://schemas.openxmlformats.org/officeDocument/2006/relationships/externalLink" Target="externalLinks/externalLink128.xml"/><Relationship Id="rId71" Type="http://schemas.openxmlformats.org/officeDocument/2006/relationships/externalLink" Target="externalLinks/externalLink11.xml"/><Relationship Id="rId92" Type="http://schemas.openxmlformats.org/officeDocument/2006/relationships/externalLink" Target="externalLinks/externalLink32.xml"/><Relationship Id="rId213" Type="http://schemas.openxmlformats.org/officeDocument/2006/relationships/externalLink" Target="externalLinks/externalLink153.xml"/><Relationship Id="rId234" Type="http://schemas.openxmlformats.org/officeDocument/2006/relationships/externalLink" Target="externalLinks/externalLink17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externalLink" Target="externalLinks/externalLink55.xml"/><Relationship Id="rId136" Type="http://schemas.openxmlformats.org/officeDocument/2006/relationships/externalLink" Target="externalLinks/externalLink76.xml"/><Relationship Id="rId157" Type="http://schemas.openxmlformats.org/officeDocument/2006/relationships/externalLink" Target="externalLinks/externalLink97.xml"/><Relationship Id="rId178" Type="http://schemas.openxmlformats.org/officeDocument/2006/relationships/externalLink" Target="externalLinks/externalLink118.xml"/><Relationship Id="rId61" Type="http://schemas.openxmlformats.org/officeDocument/2006/relationships/externalLink" Target="externalLinks/externalLink1.xml"/><Relationship Id="rId82" Type="http://schemas.openxmlformats.org/officeDocument/2006/relationships/externalLink" Target="externalLinks/externalLink22.xml"/><Relationship Id="rId199" Type="http://schemas.openxmlformats.org/officeDocument/2006/relationships/externalLink" Target="externalLinks/externalLink139.xml"/><Relationship Id="rId203" Type="http://schemas.openxmlformats.org/officeDocument/2006/relationships/externalLink" Target="externalLinks/externalLink14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64.xml"/><Relationship Id="rId245" Type="http://schemas.openxmlformats.org/officeDocument/2006/relationships/externalLink" Target="externalLinks/externalLink185.xml"/><Relationship Id="rId30" Type="http://schemas.openxmlformats.org/officeDocument/2006/relationships/worksheet" Target="worksheets/sheet30.xml"/><Relationship Id="rId105" Type="http://schemas.openxmlformats.org/officeDocument/2006/relationships/externalLink" Target="externalLinks/externalLink45.xml"/><Relationship Id="rId126" Type="http://schemas.openxmlformats.org/officeDocument/2006/relationships/externalLink" Target="externalLinks/externalLink66.xml"/><Relationship Id="rId147" Type="http://schemas.openxmlformats.org/officeDocument/2006/relationships/externalLink" Target="externalLinks/externalLink87.xml"/><Relationship Id="rId168" Type="http://schemas.openxmlformats.org/officeDocument/2006/relationships/externalLink" Target="externalLinks/externalLink10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2.xml"/><Relationship Id="rId93" Type="http://schemas.openxmlformats.org/officeDocument/2006/relationships/externalLink" Target="externalLinks/externalLink33.xml"/><Relationship Id="rId189" Type="http://schemas.openxmlformats.org/officeDocument/2006/relationships/externalLink" Target="externalLinks/externalLink12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54.xml"/><Relationship Id="rId235" Type="http://schemas.openxmlformats.org/officeDocument/2006/relationships/externalLink" Target="externalLinks/externalLink175.xml"/><Relationship Id="rId116" Type="http://schemas.openxmlformats.org/officeDocument/2006/relationships/externalLink" Target="externalLinks/externalLink56.xml"/><Relationship Id="rId137" Type="http://schemas.openxmlformats.org/officeDocument/2006/relationships/externalLink" Target="externalLinks/externalLink77.xml"/><Relationship Id="rId158" Type="http://schemas.openxmlformats.org/officeDocument/2006/relationships/externalLink" Target="externalLinks/externalLink9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2.xml"/><Relationship Id="rId83" Type="http://schemas.openxmlformats.org/officeDocument/2006/relationships/externalLink" Target="externalLinks/externalLink23.xml"/><Relationship Id="rId179" Type="http://schemas.openxmlformats.org/officeDocument/2006/relationships/externalLink" Target="externalLinks/externalLink119.xml"/><Relationship Id="rId190" Type="http://schemas.openxmlformats.org/officeDocument/2006/relationships/externalLink" Target="externalLinks/externalLink130.xml"/><Relationship Id="rId204" Type="http://schemas.openxmlformats.org/officeDocument/2006/relationships/externalLink" Target="externalLinks/externalLink144.xml"/><Relationship Id="rId225" Type="http://schemas.openxmlformats.org/officeDocument/2006/relationships/externalLink" Target="externalLinks/externalLink165.xml"/><Relationship Id="rId246" Type="http://schemas.openxmlformats.org/officeDocument/2006/relationships/externalLink" Target="externalLinks/externalLink186.xml"/><Relationship Id="rId106" Type="http://schemas.openxmlformats.org/officeDocument/2006/relationships/externalLink" Target="externalLinks/externalLink46.xml"/><Relationship Id="rId127" Type="http://schemas.openxmlformats.org/officeDocument/2006/relationships/externalLink" Target="externalLinks/externalLink6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13.xml"/><Relationship Id="rId94" Type="http://schemas.openxmlformats.org/officeDocument/2006/relationships/externalLink" Target="externalLinks/externalLink34.xml"/><Relationship Id="rId148" Type="http://schemas.openxmlformats.org/officeDocument/2006/relationships/externalLink" Target="externalLinks/externalLink88.xml"/><Relationship Id="rId169" Type="http://schemas.openxmlformats.org/officeDocument/2006/relationships/externalLink" Target="externalLinks/externalLink109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20.xml"/><Relationship Id="rId215" Type="http://schemas.openxmlformats.org/officeDocument/2006/relationships/externalLink" Target="externalLinks/externalLink155.xml"/><Relationship Id="rId236" Type="http://schemas.openxmlformats.org/officeDocument/2006/relationships/externalLink" Target="externalLinks/externalLink17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'[187]Gráfico 8x'!$B$2</c:f>
              <c:strCache>
                <c:ptCount val="1"/>
                <c:pt idx="0">
                  <c:v>Índice de Riesgos Geopolíticos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'[187]Gráfico 8x'!$A$3:$A$144</c:f>
              <c:numCache>
                <c:formatCode>General</c:formatCode>
                <c:ptCount val="14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  <c:pt idx="132">
                  <c:v>2024</c:v>
                </c:pt>
              </c:numCache>
            </c:numRef>
          </c:cat>
          <c:val>
            <c:numRef>
              <c:f>'[187]Gráfico 8x'!$B$3:$B$144</c:f>
              <c:numCache>
                <c:formatCode>General</c:formatCode>
                <c:ptCount val="142"/>
                <c:pt idx="0">
                  <c:v>66.5307372429439</c:v>
                </c:pt>
                <c:pt idx="1">
                  <c:v>66.584821031592995</c:v>
                </c:pt>
                <c:pt idx="2">
                  <c:v>66.8718691207267</c:v>
                </c:pt>
                <c:pt idx="3">
                  <c:v>68.071190755198202</c:v>
                </c:pt>
                <c:pt idx="4">
                  <c:v>68.644386393665997</c:v>
                </c:pt>
                <c:pt idx="5">
                  <c:v>70.551357548327701</c:v>
                </c:pt>
                <c:pt idx="6">
                  <c:v>64.856530954153797</c:v>
                </c:pt>
                <c:pt idx="7">
                  <c:v>66.807468188894205</c:v>
                </c:pt>
                <c:pt idx="8">
                  <c:v>71.519814085820002</c:v>
                </c:pt>
                <c:pt idx="9">
                  <c:v>71.244209842632699</c:v>
                </c:pt>
                <c:pt idx="10">
                  <c:v>67.692976375530804</c:v>
                </c:pt>
                <c:pt idx="11">
                  <c:v>59.584947785653803</c:v>
                </c:pt>
                <c:pt idx="12">
                  <c:v>60.922374805692598</c:v>
                </c:pt>
                <c:pt idx="13">
                  <c:v>58.557487387045697</c:v>
                </c:pt>
                <c:pt idx="14">
                  <c:v>71.887976549779097</c:v>
                </c:pt>
                <c:pt idx="15">
                  <c:v>76.012637986393003</c:v>
                </c:pt>
                <c:pt idx="16">
                  <c:v>79.900085314837895</c:v>
                </c:pt>
                <c:pt idx="17">
                  <c:v>74.221591798673003</c:v>
                </c:pt>
                <c:pt idx="18">
                  <c:v>86.492009919507595</c:v>
                </c:pt>
                <c:pt idx="19">
                  <c:v>100.779359627793</c:v>
                </c:pt>
                <c:pt idx="20">
                  <c:v>109.61573576106299</c:v>
                </c:pt>
                <c:pt idx="21">
                  <c:v>94.768871217565803</c:v>
                </c:pt>
                <c:pt idx="22">
                  <c:v>80.737856667988297</c:v>
                </c:pt>
                <c:pt idx="23">
                  <c:v>68.602714839651995</c:v>
                </c:pt>
                <c:pt idx="24">
                  <c:v>76.235866999318105</c:v>
                </c:pt>
                <c:pt idx="25">
                  <c:v>83.658806852614404</c:v>
                </c:pt>
                <c:pt idx="26">
                  <c:v>88.431174343991202</c:v>
                </c:pt>
                <c:pt idx="27">
                  <c:v>85.791488644717404</c:v>
                </c:pt>
                <c:pt idx="28">
                  <c:v>76.180923791408205</c:v>
                </c:pt>
                <c:pt idx="29">
                  <c:v>71.241405421886995</c:v>
                </c:pt>
                <c:pt idx="30">
                  <c:v>72.485945256843493</c:v>
                </c:pt>
                <c:pt idx="31">
                  <c:v>74.161134326510805</c:v>
                </c:pt>
                <c:pt idx="32">
                  <c:v>77.627145476961701</c:v>
                </c:pt>
                <c:pt idx="33">
                  <c:v>73.618038922440405</c:v>
                </c:pt>
                <c:pt idx="34">
                  <c:v>92.007156207366407</c:v>
                </c:pt>
                <c:pt idx="35">
                  <c:v>105.338550021953</c:v>
                </c:pt>
                <c:pt idx="36">
                  <c:v>112.42048341511</c:v>
                </c:pt>
                <c:pt idx="37">
                  <c:v>99.763667927388099</c:v>
                </c:pt>
                <c:pt idx="38">
                  <c:v>89.383926947717995</c:v>
                </c:pt>
                <c:pt idx="39">
                  <c:v>80.493615059739398</c:v>
                </c:pt>
                <c:pt idx="40">
                  <c:v>76.338863668862899</c:v>
                </c:pt>
                <c:pt idx="41">
                  <c:v>71.0697991333641</c:v>
                </c:pt>
                <c:pt idx="42">
                  <c:v>78.989769107146699</c:v>
                </c:pt>
                <c:pt idx="43">
                  <c:v>81.794074715402203</c:v>
                </c:pt>
                <c:pt idx="44">
                  <c:v>85.668523841534196</c:v>
                </c:pt>
                <c:pt idx="45">
                  <c:v>77.890395054268296</c:v>
                </c:pt>
                <c:pt idx="46">
                  <c:v>73.627173850133502</c:v>
                </c:pt>
                <c:pt idx="47">
                  <c:v>72.989900076062696</c:v>
                </c:pt>
                <c:pt idx="48">
                  <c:v>78.232361678988596</c:v>
                </c:pt>
                <c:pt idx="49">
                  <c:v>86.663982180825698</c:v>
                </c:pt>
                <c:pt idx="50">
                  <c:v>85.169785162661</c:v>
                </c:pt>
                <c:pt idx="51">
                  <c:v>89.012324750688705</c:v>
                </c:pt>
                <c:pt idx="52">
                  <c:v>85.8791555773997</c:v>
                </c:pt>
                <c:pt idx="53">
                  <c:v>94.005051041382799</c:v>
                </c:pt>
                <c:pt idx="54">
                  <c:v>89.5190367020341</c:v>
                </c:pt>
                <c:pt idx="55">
                  <c:v>99.207559928816195</c:v>
                </c:pt>
                <c:pt idx="56">
                  <c:v>96.174593284460897</c:v>
                </c:pt>
                <c:pt idx="57">
                  <c:v>93.115399960462597</c:v>
                </c:pt>
                <c:pt idx="58">
                  <c:v>80.736326983945204</c:v>
                </c:pt>
                <c:pt idx="59">
                  <c:v>71.892771204602496</c:v>
                </c:pt>
                <c:pt idx="60">
                  <c:v>72.152885340826003</c:v>
                </c:pt>
                <c:pt idx="61">
                  <c:v>64.579033110154995</c:v>
                </c:pt>
                <c:pt idx="62">
                  <c:v>72.459938572083104</c:v>
                </c:pt>
                <c:pt idx="63">
                  <c:v>80.770041713702597</c:v>
                </c:pt>
                <c:pt idx="64">
                  <c:v>97.256009998047801</c:v>
                </c:pt>
                <c:pt idx="65">
                  <c:v>95.101805715939904</c:v>
                </c:pt>
                <c:pt idx="66">
                  <c:v>91.535125318439995</c:v>
                </c:pt>
                <c:pt idx="67">
                  <c:v>88.052016247958505</c:v>
                </c:pt>
                <c:pt idx="68">
                  <c:v>80.259869469017701</c:v>
                </c:pt>
                <c:pt idx="69">
                  <c:v>75.405873596080596</c:v>
                </c:pt>
                <c:pt idx="70">
                  <c:v>66.692236103031206</c:v>
                </c:pt>
                <c:pt idx="71">
                  <c:v>70.883780095993799</c:v>
                </c:pt>
                <c:pt idx="72">
                  <c:v>69.646191688120396</c:v>
                </c:pt>
                <c:pt idx="73">
                  <c:v>74.0637876189964</c:v>
                </c:pt>
                <c:pt idx="74">
                  <c:v>71.832599520184999</c:v>
                </c:pt>
                <c:pt idx="75">
                  <c:v>69.630709805264402</c:v>
                </c:pt>
                <c:pt idx="76">
                  <c:v>72.237122820572907</c:v>
                </c:pt>
                <c:pt idx="77">
                  <c:v>78.774934852216404</c:v>
                </c:pt>
                <c:pt idx="78">
                  <c:v>82.619931392436996</c:v>
                </c:pt>
                <c:pt idx="79">
                  <c:v>81.793283145030401</c:v>
                </c:pt>
                <c:pt idx="80">
                  <c:v>77.422069125887305</c:v>
                </c:pt>
                <c:pt idx="81">
                  <c:v>78.585036092010895</c:v>
                </c:pt>
                <c:pt idx="82">
                  <c:v>70.412546945520106</c:v>
                </c:pt>
                <c:pt idx="83">
                  <c:v>66.077004993781003</c:v>
                </c:pt>
                <c:pt idx="84">
                  <c:v>77.013945722328003</c:v>
                </c:pt>
                <c:pt idx="85">
                  <c:v>77.789308433750506</c:v>
                </c:pt>
                <c:pt idx="86">
                  <c:v>79.7458257256053</c:v>
                </c:pt>
                <c:pt idx="87">
                  <c:v>61.129209059800502</c:v>
                </c:pt>
                <c:pt idx="88">
                  <c:v>59.121973695396903</c:v>
                </c:pt>
                <c:pt idx="89">
                  <c:v>56.342971610688402</c:v>
                </c:pt>
                <c:pt idx="90">
                  <c:v>55.570588082301498</c:v>
                </c:pt>
                <c:pt idx="91">
                  <c:v>54.751031071809898</c:v>
                </c:pt>
                <c:pt idx="92">
                  <c:v>57.216713155149101</c:v>
                </c:pt>
                <c:pt idx="93">
                  <c:v>59.806457960057401</c:v>
                </c:pt>
                <c:pt idx="94">
                  <c:v>61.0464827598543</c:v>
                </c:pt>
                <c:pt idx="95">
                  <c:v>56.651116592250503</c:v>
                </c:pt>
                <c:pt idx="96">
                  <c:v>57.011026164073598</c:v>
                </c:pt>
                <c:pt idx="97">
                  <c:v>58.059153745479698</c:v>
                </c:pt>
                <c:pt idx="98">
                  <c:v>61.980595423345697</c:v>
                </c:pt>
                <c:pt idx="99">
                  <c:v>64.876918517287905</c:v>
                </c:pt>
                <c:pt idx="100">
                  <c:v>70.010745824800395</c:v>
                </c:pt>
                <c:pt idx="101">
                  <c:v>68.800303140612002</c:v>
                </c:pt>
                <c:pt idx="102">
                  <c:v>60.784273532179199</c:v>
                </c:pt>
                <c:pt idx="103">
                  <c:v>59.835519900850201</c:v>
                </c:pt>
                <c:pt idx="104">
                  <c:v>61.6060119872539</c:v>
                </c:pt>
                <c:pt idx="105">
                  <c:v>67.159737564609401</c:v>
                </c:pt>
                <c:pt idx="106">
                  <c:v>66.373533423133694</c:v>
                </c:pt>
                <c:pt idx="107">
                  <c:v>73.015984889846806</c:v>
                </c:pt>
                <c:pt idx="108">
                  <c:v>89.089773229480699</c:v>
                </c:pt>
                <c:pt idx="109">
                  <c:v>124.012630584696</c:v>
                </c:pt>
                <c:pt idx="110">
                  <c:v>181.57773544875201</c:v>
                </c:pt>
                <c:pt idx="111">
                  <c:v>195.71723831583</c:v>
                </c:pt>
                <c:pt idx="112">
                  <c:v>175.80196512998899</c:v>
                </c:pt>
                <c:pt idx="113">
                  <c:v>125.071576979859</c:v>
                </c:pt>
                <c:pt idx="114">
                  <c:v>105.13857056166199</c:v>
                </c:pt>
                <c:pt idx="115">
                  <c:v>102.606663850595</c:v>
                </c:pt>
                <c:pt idx="116">
                  <c:v>102.951216957206</c:v>
                </c:pt>
                <c:pt idx="117">
                  <c:v>109.95402620961499</c:v>
                </c:pt>
                <c:pt idx="118">
                  <c:v>105.60262817811601</c:v>
                </c:pt>
                <c:pt idx="119">
                  <c:v>100</c:v>
                </c:pt>
                <c:pt idx="120">
                  <c:v>89.518181394827195</c:v>
                </c:pt>
                <c:pt idx="121">
                  <c:v>90.671073828946206</c:v>
                </c:pt>
                <c:pt idx="122">
                  <c:v>89.105419594491806</c:v>
                </c:pt>
                <c:pt idx="123">
                  <c:v>89.794355157476801</c:v>
                </c:pt>
                <c:pt idx="124">
                  <c:v>86.420338876416196</c:v>
                </c:pt>
                <c:pt idx="125">
                  <c:v>87.817180962958702</c:v>
                </c:pt>
                <c:pt idx="126">
                  <c:v>87.935279150375607</c:v>
                </c:pt>
                <c:pt idx="127">
                  <c:v>85.988906295441396</c:v>
                </c:pt>
                <c:pt idx="128">
                  <c:v>82.828620182844503</c:v>
                </c:pt>
                <c:pt idx="129">
                  <c:v>107.270115370868</c:v>
                </c:pt>
                <c:pt idx="130">
                  <c:v>122.15809222905099</c:v>
                </c:pt>
                <c:pt idx="131">
                  <c:v>133.810912753628</c:v>
                </c:pt>
                <c:pt idx="132">
                  <c:v>123.516291289262</c:v>
                </c:pt>
                <c:pt idx="133">
                  <c:v>120.83311034007799</c:v>
                </c:pt>
                <c:pt idx="134">
                  <c:v>118.290545185355</c:v>
                </c:pt>
                <c:pt idx="135">
                  <c:v>119.322752950167</c:v>
                </c:pt>
                <c:pt idx="136">
                  <c:v>114.59352501604</c:v>
                </c:pt>
                <c:pt idx="137">
                  <c:v>108.949595368758</c:v>
                </c:pt>
                <c:pt idx="138">
                  <c:v>89.534516528863193</c:v>
                </c:pt>
                <c:pt idx="139">
                  <c:v>91.901390069533804</c:v>
                </c:pt>
                <c:pt idx="140">
                  <c:v>96.067126812349201</c:v>
                </c:pt>
                <c:pt idx="141">
                  <c:v>104.63512974917801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A-404E-850E-F768757EA349}"/>
            </c:ext>
          </c:extLst>
        </c:ser>
        <c:ser>
          <c:idx val="1"/>
          <c:order val="1"/>
          <c:tx>
            <c:strRef>
              <c:f>'[187]Gráfico 8x'!$C$2</c:f>
              <c:strCache>
                <c:ptCount val="1"/>
                <c:pt idx="0">
                  <c:v>Índice de incertidumbre sobre política de comercio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'[187]Gráfico 8x'!$A$3:$A$144</c:f>
              <c:numCache>
                <c:formatCode>General</c:formatCode>
                <c:ptCount val="14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  <c:pt idx="132">
                  <c:v>2024</c:v>
                </c:pt>
              </c:numCache>
            </c:numRef>
          </c:cat>
          <c:val>
            <c:numRef>
              <c:f>'[187]Gráfico 8x'!$C$3:$C$144</c:f>
              <c:numCache>
                <c:formatCode>General</c:formatCode>
                <c:ptCount val="142"/>
                <c:pt idx="0">
                  <c:v>46.8985435083409</c:v>
                </c:pt>
                <c:pt idx="1">
                  <c:v>58.635646235422598</c:v>
                </c:pt>
                <c:pt idx="2">
                  <c:v>65.332776851376494</c:v>
                </c:pt>
                <c:pt idx="3">
                  <c:v>23.1679777169327</c:v>
                </c:pt>
                <c:pt idx="4">
                  <c:v>68.992040440450594</c:v>
                </c:pt>
                <c:pt idx="5">
                  <c:v>55.0822342358003</c:v>
                </c:pt>
                <c:pt idx="6">
                  <c:v>50.178070180874201</c:v>
                </c:pt>
                <c:pt idx="7">
                  <c:v>41.724226877991498</c:v>
                </c:pt>
                <c:pt idx="8">
                  <c:v>52.5522080109114</c:v>
                </c:pt>
                <c:pt idx="9">
                  <c:v>68.423443889141396</c:v>
                </c:pt>
                <c:pt idx="10">
                  <c:v>53.364473065508101</c:v>
                </c:pt>
                <c:pt idx="11">
                  <c:v>44.047745117320503</c:v>
                </c:pt>
                <c:pt idx="12">
                  <c:v>47.1775340365283</c:v>
                </c:pt>
                <c:pt idx="13">
                  <c:v>54.950067942109101</c:v>
                </c:pt>
                <c:pt idx="14">
                  <c:v>55.634371986450603</c:v>
                </c:pt>
                <c:pt idx="15">
                  <c:v>50.181361804132699</c:v>
                </c:pt>
                <c:pt idx="16">
                  <c:v>34.4138891884825</c:v>
                </c:pt>
                <c:pt idx="17">
                  <c:v>56.620417509712397</c:v>
                </c:pt>
                <c:pt idx="18">
                  <c:v>41.436179003617603</c:v>
                </c:pt>
                <c:pt idx="19">
                  <c:v>45.611952714416702</c:v>
                </c:pt>
                <c:pt idx="20">
                  <c:v>40.744581036560099</c:v>
                </c:pt>
                <c:pt idx="21">
                  <c:v>43.089933900123</c:v>
                </c:pt>
                <c:pt idx="22">
                  <c:v>51.322280046160103</c:v>
                </c:pt>
                <c:pt idx="23">
                  <c:v>58.8457046560343</c:v>
                </c:pt>
                <c:pt idx="24">
                  <c:v>54.567417982715298</c:v>
                </c:pt>
                <c:pt idx="25">
                  <c:v>51.6556908663866</c:v>
                </c:pt>
                <c:pt idx="26">
                  <c:v>42.798743924667399</c:v>
                </c:pt>
                <c:pt idx="27">
                  <c:v>43.812447333574198</c:v>
                </c:pt>
                <c:pt idx="28">
                  <c:v>89.070040919941803</c:v>
                </c:pt>
                <c:pt idx="29">
                  <c:v>91.250182596616995</c:v>
                </c:pt>
                <c:pt idx="30">
                  <c:v>54.292533751025701</c:v>
                </c:pt>
                <c:pt idx="31">
                  <c:v>72.630771002034095</c:v>
                </c:pt>
                <c:pt idx="32">
                  <c:v>59.969218300333303</c:v>
                </c:pt>
                <c:pt idx="33">
                  <c:v>109.189484568116</c:v>
                </c:pt>
                <c:pt idx="34">
                  <c:v>62.990592840867002</c:v>
                </c:pt>
                <c:pt idx="35">
                  <c:v>65.247506200412303</c:v>
                </c:pt>
                <c:pt idx="36">
                  <c:v>73.883775411187401</c:v>
                </c:pt>
                <c:pt idx="37">
                  <c:v>66.039905836443495</c:v>
                </c:pt>
                <c:pt idx="38">
                  <c:v>111.392764815513</c:v>
                </c:pt>
                <c:pt idx="39">
                  <c:v>96.063132574592004</c:v>
                </c:pt>
                <c:pt idx="40">
                  <c:v>117.737986986556</c:v>
                </c:pt>
                <c:pt idx="41">
                  <c:v>153.148734388891</c:v>
                </c:pt>
                <c:pt idx="42">
                  <c:v>94.540773253570904</c:v>
                </c:pt>
                <c:pt idx="43">
                  <c:v>89.542352133401494</c:v>
                </c:pt>
                <c:pt idx="44">
                  <c:v>90.722943915284205</c:v>
                </c:pt>
                <c:pt idx="45">
                  <c:v>103.464725053047</c:v>
                </c:pt>
                <c:pt idx="46">
                  <c:v>228.20561294684799</c:v>
                </c:pt>
                <c:pt idx="47">
                  <c:v>217.013313513057</c:v>
                </c:pt>
                <c:pt idx="48">
                  <c:v>341.23336376013702</c:v>
                </c:pt>
                <c:pt idx="49">
                  <c:v>251.59221165107499</c:v>
                </c:pt>
                <c:pt idx="50">
                  <c:v>185.73175133462701</c:v>
                </c:pt>
                <c:pt idx="51">
                  <c:v>199.08006092720501</c:v>
                </c:pt>
                <c:pt idx="52">
                  <c:v>111.65763403224599</c:v>
                </c:pt>
                <c:pt idx="53">
                  <c:v>123.262170771481</c:v>
                </c:pt>
                <c:pt idx="54">
                  <c:v>135.28144742408199</c:v>
                </c:pt>
                <c:pt idx="55">
                  <c:v>112.415737137435</c:v>
                </c:pt>
                <c:pt idx="56">
                  <c:v>105.195248977563</c:v>
                </c:pt>
                <c:pt idx="57">
                  <c:v>97.881931069260105</c:v>
                </c:pt>
                <c:pt idx="58">
                  <c:v>90.279067647623705</c:v>
                </c:pt>
                <c:pt idx="59">
                  <c:v>95.861567291655007</c:v>
                </c:pt>
                <c:pt idx="60">
                  <c:v>150.12104616888101</c:v>
                </c:pt>
                <c:pt idx="61">
                  <c:v>116.934890650181</c:v>
                </c:pt>
                <c:pt idx="62">
                  <c:v>534.24916158384997</c:v>
                </c:pt>
                <c:pt idx="63">
                  <c:v>357.20030590784597</c:v>
                </c:pt>
                <c:pt idx="64">
                  <c:v>312.17665755444</c:v>
                </c:pt>
                <c:pt idx="65">
                  <c:v>468.77409553808701</c:v>
                </c:pt>
                <c:pt idx="66">
                  <c:v>505.18680657341798</c:v>
                </c:pt>
                <c:pt idx="67">
                  <c:v>463.04447918886899</c:v>
                </c:pt>
                <c:pt idx="68">
                  <c:v>307.78658429320097</c:v>
                </c:pt>
                <c:pt idx="69">
                  <c:v>318.23999841017201</c:v>
                </c:pt>
                <c:pt idx="70">
                  <c:v>296.96480866219503</c:v>
                </c:pt>
                <c:pt idx="71">
                  <c:v>337.59334418302598</c:v>
                </c:pt>
                <c:pt idx="72">
                  <c:v>290.566963330264</c:v>
                </c:pt>
                <c:pt idx="73">
                  <c:v>261.37086165794699</c:v>
                </c:pt>
                <c:pt idx="74">
                  <c:v>192.94049103865299</c:v>
                </c:pt>
                <c:pt idx="75">
                  <c:v>186.914512687469</c:v>
                </c:pt>
                <c:pt idx="76">
                  <c:v>389.15653346481298</c:v>
                </c:pt>
                <c:pt idx="77">
                  <c:v>545.4216695591</c:v>
                </c:pt>
                <c:pt idx="78">
                  <c:v>297.54633980291601</c:v>
                </c:pt>
                <c:pt idx="79">
                  <c:v>521.258736081709</c:v>
                </c:pt>
                <c:pt idx="80">
                  <c:v>280.76791175775497</c:v>
                </c:pt>
                <c:pt idx="81">
                  <c:v>285.55476883037397</c:v>
                </c:pt>
                <c:pt idx="82">
                  <c:v>245.71311577064199</c:v>
                </c:pt>
                <c:pt idx="83">
                  <c:v>300.00803097227902</c:v>
                </c:pt>
                <c:pt idx="84">
                  <c:v>286.32169167942197</c:v>
                </c:pt>
                <c:pt idx="85">
                  <c:v>196.302893083295</c:v>
                </c:pt>
                <c:pt idx="86">
                  <c:v>125.555784068519</c:v>
                </c:pt>
                <c:pt idx="87">
                  <c:v>113.754370885507</c:v>
                </c:pt>
                <c:pt idx="88">
                  <c:v>136.35309859155001</c:v>
                </c:pt>
                <c:pt idx="89">
                  <c:v>122.820309859155</c:v>
                </c:pt>
                <c:pt idx="90">
                  <c:v>117.694253521127</c:v>
                </c:pt>
                <c:pt idx="91">
                  <c:v>137.788394366197</c:v>
                </c:pt>
                <c:pt idx="92">
                  <c:v>139.01864788732399</c:v>
                </c:pt>
                <c:pt idx="93">
                  <c:v>144.040167611172</c:v>
                </c:pt>
                <c:pt idx="94">
                  <c:v>143.27397669037299</c:v>
                </c:pt>
                <c:pt idx="95">
                  <c:v>200.965200882533</c:v>
                </c:pt>
                <c:pt idx="96">
                  <c:v>154.689651136647</c:v>
                </c:pt>
                <c:pt idx="97">
                  <c:v>75.568398103609397</c:v>
                </c:pt>
                <c:pt idx="98">
                  <c:v>96.010097181582495</c:v>
                </c:pt>
                <c:pt idx="99">
                  <c:v>98.319153418053901</c:v>
                </c:pt>
                <c:pt idx="100">
                  <c:v>101.00044588986199</c:v>
                </c:pt>
                <c:pt idx="101">
                  <c:v>101.185710694996</c:v>
                </c:pt>
                <c:pt idx="102">
                  <c:v>117.324749574526</c:v>
                </c:pt>
                <c:pt idx="103">
                  <c:v>80.909959355814607</c:v>
                </c:pt>
                <c:pt idx="104">
                  <c:v>105.685548713317</c:v>
                </c:pt>
                <c:pt idx="105">
                  <c:v>114.950992301765</c:v>
                </c:pt>
                <c:pt idx="106">
                  <c:v>99.425674106708001</c:v>
                </c:pt>
                <c:pt idx="107">
                  <c:v>76.104762979124999</c:v>
                </c:pt>
                <c:pt idx="108">
                  <c:v>95.562557437311298</c:v>
                </c:pt>
                <c:pt idx="109">
                  <c:v>111.34635649779599</c:v>
                </c:pt>
                <c:pt idx="110">
                  <c:v>109.95916942820701</c:v>
                </c:pt>
                <c:pt idx="111">
                  <c:v>84.462285679554</c:v>
                </c:pt>
                <c:pt idx="112">
                  <c:v>129.76552620931301</c:v>
                </c:pt>
                <c:pt idx="113">
                  <c:v>152.77866499241699</c:v>
                </c:pt>
                <c:pt idx="114">
                  <c:v>137.45258712258101</c:v>
                </c:pt>
                <c:pt idx="115">
                  <c:v>135.03557502037</c:v>
                </c:pt>
                <c:pt idx="116">
                  <c:v>99.457825728136797</c:v>
                </c:pt>
                <c:pt idx="117">
                  <c:v>95.452483395592594</c:v>
                </c:pt>
                <c:pt idx="118">
                  <c:v>101.095422090062</c:v>
                </c:pt>
                <c:pt idx="119">
                  <c:v>100</c:v>
                </c:pt>
                <c:pt idx="120">
                  <c:v>108.135273132801</c:v>
                </c:pt>
                <c:pt idx="121">
                  <c:v>89.566038979587503</c:v>
                </c:pt>
                <c:pt idx="122">
                  <c:v>134.182482811097</c:v>
                </c:pt>
                <c:pt idx="123">
                  <c:v>69.495606115324506</c:v>
                </c:pt>
                <c:pt idx="124">
                  <c:v>122.319879320317</c:v>
                </c:pt>
                <c:pt idx="125">
                  <c:v>107.299532612926</c:v>
                </c:pt>
                <c:pt idx="126">
                  <c:v>129.78260464924901</c:v>
                </c:pt>
                <c:pt idx="127">
                  <c:v>122.955491038223</c:v>
                </c:pt>
                <c:pt idx="128">
                  <c:v>130.41556761061099</c:v>
                </c:pt>
                <c:pt idx="129">
                  <c:v>91.1605842532461</c:v>
                </c:pt>
                <c:pt idx="130">
                  <c:v>83.961267605633793</c:v>
                </c:pt>
                <c:pt idx="131">
                  <c:v>133.90757431899999</c:v>
                </c:pt>
                <c:pt idx="132">
                  <c:v>142.61507666391299</c:v>
                </c:pt>
                <c:pt idx="133">
                  <c:v>128.12211223601599</c:v>
                </c:pt>
                <c:pt idx="134">
                  <c:v>168.266123621204</c:v>
                </c:pt>
                <c:pt idx="135">
                  <c:v>186.375366427019</c:v>
                </c:pt>
                <c:pt idx="136">
                  <c:v>194.17691302049499</c:v>
                </c:pt>
                <c:pt idx="137">
                  <c:v>181.77504744780799</c:v>
                </c:pt>
                <c:pt idx="138">
                  <c:v>206.14878745378201</c:v>
                </c:pt>
                <c:pt idx="139">
                  <c:v>201.110764884291</c:v>
                </c:pt>
                <c:pt idx="140">
                  <c:v>262.79854361505699</c:v>
                </c:pt>
                <c:pt idx="141">
                  <c:v>302.98940560098202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A-404E-850E-F768757E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085456"/>
        <c:axId val="561083536"/>
      </c:lineChart>
      <c:catAx>
        <c:axId val="56108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61083536"/>
        <c:crosses val="autoZero"/>
        <c:auto val="1"/>
        <c:lblAlgn val="ctr"/>
        <c:lblOffset val="100"/>
        <c:noMultiLvlLbl val="0"/>
      </c:catAx>
      <c:valAx>
        <c:axId val="5610835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6108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</a:t>
            </a:r>
            <a:r>
              <a:rPr lang="es-DO" b="1" baseline="0"/>
              <a:t> </a:t>
            </a:r>
            <a:r>
              <a:rPr lang="es-DO" b="1"/>
              <a:t>11. Precio Spot del Barril de WTI</a:t>
            </a:r>
          </a:p>
          <a:p>
            <a:pPr>
              <a:defRPr/>
            </a:pPr>
            <a:r>
              <a:rPr lang="es-DO" b="1"/>
              <a:t>2024</a:t>
            </a:r>
          </a:p>
          <a:p>
            <a:pPr>
              <a:defRPr/>
            </a:pPr>
            <a:r>
              <a:rPr lang="es-DO"/>
              <a:t>En US$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[187]Hoja4!$B$2</c:f>
              <c:strCache>
                <c:ptCount val="1"/>
                <c:pt idx="0">
                  <c:v>WTI precio spot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[187]Hoja4!$A$3:$A$260</c:f>
              <c:strCache>
                <c:ptCount val="258"/>
                <c:pt idx="0">
                  <c:v>enero</c:v>
                </c:pt>
                <c:pt idx="22">
                  <c:v>febrero</c:v>
                </c:pt>
                <c:pt idx="43">
                  <c:v>marzo</c:v>
                </c:pt>
                <c:pt idx="63">
                  <c:v>abril</c:v>
                </c:pt>
                <c:pt idx="85">
                  <c:v>mayo</c:v>
                </c:pt>
                <c:pt idx="107">
                  <c:v>junio</c:v>
                </c:pt>
                <c:pt idx="127">
                  <c:v>julio</c:v>
                </c:pt>
                <c:pt idx="150">
                  <c:v>agosto</c:v>
                </c:pt>
                <c:pt idx="172">
                  <c:v>septiembre</c:v>
                </c:pt>
                <c:pt idx="193">
                  <c:v>octubre</c:v>
                </c:pt>
                <c:pt idx="216">
                  <c:v>noviembre</c:v>
                </c:pt>
                <c:pt idx="237">
                  <c:v>diciembre</c:v>
                </c:pt>
              </c:strCache>
            </c:strRef>
          </c:cat>
          <c:val>
            <c:numRef>
              <c:f>[187]Hoja4!$B$3:$B$260</c:f>
              <c:numCache>
                <c:formatCode>General</c:formatCode>
                <c:ptCount val="258"/>
                <c:pt idx="0">
                  <c:v>70.62</c:v>
                </c:pt>
                <c:pt idx="1">
                  <c:v>72.97</c:v>
                </c:pt>
                <c:pt idx="2">
                  <c:v>72.38</c:v>
                </c:pt>
                <c:pt idx="3">
                  <c:v>74</c:v>
                </c:pt>
                <c:pt idx="4">
                  <c:v>71.06</c:v>
                </c:pt>
                <c:pt idx="5">
                  <c:v>72.430000000000007</c:v>
                </c:pt>
                <c:pt idx="6">
                  <c:v>71.569999999999993</c:v>
                </c:pt>
                <c:pt idx="7">
                  <c:v>72.150000000000006</c:v>
                </c:pt>
                <c:pt idx="8">
                  <c:v>72.94</c:v>
                </c:pt>
                <c:pt idx="10">
                  <c:v>72.63</c:v>
                </c:pt>
                <c:pt idx="11">
                  <c:v>72.790000000000006</c:v>
                </c:pt>
                <c:pt idx="12">
                  <c:v>74.319999999999993</c:v>
                </c:pt>
                <c:pt idx="13">
                  <c:v>73.69</c:v>
                </c:pt>
                <c:pt idx="14">
                  <c:v>75.260000000000005</c:v>
                </c:pt>
                <c:pt idx="15">
                  <c:v>74.72</c:v>
                </c:pt>
                <c:pt idx="16">
                  <c:v>75.48</c:v>
                </c:pt>
                <c:pt idx="17">
                  <c:v>77.91</c:v>
                </c:pt>
                <c:pt idx="18">
                  <c:v>78.45</c:v>
                </c:pt>
                <c:pt idx="19">
                  <c:v>77.25</c:v>
                </c:pt>
                <c:pt idx="20">
                  <c:v>78.3</c:v>
                </c:pt>
                <c:pt idx="21">
                  <c:v>76.28</c:v>
                </c:pt>
                <c:pt idx="22">
                  <c:v>74.36</c:v>
                </c:pt>
                <c:pt idx="23">
                  <c:v>72.72</c:v>
                </c:pt>
                <c:pt idx="24">
                  <c:v>73.209999999999994</c:v>
                </c:pt>
                <c:pt idx="25">
                  <c:v>73.83</c:v>
                </c:pt>
                <c:pt idx="26">
                  <c:v>74.260000000000005</c:v>
                </c:pt>
                <c:pt idx="27">
                  <c:v>76.67</c:v>
                </c:pt>
                <c:pt idx="28">
                  <c:v>77.260000000000005</c:v>
                </c:pt>
                <c:pt idx="29">
                  <c:v>77.34</c:v>
                </c:pt>
                <c:pt idx="30">
                  <c:v>78.28</c:v>
                </c:pt>
                <c:pt idx="31">
                  <c:v>77.09</c:v>
                </c:pt>
                <c:pt idx="32">
                  <c:v>78.47</c:v>
                </c:pt>
                <c:pt idx="33">
                  <c:v>79.650000000000006</c:v>
                </c:pt>
                <c:pt idx="35">
                  <c:v>78.72</c:v>
                </c:pt>
                <c:pt idx="36">
                  <c:v>78.89</c:v>
                </c:pt>
                <c:pt idx="37">
                  <c:v>79.64</c:v>
                </c:pt>
                <c:pt idx="38">
                  <c:v>77.599999999999994</c:v>
                </c:pt>
                <c:pt idx="39">
                  <c:v>78.53</c:v>
                </c:pt>
                <c:pt idx="40">
                  <c:v>79.8</c:v>
                </c:pt>
                <c:pt idx="41">
                  <c:v>79.44</c:v>
                </c:pt>
                <c:pt idx="42">
                  <c:v>79.22</c:v>
                </c:pt>
                <c:pt idx="43">
                  <c:v>80.900000000000006</c:v>
                </c:pt>
                <c:pt idx="44">
                  <c:v>79.67</c:v>
                </c:pt>
                <c:pt idx="45">
                  <c:v>79.11</c:v>
                </c:pt>
                <c:pt idx="46">
                  <c:v>80.08</c:v>
                </c:pt>
                <c:pt idx="47">
                  <c:v>79.81</c:v>
                </c:pt>
                <c:pt idx="48">
                  <c:v>78.959999999999994</c:v>
                </c:pt>
                <c:pt idx="49">
                  <c:v>78.87</c:v>
                </c:pt>
                <c:pt idx="50">
                  <c:v>78.510000000000005</c:v>
                </c:pt>
                <c:pt idx="51">
                  <c:v>80.67</c:v>
                </c:pt>
                <c:pt idx="52">
                  <c:v>82.16</c:v>
                </c:pt>
                <c:pt idx="53">
                  <c:v>81.94</c:v>
                </c:pt>
                <c:pt idx="54">
                  <c:v>83.68</c:v>
                </c:pt>
                <c:pt idx="55">
                  <c:v>84.39</c:v>
                </c:pt>
                <c:pt idx="56">
                  <c:v>82.79</c:v>
                </c:pt>
                <c:pt idx="57">
                  <c:v>81.99</c:v>
                </c:pt>
                <c:pt idx="58">
                  <c:v>81.099999999999994</c:v>
                </c:pt>
                <c:pt idx="59">
                  <c:v>82.41</c:v>
                </c:pt>
                <c:pt idx="60">
                  <c:v>82.41</c:v>
                </c:pt>
                <c:pt idx="61">
                  <c:v>82.15</c:v>
                </c:pt>
                <c:pt idx="62">
                  <c:v>83.96</c:v>
                </c:pt>
                <c:pt idx="63">
                  <c:v>84.54</c:v>
                </c:pt>
                <c:pt idx="64">
                  <c:v>85.95</c:v>
                </c:pt>
                <c:pt idx="65">
                  <c:v>86.22</c:v>
                </c:pt>
                <c:pt idx="66">
                  <c:v>87.37</c:v>
                </c:pt>
                <c:pt idx="67">
                  <c:v>87.69</c:v>
                </c:pt>
                <c:pt idx="68">
                  <c:v>87.24</c:v>
                </c:pt>
                <c:pt idx="69">
                  <c:v>86.04</c:v>
                </c:pt>
                <c:pt idx="70">
                  <c:v>86.98</c:v>
                </c:pt>
                <c:pt idx="71">
                  <c:v>85.79</c:v>
                </c:pt>
                <c:pt idx="72">
                  <c:v>86.46</c:v>
                </c:pt>
                <c:pt idx="73">
                  <c:v>86.21</c:v>
                </c:pt>
                <c:pt idx="74">
                  <c:v>86.15</c:v>
                </c:pt>
                <c:pt idx="75">
                  <c:v>83.58</c:v>
                </c:pt>
                <c:pt idx="76">
                  <c:v>83.5</c:v>
                </c:pt>
                <c:pt idx="77">
                  <c:v>83.79</c:v>
                </c:pt>
                <c:pt idx="78">
                  <c:v>83.82</c:v>
                </c:pt>
                <c:pt idx="79">
                  <c:v>84.17</c:v>
                </c:pt>
                <c:pt idx="80">
                  <c:v>84.09</c:v>
                </c:pt>
                <c:pt idx="81">
                  <c:v>84.92</c:v>
                </c:pt>
                <c:pt idx="82">
                  <c:v>85.38</c:v>
                </c:pt>
                <c:pt idx="83">
                  <c:v>84.26</c:v>
                </c:pt>
                <c:pt idx="84">
                  <c:v>83.49</c:v>
                </c:pt>
                <c:pt idx="85">
                  <c:v>80.7</c:v>
                </c:pt>
                <c:pt idx="86">
                  <c:v>80.59</c:v>
                </c:pt>
                <c:pt idx="87">
                  <c:v>79.650000000000006</c:v>
                </c:pt>
                <c:pt idx="88">
                  <c:v>80.099999999999994</c:v>
                </c:pt>
                <c:pt idx="89">
                  <c:v>79.97</c:v>
                </c:pt>
                <c:pt idx="90">
                  <c:v>80.569999999999993</c:v>
                </c:pt>
                <c:pt idx="91">
                  <c:v>80.86</c:v>
                </c:pt>
                <c:pt idx="92">
                  <c:v>79.81</c:v>
                </c:pt>
                <c:pt idx="93">
                  <c:v>80.709999999999994</c:v>
                </c:pt>
                <c:pt idx="94">
                  <c:v>79.62</c:v>
                </c:pt>
                <c:pt idx="95">
                  <c:v>80.23</c:v>
                </c:pt>
                <c:pt idx="96">
                  <c:v>80.849999999999994</c:v>
                </c:pt>
                <c:pt idx="97">
                  <c:v>81.66</c:v>
                </c:pt>
                <c:pt idx="98">
                  <c:v>81.39</c:v>
                </c:pt>
                <c:pt idx="99">
                  <c:v>80.66</c:v>
                </c:pt>
                <c:pt idx="100">
                  <c:v>79.150000000000006</c:v>
                </c:pt>
                <c:pt idx="101">
                  <c:v>77.47</c:v>
                </c:pt>
                <c:pt idx="102">
                  <c:v>78.48</c:v>
                </c:pt>
                <c:pt idx="103">
                  <c:v>80.900000000000006</c:v>
                </c:pt>
                <c:pt idx="104">
                  <c:v>80.239999999999995</c:v>
                </c:pt>
                <c:pt idx="105">
                  <c:v>78.959999999999994</c:v>
                </c:pt>
                <c:pt idx="106">
                  <c:v>77.97</c:v>
                </c:pt>
                <c:pt idx="107">
                  <c:v>75.260000000000005</c:v>
                </c:pt>
                <c:pt idx="108">
                  <c:v>74.27</c:v>
                </c:pt>
                <c:pt idx="109">
                  <c:v>75.08</c:v>
                </c:pt>
                <c:pt idx="110">
                  <c:v>76.52</c:v>
                </c:pt>
                <c:pt idx="111">
                  <c:v>76.53</c:v>
                </c:pt>
                <c:pt idx="112">
                  <c:v>78.75</c:v>
                </c:pt>
                <c:pt idx="113">
                  <c:v>78.88</c:v>
                </c:pt>
                <c:pt idx="114">
                  <c:v>79.56</c:v>
                </c:pt>
                <c:pt idx="115">
                  <c:v>79.61</c:v>
                </c:pt>
                <c:pt idx="116">
                  <c:v>79.41</c:v>
                </c:pt>
                <c:pt idx="117">
                  <c:v>81.33</c:v>
                </c:pt>
                <c:pt idx="118">
                  <c:v>82.67</c:v>
                </c:pt>
                <c:pt idx="120">
                  <c:v>83.34</c:v>
                </c:pt>
                <c:pt idx="121">
                  <c:v>81.709999999999994</c:v>
                </c:pt>
                <c:pt idx="122">
                  <c:v>82.63</c:v>
                </c:pt>
                <c:pt idx="123">
                  <c:v>81.97</c:v>
                </c:pt>
                <c:pt idx="124">
                  <c:v>82.19</c:v>
                </c:pt>
                <c:pt idx="125">
                  <c:v>83.04</c:v>
                </c:pt>
                <c:pt idx="126">
                  <c:v>82.83</c:v>
                </c:pt>
                <c:pt idx="127">
                  <c:v>84.7</c:v>
                </c:pt>
                <c:pt idx="128">
                  <c:v>84.09</c:v>
                </c:pt>
                <c:pt idx="129">
                  <c:v>85.19</c:v>
                </c:pt>
                <c:pt idx="131">
                  <c:v>84.44</c:v>
                </c:pt>
                <c:pt idx="132">
                  <c:v>83.63</c:v>
                </c:pt>
                <c:pt idx="133">
                  <c:v>82.78</c:v>
                </c:pt>
                <c:pt idx="134">
                  <c:v>83.39</c:v>
                </c:pt>
                <c:pt idx="135">
                  <c:v>83.92</c:v>
                </c:pt>
                <c:pt idx="136">
                  <c:v>83.49</c:v>
                </c:pt>
                <c:pt idx="137">
                  <c:v>83.22</c:v>
                </c:pt>
                <c:pt idx="138">
                  <c:v>81.92</c:v>
                </c:pt>
                <c:pt idx="139">
                  <c:v>84.16</c:v>
                </c:pt>
                <c:pt idx="140">
                  <c:v>84.17</c:v>
                </c:pt>
                <c:pt idx="141">
                  <c:v>81.430000000000007</c:v>
                </c:pt>
                <c:pt idx="142">
                  <c:v>81.25</c:v>
                </c:pt>
                <c:pt idx="143">
                  <c:v>78.239999999999995</c:v>
                </c:pt>
                <c:pt idx="144">
                  <c:v>78.78</c:v>
                </c:pt>
                <c:pt idx="145">
                  <c:v>79.430000000000007</c:v>
                </c:pt>
                <c:pt idx="146">
                  <c:v>78.58</c:v>
                </c:pt>
                <c:pt idx="147">
                  <c:v>77.27</c:v>
                </c:pt>
                <c:pt idx="148">
                  <c:v>76.17</c:v>
                </c:pt>
                <c:pt idx="149">
                  <c:v>79.36</c:v>
                </c:pt>
                <c:pt idx="150">
                  <c:v>77.739999999999995</c:v>
                </c:pt>
                <c:pt idx="151">
                  <c:v>74.989999999999995</c:v>
                </c:pt>
                <c:pt idx="152">
                  <c:v>74.459999999999994</c:v>
                </c:pt>
                <c:pt idx="153">
                  <c:v>74.599999999999994</c:v>
                </c:pt>
                <c:pt idx="154">
                  <c:v>76.680000000000007</c:v>
                </c:pt>
                <c:pt idx="155">
                  <c:v>77.64</c:v>
                </c:pt>
                <c:pt idx="156">
                  <c:v>78.28</c:v>
                </c:pt>
                <c:pt idx="157">
                  <c:v>81.45</c:v>
                </c:pt>
                <c:pt idx="158">
                  <c:v>79.81</c:v>
                </c:pt>
                <c:pt idx="159">
                  <c:v>78.47</c:v>
                </c:pt>
                <c:pt idx="160">
                  <c:v>79.66</c:v>
                </c:pt>
                <c:pt idx="161">
                  <c:v>78.05</c:v>
                </c:pt>
                <c:pt idx="162">
                  <c:v>75.819999999999993</c:v>
                </c:pt>
                <c:pt idx="163">
                  <c:v>75.27</c:v>
                </c:pt>
                <c:pt idx="164">
                  <c:v>72.760000000000005</c:v>
                </c:pt>
                <c:pt idx="165">
                  <c:v>73.72</c:v>
                </c:pt>
                <c:pt idx="166">
                  <c:v>75.819999999999993</c:v>
                </c:pt>
                <c:pt idx="167">
                  <c:v>78.400000000000006</c:v>
                </c:pt>
                <c:pt idx="168">
                  <c:v>76.5</c:v>
                </c:pt>
                <c:pt idx="169">
                  <c:v>75.489999999999995</c:v>
                </c:pt>
                <c:pt idx="170">
                  <c:v>76.900000000000006</c:v>
                </c:pt>
                <c:pt idx="171">
                  <c:v>74.52</c:v>
                </c:pt>
                <c:pt idx="173">
                  <c:v>71.28</c:v>
                </c:pt>
                <c:pt idx="174">
                  <c:v>70.11</c:v>
                </c:pt>
                <c:pt idx="175">
                  <c:v>70.09</c:v>
                </c:pt>
                <c:pt idx="176">
                  <c:v>68.58</c:v>
                </c:pt>
                <c:pt idx="177">
                  <c:v>69.650000000000006</c:v>
                </c:pt>
                <c:pt idx="178">
                  <c:v>66.73</c:v>
                </c:pt>
                <c:pt idx="179">
                  <c:v>68.25</c:v>
                </c:pt>
                <c:pt idx="180">
                  <c:v>69.89</c:v>
                </c:pt>
                <c:pt idx="181">
                  <c:v>69.59</c:v>
                </c:pt>
                <c:pt idx="182">
                  <c:v>71.099999999999994</c:v>
                </c:pt>
                <c:pt idx="183">
                  <c:v>72.16</c:v>
                </c:pt>
                <c:pt idx="184">
                  <c:v>71.87</c:v>
                </c:pt>
                <c:pt idx="185">
                  <c:v>72.86</c:v>
                </c:pt>
                <c:pt idx="186">
                  <c:v>72.72</c:v>
                </c:pt>
                <c:pt idx="187">
                  <c:v>71.33</c:v>
                </c:pt>
                <c:pt idx="188">
                  <c:v>72.34</c:v>
                </c:pt>
                <c:pt idx="189">
                  <c:v>70.42</c:v>
                </c:pt>
                <c:pt idx="190">
                  <c:v>68.28</c:v>
                </c:pt>
                <c:pt idx="191">
                  <c:v>68.72</c:v>
                </c:pt>
                <c:pt idx="192">
                  <c:v>68.75</c:v>
                </c:pt>
                <c:pt idx="193">
                  <c:v>70.41</c:v>
                </c:pt>
                <c:pt idx="194">
                  <c:v>70.739999999999995</c:v>
                </c:pt>
                <c:pt idx="195">
                  <c:v>74.33</c:v>
                </c:pt>
                <c:pt idx="196">
                  <c:v>74.930000000000007</c:v>
                </c:pt>
                <c:pt idx="197">
                  <c:v>77.760000000000005</c:v>
                </c:pt>
                <c:pt idx="198">
                  <c:v>74.260000000000005</c:v>
                </c:pt>
                <c:pt idx="199">
                  <c:v>73.849999999999994</c:v>
                </c:pt>
                <c:pt idx="200">
                  <c:v>76.459999999999994</c:v>
                </c:pt>
                <c:pt idx="201">
                  <c:v>76.11</c:v>
                </c:pt>
                <c:pt idx="203">
                  <c:v>71.22</c:v>
                </c:pt>
                <c:pt idx="204">
                  <c:v>70.97</c:v>
                </c:pt>
                <c:pt idx="205">
                  <c:v>71.260000000000005</c:v>
                </c:pt>
                <c:pt idx="206">
                  <c:v>69.78</c:v>
                </c:pt>
                <c:pt idx="207">
                  <c:v>71.16</c:v>
                </c:pt>
                <c:pt idx="208">
                  <c:v>72.84</c:v>
                </c:pt>
                <c:pt idx="209">
                  <c:v>71.37</c:v>
                </c:pt>
                <c:pt idx="210">
                  <c:v>70.58</c:v>
                </c:pt>
                <c:pt idx="211">
                  <c:v>72.02</c:v>
                </c:pt>
                <c:pt idx="212">
                  <c:v>67.650000000000006</c:v>
                </c:pt>
                <c:pt idx="213">
                  <c:v>67.48</c:v>
                </c:pt>
                <c:pt idx="214">
                  <c:v>68.91</c:v>
                </c:pt>
                <c:pt idx="215">
                  <c:v>69.58</c:v>
                </c:pt>
                <c:pt idx="216">
                  <c:v>69.81</c:v>
                </c:pt>
                <c:pt idx="217">
                  <c:v>71.83</c:v>
                </c:pt>
                <c:pt idx="218">
                  <c:v>72.260000000000005</c:v>
                </c:pt>
                <c:pt idx="219">
                  <c:v>71.98</c:v>
                </c:pt>
                <c:pt idx="220">
                  <c:v>72.69</c:v>
                </c:pt>
                <c:pt idx="221">
                  <c:v>70.69</c:v>
                </c:pt>
                <c:pt idx="223">
                  <c:v>68.430000000000007</c:v>
                </c:pt>
                <c:pt idx="224">
                  <c:v>68.760000000000005</c:v>
                </c:pt>
                <c:pt idx="225">
                  <c:v>68.989999999999995</c:v>
                </c:pt>
                <c:pt idx="226">
                  <c:v>67.33</c:v>
                </c:pt>
                <c:pt idx="227">
                  <c:v>69.459999999999994</c:v>
                </c:pt>
                <c:pt idx="228">
                  <c:v>69.75</c:v>
                </c:pt>
                <c:pt idx="229">
                  <c:v>69.25</c:v>
                </c:pt>
                <c:pt idx="230">
                  <c:v>70.39</c:v>
                </c:pt>
                <c:pt idx="231">
                  <c:v>71.680000000000007</c:v>
                </c:pt>
                <c:pt idx="232">
                  <c:v>69.41</c:v>
                </c:pt>
                <c:pt idx="233">
                  <c:v>69.05</c:v>
                </c:pt>
                <c:pt idx="234">
                  <c:v>69.03</c:v>
                </c:pt>
                <c:pt idx="236">
                  <c:v>68.260000000000005</c:v>
                </c:pt>
                <c:pt idx="237">
                  <c:v>68.349999999999994</c:v>
                </c:pt>
                <c:pt idx="238">
                  <c:v>70.150000000000006</c:v>
                </c:pt>
                <c:pt idx="239">
                  <c:v>68.81</c:v>
                </c:pt>
                <c:pt idx="240">
                  <c:v>68.58</c:v>
                </c:pt>
                <c:pt idx="241">
                  <c:v>68.58</c:v>
                </c:pt>
                <c:pt idx="242">
                  <c:v>68.650000000000006</c:v>
                </c:pt>
                <c:pt idx="243">
                  <c:v>68.849999999999994</c:v>
                </c:pt>
                <c:pt idx="244">
                  <c:v>70.569999999999993</c:v>
                </c:pt>
                <c:pt idx="245">
                  <c:v>70.25</c:v>
                </c:pt>
                <c:pt idx="246">
                  <c:v>71.540000000000006</c:v>
                </c:pt>
                <c:pt idx="247">
                  <c:v>71.03</c:v>
                </c:pt>
                <c:pt idx="248">
                  <c:v>70.31</c:v>
                </c:pt>
                <c:pt idx="249">
                  <c:v>70.8</c:v>
                </c:pt>
                <c:pt idx="250">
                  <c:v>70.099999999999994</c:v>
                </c:pt>
                <c:pt idx="251">
                  <c:v>69.709999999999994</c:v>
                </c:pt>
                <c:pt idx="252">
                  <c:v>69.5</c:v>
                </c:pt>
                <c:pt idx="253">
                  <c:v>70.87</c:v>
                </c:pt>
                <c:pt idx="254">
                  <c:v>70.38</c:v>
                </c:pt>
                <c:pt idx="255">
                  <c:v>71.28</c:v>
                </c:pt>
                <c:pt idx="256">
                  <c:v>71.73</c:v>
                </c:pt>
                <c:pt idx="257">
                  <c:v>72.44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C-4FE6-A103-E66DC0C144EF}"/>
            </c:ext>
          </c:extLst>
        </c:ser>
        <c:ser>
          <c:idx val="1"/>
          <c:order val="1"/>
          <c:tx>
            <c:strRef>
              <c:f>[187]Hoja4!$C$2</c:f>
              <c:strCache>
                <c:ptCount val="1"/>
                <c:pt idx="0">
                  <c:v>WTI promedio spot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[187]Hoja4!$A$3:$A$260</c:f>
              <c:strCache>
                <c:ptCount val="258"/>
                <c:pt idx="0">
                  <c:v>enero</c:v>
                </c:pt>
                <c:pt idx="22">
                  <c:v>febrero</c:v>
                </c:pt>
                <c:pt idx="43">
                  <c:v>marzo</c:v>
                </c:pt>
                <c:pt idx="63">
                  <c:v>abril</c:v>
                </c:pt>
                <c:pt idx="85">
                  <c:v>mayo</c:v>
                </c:pt>
                <c:pt idx="107">
                  <c:v>junio</c:v>
                </c:pt>
                <c:pt idx="127">
                  <c:v>julio</c:v>
                </c:pt>
                <c:pt idx="150">
                  <c:v>agosto</c:v>
                </c:pt>
                <c:pt idx="172">
                  <c:v>septiembre</c:v>
                </c:pt>
                <c:pt idx="193">
                  <c:v>octubre</c:v>
                </c:pt>
                <c:pt idx="216">
                  <c:v>noviembre</c:v>
                </c:pt>
                <c:pt idx="237">
                  <c:v>diciembre</c:v>
                </c:pt>
              </c:strCache>
            </c:strRef>
          </c:cat>
          <c:val>
            <c:numRef>
              <c:f>[187]Hoja4!$C$3:$C$260</c:f>
              <c:numCache>
                <c:formatCode>General</c:formatCode>
                <c:ptCount val="258"/>
                <c:pt idx="0">
                  <c:v>76.632239999999967</c:v>
                </c:pt>
                <c:pt idx="1">
                  <c:v>76.632239999999967</c:v>
                </c:pt>
                <c:pt idx="2">
                  <c:v>76.632239999999967</c:v>
                </c:pt>
                <c:pt idx="3">
                  <c:v>76.632239999999967</c:v>
                </c:pt>
                <c:pt idx="4">
                  <c:v>76.632239999999967</c:v>
                </c:pt>
                <c:pt idx="5">
                  <c:v>76.632239999999967</c:v>
                </c:pt>
                <c:pt idx="6">
                  <c:v>76.632239999999967</c:v>
                </c:pt>
                <c:pt idx="7">
                  <c:v>76.632239999999967</c:v>
                </c:pt>
                <c:pt idx="8">
                  <c:v>76.632239999999967</c:v>
                </c:pt>
                <c:pt idx="9">
                  <c:v>76.632239999999967</c:v>
                </c:pt>
                <c:pt idx="10">
                  <c:v>76.632239999999967</c:v>
                </c:pt>
                <c:pt idx="11">
                  <c:v>76.632239999999967</c:v>
                </c:pt>
                <c:pt idx="12">
                  <c:v>76.632239999999967</c:v>
                </c:pt>
                <c:pt idx="13">
                  <c:v>76.632239999999967</c:v>
                </c:pt>
                <c:pt idx="14">
                  <c:v>76.632239999999967</c:v>
                </c:pt>
                <c:pt idx="15">
                  <c:v>76.632239999999967</c:v>
                </c:pt>
                <c:pt idx="16">
                  <c:v>76.632239999999967</c:v>
                </c:pt>
                <c:pt idx="17">
                  <c:v>76.632239999999967</c:v>
                </c:pt>
                <c:pt idx="18">
                  <c:v>76.632239999999967</c:v>
                </c:pt>
                <c:pt idx="19">
                  <c:v>76.632239999999967</c:v>
                </c:pt>
                <c:pt idx="20">
                  <c:v>76.632239999999967</c:v>
                </c:pt>
                <c:pt idx="21">
                  <c:v>76.632239999999967</c:v>
                </c:pt>
                <c:pt idx="22">
                  <c:v>76.632239999999967</c:v>
                </c:pt>
                <c:pt idx="23">
                  <c:v>76.632239999999967</c:v>
                </c:pt>
                <c:pt idx="24">
                  <c:v>76.632239999999967</c:v>
                </c:pt>
                <c:pt idx="25">
                  <c:v>76.632239999999967</c:v>
                </c:pt>
                <c:pt idx="26">
                  <c:v>76.632239999999967</c:v>
                </c:pt>
                <c:pt idx="27">
                  <c:v>76.632239999999967</c:v>
                </c:pt>
                <c:pt idx="28">
                  <c:v>76.632239999999967</c:v>
                </c:pt>
                <c:pt idx="29">
                  <c:v>76.632239999999967</c:v>
                </c:pt>
                <c:pt idx="30">
                  <c:v>76.632239999999967</c:v>
                </c:pt>
                <c:pt idx="31">
                  <c:v>76.632239999999967</c:v>
                </c:pt>
                <c:pt idx="32">
                  <c:v>76.632239999999967</c:v>
                </c:pt>
                <c:pt idx="33">
                  <c:v>76.632239999999967</c:v>
                </c:pt>
                <c:pt idx="34">
                  <c:v>76.632239999999967</c:v>
                </c:pt>
                <c:pt idx="35">
                  <c:v>76.632239999999967</c:v>
                </c:pt>
                <c:pt idx="36">
                  <c:v>76.632239999999967</c:v>
                </c:pt>
                <c:pt idx="37">
                  <c:v>76.632239999999967</c:v>
                </c:pt>
                <c:pt idx="38">
                  <c:v>76.632239999999967</c:v>
                </c:pt>
                <c:pt idx="39">
                  <c:v>76.632239999999967</c:v>
                </c:pt>
                <c:pt idx="40">
                  <c:v>76.632239999999967</c:v>
                </c:pt>
                <c:pt idx="41">
                  <c:v>76.632239999999967</c:v>
                </c:pt>
                <c:pt idx="42">
                  <c:v>76.632239999999967</c:v>
                </c:pt>
                <c:pt idx="43">
                  <c:v>76.632239999999967</c:v>
                </c:pt>
                <c:pt idx="44">
                  <c:v>76.632239999999967</c:v>
                </c:pt>
                <c:pt idx="45">
                  <c:v>76.632239999999967</c:v>
                </c:pt>
                <c:pt idx="46">
                  <c:v>76.632239999999967</c:v>
                </c:pt>
                <c:pt idx="47">
                  <c:v>76.632239999999967</c:v>
                </c:pt>
                <c:pt idx="48">
                  <c:v>76.632239999999967</c:v>
                </c:pt>
                <c:pt idx="49">
                  <c:v>76.632239999999967</c:v>
                </c:pt>
                <c:pt idx="50">
                  <c:v>76.632239999999967</c:v>
                </c:pt>
                <c:pt idx="51">
                  <c:v>76.632239999999967</c:v>
                </c:pt>
                <c:pt idx="52">
                  <c:v>76.632239999999967</c:v>
                </c:pt>
                <c:pt idx="53">
                  <c:v>76.632239999999967</c:v>
                </c:pt>
                <c:pt idx="54">
                  <c:v>76.632239999999967</c:v>
                </c:pt>
                <c:pt idx="55">
                  <c:v>76.632239999999967</c:v>
                </c:pt>
                <c:pt idx="56">
                  <c:v>76.632239999999967</c:v>
                </c:pt>
                <c:pt idx="57">
                  <c:v>76.632239999999967</c:v>
                </c:pt>
                <c:pt idx="58">
                  <c:v>76.632239999999967</c:v>
                </c:pt>
                <c:pt idx="59">
                  <c:v>76.632239999999967</c:v>
                </c:pt>
                <c:pt idx="60">
                  <c:v>76.632239999999967</c:v>
                </c:pt>
                <c:pt idx="61">
                  <c:v>76.632239999999967</c:v>
                </c:pt>
                <c:pt idx="62">
                  <c:v>76.632239999999967</c:v>
                </c:pt>
                <c:pt idx="63">
                  <c:v>76.632239999999967</c:v>
                </c:pt>
                <c:pt idx="64">
                  <c:v>76.632239999999967</c:v>
                </c:pt>
                <c:pt idx="65">
                  <c:v>76.632239999999967</c:v>
                </c:pt>
                <c:pt idx="66">
                  <c:v>76.632239999999967</c:v>
                </c:pt>
                <c:pt idx="67">
                  <c:v>76.632239999999967</c:v>
                </c:pt>
                <c:pt idx="68">
                  <c:v>76.632239999999967</c:v>
                </c:pt>
                <c:pt idx="69">
                  <c:v>76.632239999999967</c:v>
                </c:pt>
                <c:pt idx="70">
                  <c:v>76.632239999999967</c:v>
                </c:pt>
                <c:pt idx="71">
                  <c:v>76.632239999999967</c:v>
                </c:pt>
                <c:pt idx="72">
                  <c:v>76.632239999999967</c:v>
                </c:pt>
                <c:pt idx="73">
                  <c:v>76.632239999999967</c:v>
                </c:pt>
                <c:pt idx="74">
                  <c:v>76.632239999999967</c:v>
                </c:pt>
                <c:pt idx="75">
                  <c:v>76.632239999999967</c:v>
                </c:pt>
                <c:pt idx="76">
                  <c:v>76.632239999999967</c:v>
                </c:pt>
                <c:pt idx="77">
                  <c:v>76.632239999999967</c:v>
                </c:pt>
                <c:pt idx="78">
                  <c:v>76.632239999999967</c:v>
                </c:pt>
                <c:pt idx="79">
                  <c:v>76.632239999999967</c:v>
                </c:pt>
                <c:pt idx="80">
                  <c:v>76.632239999999967</c:v>
                </c:pt>
                <c:pt idx="81">
                  <c:v>76.632239999999967</c:v>
                </c:pt>
                <c:pt idx="82">
                  <c:v>76.632239999999967</c:v>
                </c:pt>
                <c:pt idx="83">
                  <c:v>76.632239999999967</c:v>
                </c:pt>
                <c:pt idx="84">
                  <c:v>76.632239999999967</c:v>
                </c:pt>
                <c:pt idx="85">
                  <c:v>76.632239999999967</c:v>
                </c:pt>
                <c:pt idx="86">
                  <c:v>76.632239999999967</c:v>
                </c:pt>
                <c:pt idx="87">
                  <c:v>76.632239999999967</c:v>
                </c:pt>
                <c:pt idx="88">
                  <c:v>76.632239999999967</c:v>
                </c:pt>
                <c:pt idx="89">
                  <c:v>76.632239999999967</c:v>
                </c:pt>
                <c:pt idx="90">
                  <c:v>76.632239999999967</c:v>
                </c:pt>
                <c:pt idx="91">
                  <c:v>76.632239999999967</c:v>
                </c:pt>
                <c:pt idx="92">
                  <c:v>76.632239999999967</c:v>
                </c:pt>
                <c:pt idx="93">
                  <c:v>76.632239999999967</c:v>
                </c:pt>
                <c:pt idx="94">
                  <c:v>76.632239999999967</c:v>
                </c:pt>
                <c:pt idx="95">
                  <c:v>76.632239999999967</c:v>
                </c:pt>
                <c:pt idx="96">
                  <c:v>76.632239999999967</c:v>
                </c:pt>
                <c:pt idx="97">
                  <c:v>76.632239999999967</c:v>
                </c:pt>
                <c:pt idx="98">
                  <c:v>76.632239999999967</c:v>
                </c:pt>
                <c:pt idx="99">
                  <c:v>76.632239999999967</c:v>
                </c:pt>
                <c:pt idx="100">
                  <c:v>76.632239999999967</c:v>
                </c:pt>
                <c:pt idx="101">
                  <c:v>76.632239999999967</c:v>
                </c:pt>
                <c:pt idx="102">
                  <c:v>76.632239999999967</c:v>
                </c:pt>
                <c:pt idx="103">
                  <c:v>76.632239999999967</c:v>
                </c:pt>
                <c:pt idx="104">
                  <c:v>76.632239999999967</c:v>
                </c:pt>
                <c:pt idx="105">
                  <c:v>76.632239999999967</c:v>
                </c:pt>
                <c:pt idx="106">
                  <c:v>76.632239999999967</c:v>
                </c:pt>
                <c:pt idx="107">
                  <c:v>76.632239999999967</c:v>
                </c:pt>
                <c:pt idx="108">
                  <c:v>76.632239999999967</c:v>
                </c:pt>
                <c:pt idx="109">
                  <c:v>76.632239999999967</c:v>
                </c:pt>
                <c:pt idx="110">
                  <c:v>76.632239999999967</c:v>
                </c:pt>
                <c:pt idx="111">
                  <c:v>76.632239999999967</c:v>
                </c:pt>
                <c:pt idx="112">
                  <c:v>76.632239999999967</c:v>
                </c:pt>
                <c:pt idx="113">
                  <c:v>76.632239999999967</c:v>
                </c:pt>
                <c:pt idx="114">
                  <c:v>76.632239999999967</c:v>
                </c:pt>
                <c:pt idx="115">
                  <c:v>76.632239999999967</c:v>
                </c:pt>
                <c:pt idx="116">
                  <c:v>76.632239999999967</c:v>
                </c:pt>
                <c:pt idx="117">
                  <c:v>76.632239999999967</c:v>
                </c:pt>
                <c:pt idx="118">
                  <c:v>76.632239999999967</c:v>
                </c:pt>
                <c:pt idx="119">
                  <c:v>76.632239999999967</c:v>
                </c:pt>
                <c:pt idx="120">
                  <c:v>76.632239999999967</c:v>
                </c:pt>
                <c:pt idx="121">
                  <c:v>76.632239999999967</c:v>
                </c:pt>
                <c:pt idx="122">
                  <c:v>76.632239999999967</c:v>
                </c:pt>
                <c:pt idx="123">
                  <c:v>76.632239999999967</c:v>
                </c:pt>
                <c:pt idx="124">
                  <c:v>76.632239999999967</c:v>
                </c:pt>
                <c:pt idx="125">
                  <c:v>76.632239999999967</c:v>
                </c:pt>
                <c:pt idx="126">
                  <c:v>76.632239999999967</c:v>
                </c:pt>
                <c:pt idx="127">
                  <c:v>76.632239999999967</c:v>
                </c:pt>
                <c:pt idx="128">
                  <c:v>76.632239999999967</c:v>
                </c:pt>
                <c:pt idx="129">
                  <c:v>76.632239999999967</c:v>
                </c:pt>
                <c:pt idx="130">
                  <c:v>76.632239999999967</c:v>
                </c:pt>
                <c:pt idx="131">
                  <c:v>76.632239999999967</c:v>
                </c:pt>
                <c:pt idx="132">
                  <c:v>76.632239999999967</c:v>
                </c:pt>
                <c:pt idx="133">
                  <c:v>76.632239999999967</c:v>
                </c:pt>
                <c:pt idx="134">
                  <c:v>76.632239999999967</c:v>
                </c:pt>
                <c:pt idx="135">
                  <c:v>76.632239999999967</c:v>
                </c:pt>
                <c:pt idx="136">
                  <c:v>76.632239999999967</c:v>
                </c:pt>
                <c:pt idx="137">
                  <c:v>76.632239999999967</c:v>
                </c:pt>
                <c:pt idx="138">
                  <c:v>76.632239999999967</c:v>
                </c:pt>
                <c:pt idx="139">
                  <c:v>76.632239999999967</c:v>
                </c:pt>
                <c:pt idx="140">
                  <c:v>76.632239999999967</c:v>
                </c:pt>
                <c:pt idx="141">
                  <c:v>76.632239999999967</c:v>
                </c:pt>
                <c:pt idx="142">
                  <c:v>76.632239999999967</c:v>
                </c:pt>
                <c:pt idx="143">
                  <c:v>76.632239999999967</c:v>
                </c:pt>
                <c:pt idx="144">
                  <c:v>76.632239999999967</c:v>
                </c:pt>
                <c:pt idx="145">
                  <c:v>76.632239999999967</c:v>
                </c:pt>
                <c:pt idx="146">
                  <c:v>76.632239999999967</c:v>
                </c:pt>
                <c:pt idx="147">
                  <c:v>76.632239999999967</c:v>
                </c:pt>
                <c:pt idx="148">
                  <c:v>76.632239999999967</c:v>
                </c:pt>
                <c:pt idx="149">
                  <c:v>76.632239999999967</c:v>
                </c:pt>
                <c:pt idx="150">
                  <c:v>76.632239999999967</c:v>
                </c:pt>
                <c:pt idx="151">
                  <c:v>76.632239999999967</c:v>
                </c:pt>
                <c:pt idx="152">
                  <c:v>76.632239999999967</c:v>
                </c:pt>
                <c:pt idx="153">
                  <c:v>76.632239999999967</c:v>
                </c:pt>
                <c:pt idx="154">
                  <c:v>76.632239999999967</c:v>
                </c:pt>
                <c:pt idx="155">
                  <c:v>76.632239999999967</c:v>
                </c:pt>
                <c:pt idx="156">
                  <c:v>76.632239999999967</c:v>
                </c:pt>
                <c:pt idx="157">
                  <c:v>76.632239999999967</c:v>
                </c:pt>
                <c:pt idx="158">
                  <c:v>76.632239999999967</c:v>
                </c:pt>
                <c:pt idx="159">
                  <c:v>76.632239999999967</c:v>
                </c:pt>
                <c:pt idx="160">
                  <c:v>76.632239999999967</c:v>
                </c:pt>
                <c:pt idx="161">
                  <c:v>76.632239999999967</c:v>
                </c:pt>
                <c:pt idx="162">
                  <c:v>76.632239999999967</c:v>
                </c:pt>
                <c:pt idx="163">
                  <c:v>76.632239999999967</c:v>
                </c:pt>
                <c:pt idx="164">
                  <c:v>76.632239999999967</c:v>
                </c:pt>
                <c:pt idx="165">
                  <c:v>76.632239999999967</c:v>
                </c:pt>
                <c:pt idx="166">
                  <c:v>76.632239999999967</c:v>
                </c:pt>
                <c:pt idx="167">
                  <c:v>76.632239999999967</c:v>
                </c:pt>
                <c:pt idx="168">
                  <c:v>76.632239999999967</c:v>
                </c:pt>
                <c:pt idx="169">
                  <c:v>76.632239999999967</c:v>
                </c:pt>
                <c:pt idx="170">
                  <c:v>76.632239999999967</c:v>
                </c:pt>
                <c:pt idx="171">
                  <c:v>76.632239999999967</c:v>
                </c:pt>
                <c:pt idx="172">
                  <c:v>76.632239999999967</c:v>
                </c:pt>
                <c:pt idx="173">
                  <c:v>76.632239999999967</c:v>
                </c:pt>
                <c:pt idx="174">
                  <c:v>76.632239999999967</c:v>
                </c:pt>
                <c:pt idx="175">
                  <c:v>76.632239999999967</c:v>
                </c:pt>
                <c:pt idx="176">
                  <c:v>76.632239999999967</c:v>
                </c:pt>
                <c:pt idx="177">
                  <c:v>76.632239999999967</c:v>
                </c:pt>
                <c:pt idx="178">
                  <c:v>76.632239999999967</c:v>
                </c:pt>
                <c:pt idx="179">
                  <c:v>76.632239999999967</c:v>
                </c:pt>
                <c:pt idx="180">
                  <c:v>76.632239999999967</c:v>
                </c:pt>
                <c:pt idx="181">
                  <c:v>76.632239999999967</c:v>
                </c:pt>
                <c:pt idx="182">
                  <c:v>76.632239999999967</c:v>
                </c:pt>
                <c:pt idx="183">
                  <c:v>76.632239999999967</c:v>
                </c:pt>
                <c:pt idx="184">
                  <c:v>76.632239999999967</c:v>
                </c:pt>
                <c:pt idx="185">
                  <c:v>76.632239999999967</c:v>
                </c:pt>
                <c:pt idx="186">
                  <c:v>76.632239999999967</c:v>
                </c:pt>
                <c:pt idx="187">
                  <c:v>76.632239999999967</c:v>
                </c:pt>
                <c:pt idx="188">
                  <c:v>76.632239999999967</c:v>
                </c:pt>
                <c:pt idx="189">
                  <c:v>76.632239999999967</c:v>
                </c:pt>
                <c:pt idx="190">
                  <c:v>76.632239999999967</c:v>
                </c:pt>
                <c:pt idx="191">
                  <c:v>76.632239999999967</c:v>
                </c:pt>
                <c:pt idx="192">
                  <c:v>76.632239999999967</c:v>
                </c:pt>
                <c:pt idx="193">
                  <c:v>76.632239999999967</c:v>
                </c:pt>
                <c:pt idx="194">
                  <c:v>76.632239999999967</c:v>
                </c:pt>
                <c:pt idx="195">
                  <c:v>76.632239999999967</c:v>
                </c:pt>
                <c:pt idx="196">
                  <c:v>76.632239999999967</c:v>
                </c:pt>
                <c:pt idx="197">
                  <c:v>76.632239999999967</c:v>
                </c:pt>
                <c:pt idx="198">
                  <c:v>76.632239999999967</c:v>
                </c:pt>
                <c:pt idx="199">
                  <c:v>76.632239999999967</c:v>
                </c:pt>
                <c:pt idx="200">
                  <c:v>76.632239999999967</c:v>
                </c:pt>
                <c:pt idx="201">
                  <c:v>76.632239999999967</c:v>
                </c:pt>
                <c:pt idx="202">
                  <c:v>76.632239999999967</c:v>
                </c:pt>
                <c:pt idx="203">
                  <c:v>76.632239999999967</c:v>
                </c:pt>
                <c:pt idx="204">
                  <c:v>76.632239999999967</c:v>
                </c:pt>
                <c:pt idx="205">
                  <c:v>76.632239999999967</c:v>
                </c:pt>
                <c:pt idx="206">
                  <c:v>76.632239999999967</c:v>
                </c:pt>
                <c:pt idx="207">
                  <c:v>76.632239999999967</c:v>
                </c:pt>
                <c:pt idx="208">
                  <c:v>76.632239999999967</c:v>
                </c:pt>
                <c:pt idx="209">
                  <c:v>76.632239999999967</c:v>
                </c:pt>
                <c:pt idx="210">
                  <c:v>76.632239999999967</c:v>
                </c:pt>
                <c:pt idx="211">
                  <c:v>76.632239999999967</c:v>
                </c:pt>
                <c:pt idx="212">
                  <c:v>76.632239999999967</c:v>
                </c:pt>
                <c:pt idx="213">
                  <c:v>76.632239999999967</c:v>
                </c:pt>
                <c:pt idx="214">
                  <c:v>76.632239999999967</c:v>
                </c:pt>
                <c:pt idx="215">
                  <c:v>76.632239999999967</c:v>
                </c:pt>
                <c:pt idx="216">
                  <c:v>76.632239999999967</c:v>
                </c:pt>
                <c:pt idx="217">
                  <c:v>76.632239999999967</c:v>
                </c:pt>
                <c:pt idx="218">
                  <c:v>76.632239999999967</c:v>
                </c:pt>
                <c:pt idx="219">
                  <c:v>76.632239999999967</c:v>
                </c:pt>
                <c:pt idx="220">
                  <c:v>76.632239999999967</c:v>
                </c:pt>
                <c:pt idx="221">
                  <c:v>76.632239999999967</c:v>
                </c:pt>
                <c:pt idx="222">
                  <c:v>76.632239999999967</c:v>
                </c:pt>
                <c:pt idx="223">
                  <c:v>76.632239999999967</c:v>
                </c:pt>
                <c:pt idx="224">
                  <c:v>76.632239999999967</c:v>
                </c:pt>
                <c:pt idx="225">
                  <c:v>76.632239999999967</c:v>
                </c:pt>
                <c:pt idx="226">
                  <c:v>76.632239999999967</c:v>
                </c:pt>
                <c:pt idx="227">
                  <c:v>76.632239999999967</c:v>
                </c:pt>
                <c:pt idx="228">
                  <c:v>76.632239999999967</c:v>
                </c:pt>
                <c:pt idx="229">
                  <c:v>76.632239999999967</c:v>
                </c:pt>
                <c:pt idx="230">
                  <c:v>76.632239999999967</c:v>
                </c:pt>
                <c:pt idx="231">
                  <c:v>76.632239999999967</c:v>
                </c:pt>
                <c:pt idx="232">
                  <c:v>76.632239999999967</c:v>
                </c:pt>
                <c:pt idx="233">
                  <c:v>76.632239999999967</c:v>
                </c:pt>
                <c:pt idx="234">
                  <c:v>76.632239999999967</c:v>
                </c:pt>
                <c:pt idx="235">
                  <c:v>76.632239999999967</c:v>
                </c:pt>
                <c:pt idx="236">
                  <c:v>76.632239999999967</c:v>
                </c:pt>
                <c:pt idx="237">
                  <c:v>76.632239999999967</c:v>
                </c:pt>
                <c:pt idx="238">
                  <c:v>76.632239999999967</c:v>
                </c:pt>
                <c:pt idx="239">
                  <c:v>76.632239999999967</c:v>
                </c:pt>
                <c:pt idx="240">
                  <c:v>76.632239999999967</c:v>
                </c:pt>
                <c:pt idx="241">
                  <c:v>76.632239999999967</c:v>
                </c:pt>
                <c:pt idx="242">
                  <c:v>76.632239999999967</c:v>
                </c:pt>
                <c:pt idx="243">
                  <c:v>76.632239999999967</c:v>
                </c:pt>
                <c:pt idx="244">
                  <c:v>76.632239999999967</c:v>
                </c:pt>
                <c:pt idx="245">
                  <c:v>76.632239999999967</c:v>
                </c:pt>
                <c:pt idx="246">
                  <c:v>76.632239999999967</c:v>
                </c:pt>
                <c:pt idx="247">
                  <c:v>76.632239999999967</c:v>
                </c:pt>
                <c:pt idx="248">
                  <c:v>76.632239999999967</c:v>
                </c:pt>
                <c:pt idx="249">
                  <c:v>76.632239999999967</c:v>
                </c:pt>
                <c:pt idx="250">
                  <c:v>76.632239999999967</c:v>
                </c:pt>
                <c:pt idx="251">
                  <c:v>76.632239999999967</c:v>
                </c:pt>
                <c:pt idx="252">
                  <c:v>76.632239999999967</c:v>
                </c:pt>
                <c:pt idx="253">
                  <c:v>76.632239999999967</c:v>
                </c:pt>
                <c:pt idx="254">
                  <c:v>76.632239999999967</c:v>
                </c:pt>
                <c:pt idx="255">
                  <c:v>76.632239999999967</c:v>
                </c:pt>
                <c:pt idx="256">
                  <c:v>76.632239999999967</c:v>
                </c:pt>
                <c:pt idx="257">
                  <c:v>76.632239999999967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C-4FE6-A103-E66DC0C144EF}"/>
            </c:ext>
          </c:extLst>
        </c:ser>
        <c:ser>
          <c:idx val="2"/>
          <c:order val="2"/>
          <c:tx>
            <c:strRef>
              <c:f>[187]Hoja4!$D$2</c:f>
              <c:strCache>
                <c:ptCount val="1"/>
                <c:pt idx="0">
                  <c:v>WTI Promedio Marco MEPyD 8/24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[187]Hoja4!$A$3:$A$260</c:f>
              <c:strCache>
                <c:ptCount val="258"/>
                <c:pt idx="0">
                  <c:v>enero</c:v>
                </c:pt>
                <c:pt idx="22">
                  <c:v>febrero</c:v>
                </c:pt>
                <c:pt idx="43">
                  <c:v>marzo</c:v>
                </c:pt>
                <c:pt idx="63">
                  <c:v>abril</c:v>
                </c:pt>
                <c:pt idx="85">
                  <c:v>mayo</c:v>
                </c:pt>
                <c:pt idx="107">
                  <c:v>junio</c:v>
                </c:pt>
                <c:pt idx="127">
                  <c:v>julio</c:v>
                </c:pt>
                <c:pt idx="150">
                  <c:v>agosto</c:v>
                </c:pt>
                <c:pt idx="172">
                  <c:v>septiembre</c:v>
                </c:pt>
                <c:pt idx="193">
                  <c:v>octubre</c:v>
                </c:pt>
                <c:pt idx="216">
                  <c:v>noviembre</c:v>
                </c:pt>
                <c:pt idx="237">
                  <c:v>diciembre</c:v>
                </c:pt>
              </c:strCache>
            </c:strRef>
          </c:cat>
          <c:val>
            <c:numRef>
              <c:f>[187]Hoja4!$D$3:$D$260</c:f>
              <c:numCache>
                <c:formatCode>General</c:formatCode>
                <c:ptCount val="258"/>
                <c:pt idx="0">
                  <c:v>80.176666666666662</c:v>
                </c:pt>
                <c:pt idx="1">
                  <c:v>80.176666666666662</c:v>
                </c:pt>
                <c:pt idx="2">
                  <c:v>80.176666666666662</c:v>
                </c:pt>
                <c:pt idx="3">
                  <c:v>80.176666666666662</c:v>
                </c:pt>
                <c:pt idx="4">
                  <c:v>80.176666666666662</c:v>
                </c:pt>
                <c:pt idx="5">
                  <c:v>80.176666666666662</c:v>
                </c:pt>
                <c:pt idx="6">
                  <c:v>80.176666666666662</c:v>
                </c:pt>
                <c:pt idx="7">
                  <c:v>80.176666666666662</c:v>
                </c:pt>
                <c:pt idx="8">
                  <c:v>80.176666666666662</c:v>
                </c:pt>
                <c:pt idx="9">
                  <c:v>80.176666666666662</c:v>
                </c:pt>
                <c:pt idx="10">
                  <c:v>80.176666666666662</c:v>
                </c:pt>
                <c:pt idx="11">
                  <c:v>80.176666666666662</c:v>
                </c:pt>
                <c:pt idx="12">
                  <c:v>80.176666666666662</c:v>
                </c:pt>
                <c:pt idx="13">
                  <c:v>80.176666666666662</c:v>
                </c:pt>
                <c:pt idx="14">
                  <c:v>80.176666666666662</c:v>
                </c:pt>
                <c:pt idx="15">
                  <c:v>80.176666666666662</c:v>
                </c:pt>
                <c:pt idx="16">
                  <c:v>80.176666666666662</c:v>
                </c:pt>
                <c:pt idx="17">
                  <c:v>80.176666666666662</c:v>
                </c:pt>
                <c:pt idx="18">
                  <c:v>80.176666666666662</c:v>
                </c:pt>
                <c:pt idx="19">
                  <c:v>80.176666666666662</c:v>
                </c:pt>
                <c:pt idx="20">
                  <c:v>80.176666666666662</c:v>
                </c:pt>
                <c:pt idx="21">
                  <c:v>80.176666666666662</c:v>
                </c:pt>
                <c:pt idx="22">
                  <c:v>80.176666666666662</c:v>
                </c:pt>
                <c:pt idx="23">
                  <c:v>80.176666666666662</c:v>
                </c:pt>
                <c:pt idx="24">
                  <c:v>80.176666666666662</c:v>
                </c:pt>
                <c:pt idx="25">
                  <c:v>80.176666666666662</c:v>
                </c:pt>
                <c:pt idx="26">
                  <c:v>80.176666666666662</c:v>
                </c:pt>
                <c:pt idx="27">
                  <c:v>80.176666666666662</c:v>
                </c:pt>
                <c:pt idx="28">
                  <c:v>80.176666666666662</c:v>
                </c:pt>
                <c:pt idx="29">
                  <c:v>80.176666666666662</c:v>
                </c:pt>
                <c:pt idx="30">
                  <c:v>80.176666666666662</c:v>
                </c:pt>
                <c:pt idx="31">
                  <c:v>80.176666666666662</c:v>
                </c:pt>
                <c:pt idx="32">
                  <c:v>80.176666666666662</c:v>
                </c:pt>
                <c:pt idx="33">
                  <c:v>80.176666666666662</c:v>
                </c:pt>
                <c:pt idx="34">
                  <c:v>80.176666666666662</c:v>
                </c:pt>
                <c:pt idx="35">
                  <c:v>80.176666666666662</c:v>
                </c:pt>
                <c:pt idx="36">
                  <c:v>80.176666666666662</c:v>
                </c:pt>
                <c:pt idx="37">
                  <c:v>80.176666666666662</c:v>
                </c:pt>
                <c:pt idx="38">
                  <c:v>80.176666666666662</c:v>
                </c:pt>
                <c:pt idx="39">
                  <c:v>80.176666666666662</c:v>
                </c:pt>
                <c:pt idx="40">
                  <c:v>80.176666666666662</c:v>
                </c:pt>
                <c:pt idx="41">
                  <c:v>80.176666666666662</c:v>
                </c:pt>
                <c:pt idx="42">
                  <c:v>80.176666666666662</c:v>
                </c:pt>
                <c:pt idx="43">
                  <c:v>80.176666666666662</c:v>
                </c:pt>
                <c:pt idx="44">
                  <c:v>80.176666666666662</c:v>
                </c:pt>
                <c:pt idx="45">
                  <c:v>80.176666666666662</c:v>
                </c:pt>
                <c:pt idx="46">
                  <c:v>80.176666666666662</c:v>
                </c:pt>
                <c:pt idx="47">
                  <c:v>80.176666666666662</c:v>
                </c:pt>
                <c:pt idx="48">
                  <c:v>80.176666666666662</c:v>
                </c:pt>
                <c:pt idx="49">
                  <c:v>80.176666666666662</c:v>
                </c:pt>
                <c:pt idx="50">
                  <c:v>80.176666666666662</c:v>
                </c:pt>
                <c:pt idx="51">
                  <c:v>80.176666666666662</c:v>
                </c:pt>
                <c:pt idx="52">
                  <c:v>80.176666666666662</c:v>
                </c:pt>
                <c:pt idx="53">
                  <c:v>80.176666666666662</c:v>
                </c:pt>
                <c:pt idx="54">
                  <c:v>80.176666666666662</c:v>
                </c:pt>
                <c:pt idx="55">
                  <c:v>80.176666666666662</c:v>
                </c:pt>
                <c:pt idx="56">
                  <c:v>80.176666666666662</c:v>
                </c:pt>
                <c:pt idx="57">
                  <c:v>80.176666666666662</c:v>
                </c:pt>
                <c:pt idx="58">
                  <c:v>80.176666666666662</c:v>
                </c:pt>
                <c:pt idx="59">
                  <c:v>80.176666666666662</c:v>
                </c:pt>
                <c:pt idx="60">
                  <c:v>80.176666666666662</c:v>
                </c:pt>
                <c:pt idx="61">
                  <c:v>80.176666666666662</c:v>
                </c:pt>
                <c:pt idx="62">
                  <c:v>80.176666666666662</c:v>
                </c:pt>
                <c:pt idx="63">
                  <c:v>80.176666666666662</c:v>
                </c:pt>
                <c:pt idx="64">
                  <c:v>80.176666666666662</c:v>
                </c:pt>
                <c:pt idx="65">
                  <c:v>80.176666666666662</c:v>
                </c:pt>
                <c:pt idx="66">
                  <c:v>80.176666666666662</c:v>
                </c:pt>
                <c:pt idx="67">
                  <c:v>80.176666666666662</c:v>
                </c:pt>
                <c:pt idx="68">
                  <c:v>80.176666666666662</c:v>
                </c:pt>
                <c:pt idx="69">
                  <c:v>80.176666666666662</c:v>
                </c:pt>
                <c:pt idx="70">
                  <c:v>80.176666666666662</c:v>
                </c:pt>
                <c:pt idx="71">
                  <c:v>80.176666666666662</c:v>
                </c:pt>
                <c:pt idx="72">
                  <c:v>80.176666666666662</c:v>
                </c:pt>
                <c:pt idx="73">
                  <c:v>80.176666666666662</c:v>
                </c:pt>
                <c:pt idx="74">
                  <c:v>80.176666666666662</c:v>
                </c:pt>
                <c:pt idx="75">
                  <c:v>80.176666666666662</c:v>
                </c:pt>
                <c:pt idx="76">
                  <c:v>80.176666666666662</c:v>
                </c:pt>
                <c:pt idx="77">
                  <c:v>80.176666666666662</c:v>
                </c:pt>
                <c:pt idx="78">
                  <c:v>80.176666666666662</c:v>
                </c:pt>
                <c:pt idx="79">
                  <c:v>80.176666666666662</c:v>
                </c:pt>
                <c:pt idx="80">
                  <c:v>80.176666666666662</c:v>
                </c:pt>
                <c:pt idx="81">
                  <c:v>80.176666666666662</c:v>
                </c:pt>
                <c:pt idx="82">
                  <c:v>80.176666666666662</c:v>
                </c:pt>
                <c:pt idx="83">
                  <c:v>80.176666666666662</c:v>
                </c:pt>
                <c:pt idx="84">
                  <c:v>80.176666666666662</c:v>
                </c:pt>
                <c:pt idx="85">
                  <c:v>80.176666666666662</c:v>
                </c:pt>
                <c:pt idx="86">
                  <c:v>80.176666666666662</c:v>
                </c:pt>
                <c:pt idx="87">
                  <c:v>80.176666666666662</c:v>
                </c:pt>
                <c:pt idx="88">
                  <c:v>80.176666666666662</c:v>
                </c:pt>
                <c:pt idx="89">
                  <c:v>80.176666666666662</c:v>
                </c:pt>
                <c:pt idx="90">
                  <c:v>80.176666666666662</c:v>
                </c:pt>
                <c:pt idx="91">
                  <c:v>80.176666666666662</c:v>
                </c:pt>
                <c:pt idx="92">
                  <c:v>80.176666666666662</c:v>
                </c:pt>
                <c:pt idx="93">
                  <c:v>80.176666666666662</c:v>
                </c:pt>
                <c:pt idx="94">
                  <c:v>80.176666666666662</c:v>
                </c:pt>
                <c:pt idx="95">
                  <c:v>80.176666666666662</c:v>
                </c:pt>
                <c:pt idx="96">
                  <c:v>80.176666666666662</c:v>
                </c:pt>
                <c:pt idx="97">
                  <c:v>80.176666666666662</c:v>
                </c:pt>
                <c:pt idx="98">
                  <c:v>80.176666666666662</c:v>
                </c:pt>
                <c:pt idx="99">
                  <c:v>80.176666666666662</c:v>
                </c:pt>
                <c:pt idx="100">
                  <c:v>80.176666666666662</c:v>
                </c:pt>
                <c:pt idx="101">
                  <c:v>80.176666666666662</c:v>
                </c:pt>
                <c:pt idx="102">
                  <c:v>80.176666666666662</c:v>
                </c:pt>
                <c:pt idx="103">
                  <c:v>80.176666666666662</c:v>
                </c:pt>
                <c:pt idx="104">
                  <c:v>80.176666666666662</c:v>
                </c:pt>
                <c:pt idx="105">
                  <c:v>80.176666666666662</c:v>
                </c:pt>
                <c:pt idx="106">
                  <c:v>80.176666666666662</c:v>
                </c:pt>
                <c:pt idx="107">
                  <c:v>80.176666666666662</c:v>
                </c:pt>
                <c:pt idx="108">
                  <c:v>80.176666666666662</c:v>
                </c:pt>
                <c:pt idx="109">
                  <c:v>80.176666666666662</c:v>
                </c:pt>
                <c:pt idx="110">
                  <c:v>80.176666666666662</c:v>
                </c:pt>
                <c:pt idx="111">
                  <c:v>80.176666666666662</c:v>
                </c:pt>
                <c:pt idx="112">
                  <c:v>80.176666666666662</c:v>
                </c:pt>
                <c:pt idx="113">
                  <c:v>80.176666666666662</c:v>
                </c:pt>
                <c:pt idx="114">
                  <c:v>80.176666666666662</c:v>
                </c:pt>
                <c:pt idx="115">
                  <c:v>80.176666666666662</c:v>
                </c:pt>
                <c:pt idx="116">
                  <c:v>80.176666666666662</c:v>
                </c:pt>
                <c:pt idx="117">
                  <c:v>80.176666666666662</c:v>
                </c:pt>
                <c:pt idx="118">
                  <c:v>80.176666666666662</c:v>
                </c:pt>
                <c:pt idx="119">
                  <c:v>80.176666666666662</c:v>
                </c:pt>
                <c:pt idx="120">
                  <c:v>80.176666666666662</c:v>
                </c:pt>
                <c:pt idx="121">
                  <c:v>80.176666666666662</c:v>
                </c:pt>
                <c:pt idx="122">
                  <c:v>80.176666666666662</c:v>
                </c:pt>
                <c:pt idx="123">
                  <c:v>80.176666666666662</c:v>
                </c:pt>
                <c:pt idx="124">
                  <c:v>80.176666666666662</c:v>
                </c:pt>
                <c:pt idx="125">
                  <c:v>80.176666666666662</c:v>
                </c:pt>
                <c:pt idx="126">
                  <c:v>80.176666666666662</c:v>
                </c:pt>
                <c:pt idx="127">
                  <c:v>80.176666666666662</c:v>
                </c:pt>
                <c:pt idx="128">
                  <c:v>80.176666666666662</c:v>
                </c:pt>
                <c:pt idx="129">
                  <c:v>80.176666666666662</c:v>
                </c:pt>
                <c:pt idx="130">
                  <c:v>80.176666666666662</c:v>
                </c:pt>
                <c:pt idx="131">
                  <c:v>80.176666666666662</c:v>
                </c:pt>
                <c:pt idx="132">
                  <c:v>80.176666666666662</c:v>
                </c:pt>
                <c:pt idx="133">
                  <c:v>80.176666666666662</c:v>
                </c:pt>
                <c:pt idx="134">
                  <c:v>80.176666666666662</c:v>
                </c:pt>
                <c:pt idx="135">
                  <c:v>80.176666666666662</c:v>
                </c:pt>
                <c:pt idx="136">
                  <c:v>80.176666666666662</c:v>
                </c:pt>
                <c:pt idx="137">
                  <c:v>80.176666666666662</c:v>
                </c:pt>
                <c:pt idx="138">
                  <c:v>80.176666666666662</c:v>
                </c:pt>
                <c:pt idx="139">
                  <c:v>80.176666666666662</c:v>
                </c:pt>
                <c:pt idx="140">
                  <c:v>80.176666666666662</c:v>
                </c:pt>
                <c:pt idx="141">
                  <c:v>80.176666666666662</c:v>
                </c:pt>
                <c:pt idx="142">
                  <c:v>80.176666666666662</c:v>
                </c:pt>
                <c:pt idx="143">
                  <c:v>80.176666666666662</c:v>
                </c:pt>
                <c:pt idx="144">
                  <c:v>80.176666666666662</c:v>
                </c:pt>
                <c:pt idx="145">
                  <c:v>80.176666666666662</c:v>
                </c:pt>
                <c:pt idx="146">
                  <c:v>80.176666666666662</c:v>
                </c:pt>
                <c:pt idx="147">
                  <c:v>80.176666666666662</c:v>
                </c:pt>
                <c:pt idx="148">
                  <c:v>80.176666666666662</c:v>
                </c:pt>
                <c:pt idx="149">
                  <c:v>80.176666666666662</c:v>
                </c:pt>
                <c:pt idx="150">
                  <c:v>80.176666666666662</c:v>
                </c:pt>
                <c:pt idx="151">
                  <c:v>80.176666666666662</c:v>
                </c:pt>
                <c:pt idx="152">
                  <c:v>80.176666666666662</c:v>
                </c:pt>
                <c:pt idx="153">
                  <c:v>80.176666666666662</c:v>
                </c:pt>
                <c:pt idx="154">
                  <c:v>80.176666666666662</c:v>
                </c:pt>
                <c:pt idx="155">
                  <c:v>80.176666666666662</c:v>
                </c:pt>
                <c:pt idx="156">
                  <c:v>80.176666666666662</c:v>
                </c:pt>
                <c:pt idx="157">
                  <c:v>80.176666666666662</c:v>
                </c:pt>
                <c:pt idx="158">
                  <c:v>80.176666666666662</c:v>
                </c:pt>
                <c:pt idx="159">
                  <c:v>80.176666666666662</c:v>
                </c:pt>
                <c:pt idx="160">
                  <c:v>80.176666666666662</c:v>
                </c:pt>
                <c:pt idx="161">
                  <c:v>80.176666666666662</c:v>
                </c:pt>
                <c:pt idx="162">
                  <c:v>80.176666666666662</c:v>
                </c:pt>
                <c:pt idx="163">
                  <c:v>80.176666666666662</c:v>
                </c:pt>
                <c:pt idx="164">
                  <c:v>80.176666666666662</c:v>
                </c:pt>
                <c:pt idx="165">
                  <c:v>80.176666666666662</c:v>
                </c:pt>
                <c:pt idx="166">
                  <c:v>80.176666666666662</c:v>
                </c:pt>
                <c:pt idx="167">
                  <c:v>80.176666666666662</c:v>
                </c:pt>
                <c:pt idx="168">
                  <c:v>80.176666666666662</c:v>
                </c:pt>
                <c:pt idx="169">
                  <c:v>80.176666666666662</c:v>
                </c:pt>
                <c:pt idx="170">
                  <c:v>80.176666666666662</c:v>
                </c:pt>
                <c:pt idx="171">
                  <c:v>80.176666666666662</c:v>
                </c:pt>
                <c:pt idx="172">
                  <c:v>80.176666666666662</c:v>
                </c:pt>
                <c:pt idx="173">
                  <c:v>80.176666666666662</c:v>
                </c:pt>
                <c:pt idx="174">
                  <c:v>80.176666666666662</c:v>
                </c:pt>
                <c:pt idx="175">
                  <c:v>80.176666666666662</c:v>
                </c:pt>
                <c:pt idx="176">
                  <c:v>80.176666666666662</c:v>
                </c:pt>
                <c:pt idx="177">
                  <c:v>80.176666666666662</c:v>
                </c:pt>
                <c:pt idx="178">
                  <c:v>80.176666666666662</c:v>
                </c:pt>
                <c:pt idx="179">
                  <c:v>80.176666666666662</c:v>
                </c:pt>
                <c:pt idx="180">
                  <c:v>80.176666666666662</c:v>
                </c:pt>
                <c:pt idx="181">
                  <c:v>80.176666666666662</c:v>
                </c:pt>
                <c:pt idx="182">
                  <c:v>80.176666666666662</c:v>
                </c:pt>
                <c:pt idx="183">
                  <c:v>80.176666666666662</c:v>
                </c:pt>
                <c:pt idx="184">
                  <c:v>80.176666666666662</c:v>
                </c:pt>
                <c:pt idx="185">
                  <c:v>80.176666666666662</c:v>
                </c:pt>
                <c:pt idx="186">
                  <c:v>80.176666666666662</c:v>
                </c:pt>
                <c:pt idx="187">
                  <c:v>80.176666666666662</c:v>
                </c:pt>
                <c:pt idx="188">
                  <c:v>80.176666666666662</c:v>
                </c:pt>
                <c:pt idx="189">
                  <c:v>80.176666666666662</c:v>
                </c:pt>
                <c:pt idx="190">
                  <c:v>80.176666666666662</c:v>
                </c:pt>
                <c:pt idx="191">
                  <c:v>80.176666666666662</c:v>
                </c:pt>
                <c:pt idx="192">
                  <c:v>80.176666666666662</c:v>
                </c:pt>
                <c:pt idx="193">
                  <c:v>80.176666666666662</c:v>
                </c:pt>
                <c:pt idx="194">
                  <c:v>80.176666666666662</c:v>
                </c:pt>
                <c:pt idx="195">
                  <c:v>80.176666666666662</c:v>
                </c:pt>
                <c:pt idx="196">
                  <c:v>80.176666666666662</c:v>
                </c:pt>
                <c:pt idx="197">
                  <c:v>80.176666666666662</c:v>
                </c:pt>
                <c:pt idx="198">
                  <c:v>80.176666666666662</c:v>
                </c:pt>
                <c:pt idx="199">
                  <c:v>80.176666666666662</c:v>
                </c:pt>
                <c:pt idx="200">
                  <c:v>80.176666666666662</c:v>
                </c:pt>
                <c:pt idx="201">
                  <c:v>80.176666666666662</c:v>
                </c:pt>
                <c:pt idx="202">
                  <c:v>80.176666666666662</c:v>
                </c:pt>
                <c:pt idx="203">
                  <c:v>80.176666666666662</c:v>
                </c:pt>
                <c:pt idx="204">
                  <c:v>80.176666666666662</c:v>
                </c:pt>
                <c:pt idx="205">
                  <c:v>80.176666666666662</c:v>
                </c:pt>
                <c:pt idx="206">
                  <c:v>80.176666666666662</c:v>
                </c:pt>
                <c:pt idx="207">
                  <c:v>80.176666666666662</c:v>
                </c:pt>
                <c:pt idx="208">
                  <c:v>80.176666666666662</c:v>
                </c:pt>
                <c:pt idx="209">
                  <c:v>80.176666666666662</c:v>
                </c:pt>
                <c:pt idx="210">
                  <c:v>80.176666666666662</c:v>
                </c:pt>
                <c:pt idx="211">
                  <c:v>80.176666666666662</c:v>
                </c:pt>
                <c:pt idx="212">
                  <c:v>80.176666666666662</c:v>
                </c:pt>
                <c:pt idx="213">
                  <c:v>80.176666666666662</c:v>
                </c:pt>
                <c:pt idx="214">
                  <c:v>80.176666666666662</c:v>
                </c:pt>
                <c:pt idx="215">
                  <c:v>80.176666666666662</c:v>
                </c:pt>
                <c:pt idx="216">
                  <c:v>80.176666666666662</c:v>
                </c:pt>
                <c:pt idx="217">
                  <c:v>80.176666666666662</c:v>
                </c:pt>
                <c:pt idx="218">
                  <c:v>80.176666666666662</c:v>
                </c:pt>
                <c:pt idx="219">
                  <c:v>80.176666666666662</c:v>
                </c:pt>
                <c:pt idx="220">
                  <c:v>80.176666666666662</c:v>
                </c:pt>
                <c:pt idx="221">
                  <c:v>80.176666666666662</c:v>
                </c:pt>
                <c:pt idx="222">
                  <c:v>80.176666666666662</c:v>
                </c:pt>
                <c:pt idx="223">
                  <c:v>80.176666666666662</c:v>
                </c:pt>
                <c:pt idx="224">
                  <c:v>80.176666666666662</c:v>
                </c:pt>
                <c:pt idx="225">
                  <c:v>80.176666666666662</c:v>
                </c:pt>
                <c:pt idx="226">
                  <c:v>80.176666666666662</c:v>
                </c:pt>
                <c:pt idx="227">
                  <c:v>80.176666666666662</c:v>
                </c:pt>
                <c:pt idx="228">
                  <c:v>80.176666666666662</c:v>
                </c:pt>
                <c:pt idx="229">
                  <c:v>80.176666666666662</c:v>
                </c:pt>
                <c:pt idx="230">
                  <c:v>80.176666666666662</c:v>
                </c:pt>
                <c:pt idx="231">
                  <c:v>80.176666666666662</c:v>
                </c:pt>
                <c:pt idx="232">
                  <c:v>80.176666666666662</c:v>
                </c:pt>
                <c:pt idx="233">
                  <c:v>80.176666666666662</c:v>
                </c:pt>
                <c:pt idx="234">
                  <c:v>80.176666666666662</c:v>
                </c:pt>
                <c:pt idx="235">
                  <c:v>80.176666666666662</c:v>
                </c:pt>
                <c:pt idx="236">
                  <c:v>80.176666666666662</c:v>
                </c:pt>
                <c:pt idx="237">
                  <c:v>80.176666666666662</c:v>
                </c:pt>
                <c:pt idx="238">
                  <c:v>80.176666666666662</c:v>
                </c:pt>
                <c:pt idx="239">
                  <c:v>80.176666666666662</c:v>
                </c:pt>
                <c:pt idx="240">
                  <c:v>80.176666666666662</c:v>
                </c:pt>
                <c:pt idx="241">
                  <c:v>80.176666666666662</c:v>
                </c:pt>
                <c:pt idx="242">
                  <c:v>80.176666666666662</c:v>
                </c:pt>
                <c:pt idx="243">
                  <c:v>80.176666666666662</c:v>
                </c:pt>
                <c:pt idx="244">
                  <c:v>80.176666666666662</c:v>
                </c:pt>
                <c:pt idx="245">
                  <c:v>80.176666666666662</c:v>
                </c:pt>
                <c:pt idx="246">
                  <c:v>80.176666666666662</c:v>
                </c:pt>
                <c:pt idx="247">
                  <c:v>80.176666666666662</c:v>
                </c:pt>
                <c:pt idx="248">
                  <c:v>80.176666666666662</c:v>
                </c:pt>
                <c:pt idx="249">
                  <c:v>80.176666666666662</c:v>
                </c:pt>
                <c:pt idx="250">
                  <c:v>80.176666666666662</c:v>
                </c:pt>
                <c:pt idx="251">
                  <c:v>80.176666666666662</c:v>
                </c:pt>
                <c:pt idx="252">
                  <c:v>80.176666666666662</c:v>
                </c:pt>
                <c:pt idx="253">
                  <c:v>80.176666666666662</c:v>
                </c:pt>
                <c:pt idx="254">
                  <c:v>80.176666666666662</c:v>
                </c:pt>
                <c:pt idx="255">
                  <c:v>80.176666666666662</c:v>
                </c:pt>
                <c:pt idx="256">
                  <c:v>80.176666666666662</c:v>
                </c:pt>
                <c:pt idx="257">
                  <c:v>80.176666666666662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C-4FE6-A103-E66DC0C1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6768128"/>
        <c:axId val="976754208"/>
      </c:lineChart>
      <c:catAx>
        <c:axId val="97676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976754208"/>
        <c:crosses val="autoZero"/>
        <c:auto val="1"/>
        <c:lblAlgn val="ctr"/>
        <c:lblOffset val="100"/>
        <c:noMultiLvlLbl val="0"/>
      </c:catAx>
      <c:valAx>
        <c:axId val="976754208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97676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Nivel de Reservas de Gas en la Unión Europea</a:t>
            </a:r>
          </a:p>
          <a:p>
            <a:pPr>
              <a:defRPr/>
            </a:pPr>
            <a:r>
              <a:rPr lang="es-DO" b="1"/>
              <a:t>Julio 2021 - Octubre 2024</a:t>
            </a:r>
          </a:p>
          <a:p>
            <a:pPr>
              <a:defRPr/>
            </a:pPr>
            <a:r>
              <a:rPr lang="es-DO"/>
              <a:t>Valores en Porcentajes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'[187]Gráfico 9x'!$C$1</c:f>
              <c:strCache>
                <c:ptCount val="1"/>
                <c:pt idx="0">
                  <c:v>Almacenamiento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cat>
            <c:numRef>
              <c:f>'[187]Gráfico 9x'!$B$2:$B$1281</c:f>
              <c:numCache>
                <c:formatCode>General</c:formatCode>
                <c:ptCount val="1280"/>
                <c:pt idx="0">
                  <c:v>2021</c:v>
                </c:pt>
                <c:pt idx="184">
                  <c:v>2022</c:v>
                </c:pt>
                <c:pt idx="549">
                  <c:v>2023</c:v>
                </c:pt>
                <c:pt idx="914">
                  <c:v>2024</c:v>
                </c:pt>
              </c:numCache>
            </c:numRef>
          </c:cat>
          <c:val>
            <c:numRef>
              <c:f>'[187]Gráfico 9x'!$C$2:$C$1281</c:f>
              <c:numCache>
                <c:formatCode>General</c:formatCode>
                <c:ptCount val="1280"/>
                <c:pt idx="0">
                  <c:v>47.78</c:v>
                </c:pt>
                <c:pt idx="1">
                  <c:v>48.04</c:v>
                </c:pt>
                <c:pt idx="2">
                  <c:v>48.46</c:v>
                </c:pt>
                <c:pt idx="3">
                  <c:v>48.9</c:v>
                </c:pt>
                <c:pt idx="4">
                  <c:v>49.27</c:v>
                </c:pt>
                <c:pt idx="5">
                  <c:v>49.53</c:v>
                </c:pt>
                <c:pt idx="6">
                  <c:v>49.76</c:v>
                </c:pt>
                <c:pt idx="7">
                  <c:v>49.98</c:v>
                </c:pt>
                <c:pt idx="8">
                  <c:v>50.27</c:v>
                </c:pt>
                <c:pt idx="9">
                  <c:v>50.68</c:v>
                </c:pt>
                <c:pt idx="10">
                  <c:v>51.09</c:v>
                </c:pt>
                <c:pt idx="11">
                  <c:v>51.38</c:v>
                </c:pt>
                <c:pt idx="12">
                  <c:v>51.55</c:v>
                </c:pt>
                <c:pt idx="13">
                  <c:v>51.72</c:v>
                </c:pt>
                <c:pt idx="14">
                  <c:v>51.92</c:v>
                </c:pt>
                <c:pt idx="15">
                  <c:v>52.21</c:v>
                </c:pt>
                <c:pt idx="16">
                  <c:v>52.5</c:v>
                </c:pt>
                <c:pt idx="17">
                  <c:v>52.81</c:v>
                </c:pt>
                <c:pt idx="18">
                  <c:v>53.03</c:v>
                </c:pt>
                <c:pt idx="19">
                  <c:v>53.21</c:v>
                </c:pt>
                <c:pt idx="20">
                  <c:v>53.38</c:v>
                </c:pt>
                <c:pt idx="21">
                  <c:v>53.56</c:v>
                </c:pt>
                <c:pt idx="22">
                  <c:v>53.89</c:v>
                </c:pt>
                <c:pt idx="23">
                  <c:v>54.31</c:v>
                </c:pt>
                <c:pt idx="24">
                  <c:v>54.72</c:v>
                </c:pt>
                <c:pt idx="25">
                  <c:v>55.05</c:v>
                </c:pt>
                <c:pt idx="26">
                  <c:v>55.38</c:v>
                </c:pt>
                <c:pt idx="27">
                  <c:v>55.72</c:v>
                </c:pt>
                <c:pt idx="28">
                  <c:v>56.07</c:v>
                </c:pt>
                <c:pt idx="29">
                  <c:v>56.42</c:v>
                </c:pt>
                <c:pt idx="30">
                  <c:v>56.8</c:v>
                </c:pt>
                <c:pt idx="31">
                  <c:v>57.24</c:v>
                </c:pt>
                <c:pt idx="32">
                  <c:v>57.6</c:v>
                </c:pt>
                <c:pt idx="33">
                  <c:v>57.9</c:v>
                </c:pt>
                <c:pt idx="34">
                  <c:v>58.19</c:v>
                </c:pt>
                <c:pt idx="35">
                  <c:v>58.5</c:v>
                </c:pt>
                <c:pt idx="36">
                  <c:v>58.87</c:v>
                </c:pt>
                <c:pt idx="37">
                  <c:v>59.27</c:v>
                </c:pt>
                <c:pt idx="38">
                  <c:v>59.65</c:v>
                </c:pt>
                <c:pt idx="39">
                  <c:v>59.96</c:v>
                </c:pt>
                <c:pt idx="40">
                  <c:v>60.29</c:v>
                </c:pt>
                <c:pt idx="41">
                  <c:v>60.57</c:v>
                </c:pt>
                <c:pt idx="42">
                  <c:v>60.87</c:v>
                </c:pt>
                <c:pt idx="43">
                  <c:v>61.21</c:v>
                </c:pt>
                <c:pt idx="44">
                  <c:v>61.61</c:v>
                </c:pt>
                <c:pt idx="45">
                  <c:v>62</c:v>
                </c:pt>
                <c:pt idx="46">
                  <c:v>62.35</c:v>
                </c:pt>
                <c:pt idx="47">
                  <c:v>62.64</c:v>
                </c:pt>
                <c:pt idx="48">
                  <c:v>62.94</c:v>
                </c:pt>
                <c:pt idx="49">
                  <c:v>63.25</c:v>
                </c:pt>
                <c:pt idx="50">
                  <c:v>63.6</c:v>
                </c:pt>
                <c:pt idx="51">
                  <c:v>63.96</c:v>
                </c:pt>
                <c:pt idx="52">
                  <c:v>64.34</c:v>
                </c:pt>
                <c:pt idx="53">
                  <c:v>64.67</c:v>
                </c:pt>
                <c:pt idx="54">
                  <c:v>65</c:v>
                </c:pt>
                <c:pt idx="55">
                  <c:v>65.319999999999993</c:v>
                </c:pt>
                <c:pt idx="56">
                  <c:v>65.63</c:v>
                </c:pt>
                <c:pt idx="57">
                  <c:v>65.98</c:v>
                </c:pt>
                <c:pt idx="58">
                  <c:v>66.36</c:v>
                </c:pt>
                <c:pt idx="59">
                  <c:v>66.75</c:v>
                </c:pt>
                <c:pt idx="60">
                  <c:v>67.069999999999993</c:v>
                </c:pt>
                <c:pt idx="61">
                  <c:v>67.260000000000005</c:v>
                </c:pt>
                <c:pt idx="62">
                  <c:v>67.69</c:v>
                </c:pt>
                <c:pt idx="63">
                  <c:v>67.900000000000006</c:v>
                </c:pt>
                <c:pt idx="64">
                  <c:v>68.12</c:v>
                </c:pt>
                <c:pt idx="65">
                  <c:v>68.42</c:v>
                </c:pt>
                <c:pt idx="66">
                  <c:v>68.760000000000005</c:v>
                </c:pt>
                <c:pt idx="67">
                  <c:v>69.09</c:v>
                </c:pt>
                <c:pt idx="68">
                  <c:v>69.260000000000005</c:v>
                </c:pt>
                <c:pt idx="69">
                  <c:v>69.47</c:v>
                </c:pt>
                <c:pt idx="70">
                  <c:v>69.69</c:v>
                </c:pt>
                <c:pt idx="71">
                  <c:v>69.89</c:v>
                </c:pt>
                <c:pt idx="72">
                  <c:v>70.180000000000007</c:v>
                </c:pt>
                <c:pt idx="73">
                  <c:v>70.48</c:v>
                </c:pt>
                <c:pt idx="74">
                  <c:v>70.650000000000006</c:v>
                </c:pt>
                <c:pt idx="75">
                  <c:v>70.790000000000006</c:v>
                </c:pt>
                <c:pt idx="76">
                  <c:v>70.900000000000006</c:v>
                </c:pt>
                <c:pt idx="77">
                  <c:v>71.02</c:v>
                </c:pt>
                <c:pt idx="78">
                  <c:v>71.22</c:v>
                </c:pt>
                <c:pt idx="79">
                  <c:v>71.52</c:v>
                </c:pt>
                <c:pt idx="80">
                  <c:v>71.819999999999993</c:v>
                </c:pt>
                <c:pt idx="81">
                  <c:v>72</c:v>
                </c:pt>
                <c:pt idx="82">
                  <c:v>72.16</c:v>
                </c:pt>
                <c:pt idx="83">
                  <c:v>72.319999999999993</c:v>
                </c:pt>
                <c:pt idx="84">
                  <c:v>72.53</c:v>
                </c:pt>
                <c:pt idx="85">
                  <c:v>72.78</c:v>
                </c:pt>
                <c:pt idx="86">
                  <c:v>73.38</c:v>
                </c:pt>
                <c:pt idx="87">
                  <c:v>73.77</c:v>
                </c:pt>
                <c:pt idx="88">
                  <c:v>74.040000000000006</c:v>
                </c:pt>
                <c:pt idx="89">
                  <c:v>74.25</c:v>
                </c:pt>
                <c:pt idx="90">
                  <c:v>74.5</c:v>
                </c:pt>
                <c:pt idx="91">
                  <c:v>74.680000000000007</c:v>
                </c:pt>
                <c:pt idx="92">
                  <c:v>74.900000000000006</c:v>
                </c:pt>
                <c:pt idx="93">
                  <c:v>75.14</c:v>
                </c:pt>
                <c:pt idx="94">
                  <c:v>75.45</c:v>
                </c:pt>
                <c:pt idx="95">
                  <c:v>75.62</c:v>
                </c:pt>
                <c:pt idx="96">
                  <c:v>75.84</c:v>
                </c:pt>
                <c:pt idx="97">
                  <c:v>75.95</c:v>
                </c:pt>
                <c:pt idx="98">
                  <c:v>76.010000000000005</c:v>
                </c:pt>
                <c:pt idx="99">
                  <c:v>76.12</c:v>
                </c:pt>
                <c:pt idx="100">
                  <c:v>76.33</c:v>
                </c:pt>
                <c:pt idx="101">
                  <c:v>76.95</c:v>
                </c:pt>
                <c:pt idx="102">
                  <c:v>76.95</c:v>
                </c:pt>
                <c:pt idx="103">
                  <c:v>77</c:v>
                </c:pt>
                <c:pt idx="104">
                  <c:v>76.94</c:v>
                </c:pt>
                <c:pt idx="105">
                  <c:v>76.92</c:v>
                </c:pt>
                <c:pt idx="106">
                  <c:v>76.92</c:v>
                </c:pt>
                <c:pt idx="107">
                  <c:v>77</c:v>
                </c:pt>
                <c:pt idx="108">
                  <c:v>77.09</c:v>
                </c:pt>
                <c:pt idx="109">
                  <c:v>77.09</c:v>
                </c:pt>
                <c:pt idx="110">
                  <c:v>77.150000000000006</c:v>
                </c:pt>
                <c:pt idx="111">
                  <c:v>77.27</c:v>
                </c:pt>
                <c:pt idx="112">
                  <c:v>77.290000000000006</c:v>
                </c:pt>
                <c:pt idx="113">
                  <c:v>77.23</c:v>
                </c:pt>
                <c:pt idx="114">
                  <c:v>77.2</c:v>
                </c:pt>
                <c:pt idx="115">
                  <c:v>77.22</c:v>
                </c:pt>
                <c:pt idx="116">
                  <c:v>77.099999999999994</c:v>
                </c:pt>
                <c:pt idx="117">
                  <c:v>77.010000000000005</c:v>
                </c:pt>
                <c:pt idx="118">
                  <c:v>77.040000000000006</c:v>
                </c:pt>
                <c:pt idx="119">
                  <c:v>77</c:v>
                </c:pt>
                <c:pt idx="120">
                  <c:v>76.98</c:v>
                </c:pt>
                <c:pt idx="121">
                  <c:v>76.97</c:v>
                </c:pt>
                <c:pt idx="122">
                  <c:v>77.09</c:v>
                </c:pt>
                <c:pt idx="123">
                  <c:v>77.09</c:v>
                </c:pt>
                <c:pt idx="124">
                  <c:v>76.84</c:v>
                </c:pt>
                <c:pt idx="125">
                  <c:v>76.52</c:v>
                </c:pt>
                <c:pt idx="126">
                  <c:v>76.27</c:v>
                </c:pt>
                <c:pt idx="127">
                  <c:v>76.03</c:v>
                </c:pt>
                <c:pt idx="128">
                  <c:v>75.94</c:v>
                </c:pt>
                <c:pt idx="129">
                  <c:v>75.88</c:v>
                </c:pt>
                <c:pt idx="130">
                  <c:v>75.61</c:v>
                </c:pt>
                <c:pt idx="131">
                  <c:v>75.31</c:v>
                </c:pt>
                <c:pt idx="132">
                  <c:v>75.02</c:v>
                </c:pt>
                <c:pt idx="133">
                  <c:v>74.72</c:v>
                </c:pt>
                <c:pt idx="134">
                  <c:v>74.400000000000006</c:v>
                </c:pt>
                <c:pt idx="135">
                  <c:v>74.23</c:v>
                </c:pt>
                <c:pt idx="136">
                  <c:v>74.11</c:v>
                </c:pt>
                <c:pt idx="137">
                  <c:v>73.8</c:v>
                </c:pt>
                <c:pt idx="138">
                  <c:v>73.42</c:v>
                </c:pt>
                <c:pt idx="139">
                  <c:v>73.09</c:v>
                </c:pt>
                <c:pt idx="140">
                  <c:v>72.81</c:v>
                </c:pt>
                <c:pt idx="141">
                  <c:v>72.61</c:v>
                </c:pt>
                <c:pt idx="142">
                  <c:v>72.459999999999994</c:v>
                </c:pt>
                <c:pt idx="143">
                  <c:v>72.27</c:v>
                </c:pt>
                <c:pt idx="144">
                  <c:v>71.86</c:v>
                </c:pt>
                <c:pt idx="145">
                  <c:v>71.38</c:v>
                </c:pt>
                <c:pt idx="146">
                  <c:v>70.83</c:v>
                </c:pt>
                <c:pt idx="147">
                  <c:v>70.3</c:v>
                </c:pt>
                <c:pt idx="148">
                  <c:v>69.790000000000006</c:v>
                </c:pt>
                <c:pt idx="149">
                  <c:v>69.37</c:v>
                </c:pt>
                <c:pt idx="150">
                  <c:v>68.95</c:v>
                </c:pt>
                <c:pt idx="151">
                  <c:v>68.36</c:v>
                </c:pt>
                <c:pt idx="152">
                  <c:v>67.81</c:v>
                </c:pt>
                <c:pt idx="153">
                  <c:v>67.25</c:v>
                </c:pt>
                <c:pt idx="154">
                  <c:v>66.66</c:v>
                </c:pt>
                <c:pt idx="155">
                  <c:v>66.08</c:v>
                </c:pt>
                <c:pt idx="156">
                  <c:v>65.63</c:v>
                </c:pt>
                <c:pt idx="157">
                  <c:v>65.17</c:v>
                </c:pt>
                <c:pt idx="158">
                  <c:v>64.540000000000006</c:v>
                </c:pt>
                <c:pt idx="159">
                  <c:v>63.93</c:v>
                </c:pt>
                <c:pt idx="160">
                  <c:v>63.33</c:v>
                </c:pt>
                <c:pt idx="161">
                  <c:v>62.68</c:v>
                </c:pt>
                <c:pt idx="162">
                  <c:v>62.08</c:v>
                </c:pt>
                <c:pt idx="163">
                  <c:v>61.59</c:v>
                </c:pt>
                <c:pt idx="164">
                  <c:v>61.2</c:v>
                </c:pt>
                <c:pt idx="165">
                  <c:v>60.66</c:v>
                </c:pt>
                <c:pt idx="166">
                  <c:v>60.16</c:v>
                </c:pt>
                <c:pt idx="167">
                  <c:v>59.69</c:v>
                </c:pt>
                <c:pt idx="168">
                  <c:v>59.21</c:v>
                </c:pt>
                <c:pt idx="169">
                  <c:v>58.73</c:v>
                </c:pt>
                <c:pt idx="170">
                  <c:v>58.33</c:v>
                </c:pt>
                <c:pt idx="171">
                  <c:v>57.9</c:v>
                </c:pt>
                <c:pt idx="172">
                  <c:v>57.22</c:v>
                </c:pt>
                <c:pt idx="173">
                  <c:v>56.45</c:v>
                </c:pt>
                <c:pt idx="174">
                  <c:v>55.66</c:v>
                </c:pt>
                <c:pt idx="175">
                  <c:v>55.05</c:v>
                </c:pt>
                <c:pt idx="176">
                  <c:v>54.71</c:v>
                </c:pt>
                <c:pt idx="177">
                  <c:v>54.45</c:v>
                </c:pt>
                <c:pt idx="178">
                  <c:v>54.11</c:v>
                </c:pt>
                <c:pt idx="179">
                  <c:v>53.81</c:v>
                </c:pt>
                <c:pt idx="180">
                  <c:v>53.57</c:v>
                </c:pt>
                <c:pt idx="181">
                  <c:v>53.47</c:v>
                </c:pt>
                <c:pt idx="182">
                  <c:v>53.45</c:v>
                </c:pt>
                <c:pt idx="183">
                  <c:v>53.59</c:v>
                </c:pt>
                <c:pt idx="184">
                  <c:v>53.82</c:v>
                </c:pt>
                <c:pt idx="185">
                  <c:v>53.81</c:v>
                </c:pt>
                <c:pt idx="186">
                  <c:v>53.67</c:v>
                </c:pt>
                <c:pt idx="187">
                  <c:v>53.42</c:v>
                </c:pt>
                <c:pt idx="188">
                  <c:v>53.04</c:v>
                </c:pt>
                <c:pt idx="189">
                  <c:v>52.65</c:v>
                </c:pt>
                <c:pt idx="190">
                  <c:v>52.13</c:v>
                </c:pt>
                <c:pt idx="191">
                  <c:v>51.71</c:v>
                </c:pt>
                <c:pt idx="192">
                  <c:v>51.28</c:v>
                </c:pt>
                <c:pt idx="193">
                  <c:v>50.54</c:v>
                </c:pt>
                <c:pt idx="194">
                  <c:v>49.81</c:v>
                </c:pt>
                <c:pt idx="195">
                  <c:v>49.08</c:v>
                </c:pt>
                <c:pt idx="196">
                  <c:v>48.37</c:v>
                </c:pt>
                <c:pt idx="197">
                  <c:v>47.66</c:v>
                </c:pt>
                <c:pt idx="198">
                  <c:v>47.1</c:v>
                </c:pt>
                <c:pt idx="199">
                  <c:v>46.61</c:v>
                </c:pt>
                <c:pt idx="200">
                  <c:v>45.97</c:v>
                </c:pt>
                <c:pt idx="201">
                  <c:v>45.28</c:v>
                </c:pt>
                <c:pt idx="202">
                  <c:v>44.65</c:v>
                </c:pt>
                <c:pt idx="203">
                  <c:v>44</c:v>
                </c:pt>
                <c:pt idx="204">
                  <c:v>43.31</c:v>
                </c:pt>
                <c:pt idx="205">
                  <c:v>42.73</c:v>
                </c:pt>
                <c:pt idx="206">
                  <c:v>42.18</c:v>
                </c:pt>
                <c:pt idx="207">
                  <c:v>41.48</c:v>
                </c:pt>
                <c:pt idx="208">
                  <c:v>40.76</c:v>
                </c:pt>
                <c:pt idx="209">
                  <c:v>40.08</c:v>
                </c:pt>
                <c:pt idx="210">
                  <c:v>39.49</c:v>
                </c:pt>
                <c:pt idx="211">
                  <c:v>38.93</c:v>
                </c:pt>
                <c:pt idx="212">
                  <c:v>38.57</c:v>
                </c:pt>
                <c:pt idx="213">
                  <c:v>38.22</c:v>
                </c:pt>
                <c:pt idx="214">
                  <c:v>37.67</c:v>
                </c:pt>
                <c:pt idx="215">
                  <c:v>37.229999999999997</c:v>
                </c:pt>
                <c:pt idx="216">
                  <c:v>36.79</c:v>
                </c:pt>
                <c:pt idx="217">
                  <c:v>36.380000000000003</c:v>
                </c:pt>
                <c:pt idx="218">
                  <c:v>36.04</c:v>
                </c:pt>
                <c:pt idx="219">
                  <c:v>35.79</c:v>
                </c:pt>
                <c:pt idx="220">
                  <c:v>35.57</c:v>
                </c:pt>
                <c:pt idx="221">
                  <c:v>35.18</c:v>
                </c:pt>
                <c:pt idx="222">
                  <c:v>34.81</c:v>
                </c:pt>
                <c:pt idx="223">
                  <c:v>34.46</c:v>
                </c:pt>
                <c:pt idx="224">
                  <c:v>34.049999999999997</c:v>
                </c:pt>
                <c:pt idx="225">
                  <c:v>33.619999999999997</c:v>
                </c:pt>
                <c:pt idx="226">
                  <c:v>33.28</c:v>
                </c:pt>
                <c:pt idx="227">
                  <c:v>33.020000000000003</c:v>
                </c:pt>
                <c:pt idx="228">
                  <c:v>32.659999999999997</c:v>
                </c:pt>
                <c:pt idx="229">
                  <c:v>32.29</c:v>
                </c:pt>
                <c:pt idx="230">
                  <c:v>31.99</c:v>
                </c:pt>
                <c:pt idx="231">
                  <c:v>31.76</c:v>
                </c:pt>
                <c:pt idx="232">
                  <c:v>31.52</c:v>
                </c:pt>
                <c:pt idx="233">
                  <c:v>31.3</c:v>
                </c:pt>
                <c:pt idx="234">
                  <c:v>31.13</c:v>
                </c:pt>
                <c:pt idx="235">
                  <c:v>30.8</c:v>
                </c:pt>
                <c:pt idx="236">
                  <c:v>30.47</c:v>
                </c:pt>
                <c:pt idx="237">
                  <c:v>30.19</c:v>
                </c:pt>
                <c:pt idx="238">
                  <c:v>29.94</c:v>
                </c:pt>
                <c:pt idx="239">
                  <c:v>29.69</c:v>
                </c:pt>
                <c:pt idx="240">
                  <c:v>29.52</c:v>
                </c:pt>
                <c:pt idx="241">
                  <c:v>29.36</c:v>
                </c:pt>
                <c:pt idx="242">
                  <c:v>29.02</c:v>
                </c:pt>
                <c:pt idx="243">
                  <c:v>28.67</c:v>
                </c:pt>
                <c:pt idx="244">
                  <c:v>28.34</c:v>
                </c:pt>
                <c:pt idx="245">
                  <c:v>28.04</c:v>
                </c:pt>
                <c:pt idx="246">
                  <c:v>27.77</c:v>
                </c:pt>
                <c:pt idx="247">
                  <c:v>27.58</c:v>
                </c:pt>
                <c:pt idx="248">
                  <c:v>27.38</c:v>
                </c:pt>
                <c:pt idx="249">
                  <c:v>27</c:v>
                </c:pt>
                <c:pt idx="250">
                  <c:v>26.68</c:v>
                </c:pt>
                <c:pt idx="251">
                  <c:v>26.44</c:v>
                </c:pt>
                <c:pt idx="252">
                  <c:v>26.35</c:v>
                </c:pt>
                <c:pt idx="253">
                  <c:v>26.24</c:v>
                </c:pt>
                <c:pt idx="254">
                  <c:v>26.24</c:v>
                </c:pt>
                <c:pt idx="255">
                  <c:v>26.24</c:v>
                </c:pt>
                <c:pt idx="256">
                  <c:v>26.06</c:v>
                </c:pt>
                <c:pt idx="257">
                  <c:v>25.9</c:v>
                </c:pt>
                <c:pt idx="258">
                  <c:v>25.79</c:v>
                </c:pt>
                <c:pt idx="259">
                  <c:v>25.7</c:v>
                </c:pt>
                <c:pt idx="260">
                  <c:v>25.64</c:v>
                </c:pt>
                <c:pt idx="261">
                  <c:v>25.55</c:v>
                </c:pt>
                <c:pt idx="262">
                  <c:v>25.75</c:v>
                </c:pt>
                <c:pt idx="263">
                  <c:v>25.69</c:v>
                </c:pt>
                <c:pt idx="264">
                  <c:v>25.69</c:v>
                </c:pt>
                <c:pt idx="265">
                  <c:v>25.73</c:v>
                </c:pt>
                <c:pt idx="266">
                  <c:v>25.85</c:v>
                </c:pt>
                <c:pt idx="267">
                  <c:v>25.97</c:v>
                </c:pt>
                <c:pt idx="268">
                  <c:v>26.21</c:v>
                </c:pt>
                <c:pt idx="269">
                  <c:v>26.42</c:v>
                </c:pt>
                <c:pt idx="270">
                  <c:v>26.52</c:v>
                </c:pt>
                <c:pt idx="271">
                  <c:v>26.62</c:v>
                </c:pt>
                <c:pt idx="272">
                  <c:v>26.65</c:v>
                </c:pt>
                <c:pt idx="273">
                  <c:v>26.34</c:v>
                </c:pt>
                <c:pt idx="274">
                  <c:v>26.53</c:v>
                </c:pt>
                <c:pt idx="275">
                  <c:v>26.49</c:v>
                </c:pt>
                <c:pt idx="276">
                  <c:v>26.44</c:v>
                </c:pt>
                <c:pt idx="277">
                  <c:v>26.35</c:v>
                </c:pt>
                <c:pt idx="278">
                  <c:v>26.28</c:v>
                </c:pt>
                <c:pt idx="279">
                  <c:v>26.41</c:v>
                </c:pt>
                <c:pt idx="280">
                  <c:v>26.55</c:v>
                </c:pt>
                <c:pt idx="281">
                  <c:v>26.73</c:v>
                </c:pt>
                <c:pt idx="282">
                  <c:v>26.92</c:v>
                </c:pt>
                <c:pt idx="283">
                  <c:v>27.13</c:v>
                </c:pt>
                <c:pt idx="284">
                  <c:v>27.25</c:v>
                </c:pt>
                <c:pt idx="285">
                  <c:v>27.47</c:v>
                </c:pt>
                <c:pt idx="286">
                  <c:v>27.74</c:v>
                </c:pt>
                <c:pt idx="287">
                  <c:v>28.04</c:v>
                </c:pt>
                <c:pt idx="288">
                  <c:v>28.46</c:v>
                </c:pt>
                <c:pt idx="289">
                  <c:v>28.88</c:v>
                </c:pt>
                <c:pt idx="290">
                  <c:v>29.32</c:v>
                </c:pt>
                <c:pt idx="291">
                  <c:v>29.73</c:v>
                </c:pt>
                <c:pt idx="292">
                  <c:v>30.01</c:v>
                </c:pt>
                <c:pt idx="293">
                  <c:v>30.26</c:v>
                </c:pt>
                <c:pt idx="294">
                  <c:v>30.51</c:v>
                </c:pt>
                <c:pt idx="295">
                  <c:v>30.83</c:v>
                </c:pt>
                <c:pt idx="296">
                  <c:v>31.24</c:v>
                </c:pt>
                <c:pt idx="297">
                  <c:v>31.66</c:v>
                </c:pt>
                <c:pt idx="298">
                  <c:v>31.93</c:v>
                </c:pt>
                <c:pt idx="299">
                  <c:v>32.130000000000003</c:v>
                </c:pt>
                <c:pt idx="300">
                  <c:v>32.46</c:v>
                </c:pt>
                <c:pt idx="301">
                  <c:v>32.729999999999997</c:v>
                </c:pt>
                <c:pt idx="302">
                  <c:v>33.04</c:v>
                </c:pt>
                <c:pt idx="303">
                  <c:v>33.43</c:v>
                </c:pt>
                <c:pt idx="304">
                  <c:v>33.82</c:v>
                </c:pt>
                <c:pt idx="305">
                  <c:v>34.21</c:v>
                </c:pt>
                <c:pt idx="306">
                  <c:v>34.619999999999997</c:v>
                </c:pt>
                <c:pt idx="307">
                  <c:v>35.01</c:v>
                </c:pt>
                <c:pt idx="308">
                  <c:v>35.42</c:v>
                </c:pt>
                <c:pt idx="309">
                  <c:v>35.840000000000003</c:v>
                </c:pt>
                <c:pt idx="310">
                  <c:v>36.36</c:v>
                </c:pt>
                <c:pt idx="311">
                  <c:v>36.869999999999997</c:v>
                </c:pt>
                <c:pt idx="312">
                  <c:v>37.31</c:v>
                </c:pt>
                <c:pt idx="313">
                  <c:v>37.72</c:v>
                </c:pt>
                <c:pt idx="314">
                  <c:v>38.17</c:v>
                </c:pt>
                <c:pt idx="315">
                  <c:v>38.6</c:v>
                </c:pt>
                <c:pt idx="316">
                  <c:v>39.15</c:v>
                </c:pt>
                <c:pt idx="317">
                  <c:v>39.700000000000003</c:v>
                </c:pt>
                <c:pt idx="318">
                  <c:v>40.29</c:v>
                </c:pt>
                <c:pt idx="319">
                  <c:v>40.72</c:v>
                </c:pt>
                <c:pt idx="320">
                  <c:v>41.12</c:v>
                </c:pt>
                <c:pt idx="321">
                  <c:v>41.52</c:v>
                </c:pt>
                <c:pt idx="322">
                  <c:v>41.96</c:v>
                </c:pt>
                <c:pt idx="323">
                  <c:v>42.42</c:v>
                </c:pt>
                <c:pt idx="324">
                  <c:v>42.96</c:v>
                </c:pt>
                <c:pt idx="325">
                  <c:v>43.49</c:v>
                </c:pt>
                <c:pt idx="326">
                  <c:v>43.92</c:v>
                </c:pt>
                <c:pt idx="327">
                  <c:v>44.35</c:v>
                </c:pt>
                <c:pt idx="328">
                  <c:v>44.8</c:v>
                </c:pt>
                <c:pt idx="329">
                  <c:v>45.28</c:v>
                </c:pt>
                <c:pt idx="330">
                  <c:v>45.77</c:v>
                </c:pt>
                <c:pt idx="331">
                  <c:v>46.25</c:v>
                </c:pt>
                <c:pt idx="332">
                  <c:v>46.72</c:v>
                </c:pt>
                <c:pt idx="333">
                  <c:v>47.05</c:v>
                </c:pt>
                <c:pt idx="334">
                  <c:v>47.34</c:v>
                </c:pt>
                <c:pt idx="335">
                  <c:v>47.69</c:v>
                </c:pt>
                <c:pt idx="336">
                  <c:v>48.09</c:v>
                </c:pt>
                <c:pt idx="337">
                  <c:v>48.52</c:v>
                </c:pt>
                <c:pt idx="338">
                  <c:v>49.02</c:v>
                </c:pt>
                <c:pt idx="339">
                  <c:v>49.53</c:v>
                </c:pt>
                <c:pt idx="340">
                  <c:v>49.98</c:v>
                </c:pt>
                <c:pt idx="341">
                  <c:v>50.33</c:v>
                </c:pt>
                <c:pt idx="342">
                  <c:v>50.59</c:v>
                </c:pt>
                <c:pt idx="343">
                  <c:v>50.83</c:v>
                </c:pt>
                <c:pt idx="344">
                  <c:v>51.06</c:v>
                </c:pt>
                <c:pt idx="345">
                  <c:v>51.59</c:v>
                </c:pt>
                <c:pt idx="346">
                  <c:v>52.1</c:v>
                </c:pt>
                <c:pt idx="347">
                  <c:v>52.53</c:v>
                </c:pt>
                <c:pt idx="348">
                  <c:v>52.86</c:v>
                </c:pt>
                <c:pt idx="349">
                  <c:v>53.2</c:v>
                </c:pt>
                <c:pt idx="350">
                  <c:v>53.53</c:v>
                </c:pt>
                <c:pt idx="351">
                  <c:v>53.86</c:v>
                </c:pt>
                <c:pt idx="352">
                  <c:v>54.3</c:v>
                </c:pt>
                <c:pt idx="353">
                  <c:v>54.73</c:v>
                </c:pt>
                <c:pt idx="354">
                  <c:v>55.05</c:v>
                </c:pt>
                <c:pt idx="355">
                  <c:v>55.27</c:v>
                </c:pt>
                <c:pt idx="356">
                  <c:v>55.55</c:v>
                </c:pt>
                <c:pt idx="357">
                  <c:v>55.82</c:v>
                </c:pt>
                <c:pt idx="358">
                  <c:v>56.14</c:v>
                </c:pt>
                <c:pt idx="359">
                  <c:v>56.57</c:v>
                </c:pt>
                <c:pt idx="360">
                  <c:v>57.01</c:v>
                </c:pt>
                <c:pt idx="361">
                  <c:v>57.3</c:v>
                </c:pt>
                <c:pt idx="362">
                  <c:v>57.61</c:v>
                </c:pt>
                <c:pt idx="363">
                  <c:v>57.91</c:v>
                </c:pt>
                <c:pt idx="364">
                  <c:v>58.19</c:v>
                </c:pt>
                <c:pt idx="365">
                  <c:v>58.55</c:v>
                </c:pt>
                <c:pt idx="366">
                  <c:v>58.98</c:v>
                </c:pt>
                <c:pt idx="367">
                  <c:v>59.44</c:v>
                </c:pt>
                <c:pt idx="368">
                  <c:v>59.8</c:v>
                </c:pt>
                <c:pt idx="369">
                  <c:v>60.16</c:v>
                </c:pt>
                <c:pt idx="370">
                  <c:v>60.52</c:v>
                </c:pt>
                <c:pt idx="371">
                  <c:v>60.87</c:v>
                </c:pt>
                <c:pt idx="372">
                  <c:v>61.22</c:v>
                </c:pt>
                <c:pt idx="373">
                  <c:v>61.7</c:v>
                </c:pt>
                <c:pt idx="374">
                  <c:v>62.17</c:v>
                </c:pt>
                <c:pt idx="375">
                  <c:v>62.41</c:v>
                </c:pt>
                <c:pt idx="376">
                  <c:v>62.67</c:v>
                </c:pt>
                <c:pt idx="377">
                  <c:v>62.95</c:v>
                </c:pt>
                <c:pt idx="378">
                  <c:v>63.26</c:v>
                </c:pt>
                <c:pt idx="379">
                  <c:v>63.59</c:v>
                </c:pt>
                <c:pt idx="380">
                  <c:v>64.02</c:v>
                </c:pt>
                <c:pt idx="381">
                  <c:v>64.42</c:v>
                </c:pt>
                <c:pt idx="382">
                  <c:v>64.72</c:v>
                </c:pt>
                <c:pt idx="383">
                  <c:v>64.97</c:v>
                </c:pt>
                <c:pt idx="384">
                  <c:v>65.22</c:v>
                </c:pt>
                <c:pt idx="385">
                  <c:v>65.5</c:v>
                </c:pt>
                <c:pt idx="386">
                  <c:v>65.84</c:v>
                </c:pt>
                <c:pt idx="387">
                  <c:v>66.27</c:v>
                </c:pt>
                <c:pt idx="388">
                  <c:v>66.73</c:v>
                </c:pt>
                <c:pt idx="389">
                  <c:v>67.12</c:v>
                </c:pt>
                <c:pt idx="390">
                  <c:v>67.48</c:v>
                </c:pt>
                <c:pt idx="391">
                  <c:v>67.83</c:v>
                </c:pt>
                <c:pt idx="392">
                  <c:v>68.180000000000007</c:v>
                </c:pt>
                <c:pt idx="393">
                  <c:v>68.510000000000005</c:v>
                </c:pt>
                <c:pt idx="394">
                  <c:v>68.930000000000007</c:v>
                </c:pt>
                <c:pt idx="395">
                  <c:v>69.31</c:v>
                </c:pt>
                <c:pt idx="396">
                  <c:v>70.16</c:v>
                </c:pt>
                <c:pt idx="397">
                  <c:v>70.55</c:v>
                </c:pt>
                <c:pt idx="398">
                  <c:v>70.91</c:v>
                </c:pt>
                <c:pt idx="399">
                  <c:v>71.2</c:v>
                </c:pt>
                <c:pt idx="400">
                  <c:v>71.099999999999994</c:v>
                </c:pt>
                <c:pt idx="401">
                  <c:v>71.55</c:v>
                </c:pt>
                <c:pt idx="402">
                  <c:v>72.02</c:v>
                </c:pt>
                <c:pt idx="403">
                  <c:v>72.400000000000006</c:v>
                </c:pt>
                <c:pt idx="404">
                  <c:v>72.790000000000006</c:v>
                </c:pt>
                <c:pt idx="405">
                  <c:v>73.2</c:v>
                </c:pt>
                <c:pt idx="406">
                  <c:v>73.569999999999993</c:v>
                </c:pt>
                <c:pt idx="407">
                  <c:v>73.94</c:v>
                </c:pt>
                <c:pt idx="408">
                  <c:v>74.39</c:v>
                </c:pt>
                <c:pt idx="409">
                  <c:v>74.83</c:v>
                </c:pt>
                <c:pt idx="410">
                  <c:v>75.209999999999994</c:v>
                </c:pt>
                <c:pt idx="411">
                  <c:v>75.569999999999993</c:v>
                </c:pt>
                <c:pt idx="412">
                  <c:v>75.89</c:v>
                </c:pt>
                <c:pt idx="413">
                  <c:v>76.19</c:v>
                </c:pt>
                <c:pt idx="414">
                  <c:v>76.569999999999993</c:v>
                </c:pt>
                <c:pt idx="415">
                  <c:v>77.010000000000005</c:v>
                </c:pt>
                <c:pt idx="416">
                  <c:v>77.44</c:v>
                </c:pt>
                <c:pt idx="417">
                  <c:v>77.760000000000005</c:v>
                </c:pt>
                <c:pt idx="418">
                  <c:v>78.069999999999993</c:v>
                </c:pt>
                <c:pt idx="419">
                  <c:v>78.36</c:v>
                </c:pt>
                <c:pt idx="420">
                  <c:v>78.7</c:v>
                </c:pt>
                <c:pt idx="421">
                  <c:v>79.02</c:v>
                </c:pt>
                <c:pt idx="422">
                  <c:v>79.400000000000006</c:v>
                </c:pt>
                <c:pt idx="423">
                  <c:v>79.8</c:v>
                </c:pt>
                <c:pt idx="424">
                  <c:v>80.08</c:v>
                </c:pt>
                <c:pt idx="425">
                  <c:v>80.349999999999994</c:v>
                </c:pt>
                <c:pt idx="426">
                  <c:v>80.47</c:v>
                </c:pt>
                <c:pt idx="427">
                  <c:v>80.75</c:v>
                </c:pt>
                <c:pt idx="428">
                  <c:v>81.05</c:v>
                </c:pt>
                <c:pt idx="429">
                  <c:v>81.45</c:v>
                </c:pt>
                <c:pt idx="430">
                  <c:v>81.86</c:v>
                </c:pt>
                <c:pt idx="431">
                  <c:v>82.17</c:v>
                </c:pt>
                <c:pt idx="432">
                  <c:v>82.46</c:v>
                </c:pt>
                <c:pt idx="433">
                  <c:v>82.69</c:v>
                </c:pt>
                <c:pt idx="434">
                  <c:v>82.99</c:v>
                </c:pt>
                <c:pt idx="435">
                  <c:v>83.29</c:v>
                </c:pt>
                <c:pt idx="436">
                  <c:v>83.63</c:v>
                </c:pt>
                <c:pt idx="437">
                  <c:v>83.99</c:v>
                </c:pt>
                <c:pt idx="438">
                  <c:v>84.24</c:v>
                </c:pt>
                <c:pt idx="439">
                  <c:v>84.49</c:v>
                </c:pt>
                <c:pt idx="440">
                  <c:v>84.72</c:v>
                </c:pt>
                <c:pt idx="441">
                  <c:v>84.97</c:v>
                </c:pt>
                <c:pt idx="442">
                  <c:v>85.3</c:v>
                </c:pt>
                <c:pt idx="443">
                  <c:v>85.67</c:v>
                </c:pt>
                <c:pt idx="444">
                  <c:v>86.03</c:v>
                </c:pt>
                <c:pt idx="445">
                  <c:v>86.25</c:v>
                </c:pt>
                <c:pt idx="446">
                  <c:v>86.47</c:v>
                </c:pt>
                <c:pt idx="447">
                  <c:v>86.68</c:v>
                </c:pt>
                <c:pt idx="448">
                  <c:v>86.9</c:v>
                </c:pt>
                <c:pt idx="449">
                  <c:v>87.13</c:v>
                </c:pt>
                <c:pt idx="450">
                  <c:v>87.44</c:v>
                </c:pt>
                <c:pt idx="451">
                  <c:v>87.76</c:v>
                </c:pt>
                <c:pt idx="452">
                  <c:v>87.98</c:v>
                </c:pt>
                <c:pt idx="453">
                  <c:v>88.18</c:v>
                </c:pt>
                <c:pt idx="454">
                  <c:v>88.26</c:v>
                </c:pt>
                <c:pt idx="455">
                  <c:v>88.53</c:v>
                </c:pt>
                <c:pt idx="456">
                  <c:v>88.73</c:v>
                </c:pt>
                <c:pt idx="457">
                  <c:v>89.05</c:v>
                </c:pt>
                <c:pt idx="458">
                  <c:v>89.39</c:v>
                </c:pt>
                <c:pt idx="459">
                  <c:v>89.66</c:v>
                </c:pt>
                <c:pt idx="460">
                  <c:v>89.87</c:v>
                </c:pt>
                <c:pt idx="461">
                  <c:v>90.11</c:v>
                </c:pt>
                <c:pt idx="462">
                  <c:v>90.37</c:v>
                </c:pt>
                <c:pt idx="463">
                  <c:v>90.54</c:v>
                </c:pt>
                <c:pt idx="464">
                  <c:v>90.86</c:v>
                </c:pt>
                <c:pt idx="465">
                  <c:v>91.15</c:v>
                </c:pt>
                <c:pt idx="466">
                  <c:v>91.37</c:v>
                </c:pt>
                <c:pt idx="467">
                  <c:v>91.51</c:v>
                </c:pt>
                <c:pt idx="468">
                  <c:v>91.64</c:v>
                </c:pt>
                <c:pt idx="469">
                  <c:v>91.75</c:v>
                </c:pt>
                <c:pt idx="470">
                  <c:v>91.86</c:v>
                </c:pt>
                <c:pt idx="471">
                  <c:v>92.15</c:v>
                </c:pt>
                <c:pt idx="472">
                  <c:v>92.43</c:v>
                </c:pt>
                <c:pt idx="473">
                  <c:v>92.64</c:v>
                </c:pt>
                <c:pt idx="474">
                  <c:v>92.8</c:v>
                </c:pt>
                <c:pt idx="475">
                  <c:v>92.94</c:v>
                </c:pt>
                <c:pt idx="476">
                  <c:v>93.08</c:v>
                </c:pt>
                <c:pt idx="477">
                  <c:v>93.2</c:v>
                </c:pt>
                <c:pt idx="478">
                  <c:v>93.41</c:v>
                </c:pt>
                <c:pt idx="479">
                  <c:v>93.63</c:v>
                </c:pt>
                <c:pt idx="480">
                  <c:v>93.82</c:v>
                </c:pt>
                <c:pt idx="481">
                  <c:v>93.86</c:v>
                </c:pt>
                <c:pt idx="482">
                  <c:v>93.95</c:v>
                </c:pt>
                <c:pt idx="483">
                  <c:v>94.1</c:v>
                </c:pt>
                <c:pt idx="484">
                  <c:v>94.26</c:v>
                </c:pt>
                <c:pt idx="485">
                  <c:v>94.37</c:v>
                </c:pt>
                <c:pt idx="486">
                  <c:v>94.72</c:v>
                </c:pt>
                <c:pt idx="487">
                  <c:v>94.78</c:v>
                </c:pt>
                <c:pt idx="488">
                  <c:v>94.96</c:v>
                </c:pt>
                <c:pt idx="489">
                  <c:v>95.04</c:v>
                </c:pt>
                <c:pt idx="490">
                  <c:v>95.05</c:v>
                </c:pt>
                <c:pt idx="491">
                  <c:v>95.09</c:v>
                </c:pt>
                <c:pt idx="492">
                  <c:v>95.11</c:v>
                </c:pt>
                <c:pt idx="493">
                  <c:v>95.23</c:v>
                </c:pt>
                <c:pt idx="494">
                  <c:v>95.28</c:v>
                </c:pt>
                <c:pt idx="495">
                  <c:v>95.33</c:v>
                </c:pt>
                <c:pt idx="496">
                  <c:v>95.4</c:v>
                </c:pt>
                <c:pt idx="497">
                  <c:v>95.45</c:v>
                </c:pt>
                <c:pt idx="498">
                  <c:v>95.5</c:v>
                </c:pt>
                <c:pt idx="499">
                  <c:v>95.58</c:v>
                </c:pt>
                <c:pt idx="500">
                  <c:v>95.68</c:v>
                </c:pt>
                <c:pt idx="501">
                  <c:v>95.61</c:v>
                </c:pt>
                <c:pt idx="502">
                  <c:v>95.49</c:v>
                </c:pt>
                <c:pt idx="503">
                  <c:v>95.43</c:v>
                </c:pt>
                <c:pt idx="504">
                  <c:v>95.37</c:v>
                </c:pt>
                <c:pt idx="505">
                  <c:v>95.26</c:v>
                </c:pt>
                <c:pt idx="506">
                  <c:v>95.17</c:v>
                </c:pt>
                <c:pt idx="507">
                  <c:v>95.06</c:v>
                </c:pt>
                <c:pt idx="508">
                  <c:v>94.85</c:v>
                </c:pt>
                <c:pt idx="509">
                  <c:v>94.62</c:v>
                </c:pt>
                <c:pt idx="510">
                  <c:v>94.41</c:v>
                </c:pt>
                <c:pt idx="511">
                  <c:v>94.23</c:v>
                </c:pt>
                <c:pt idx="512">
                  <c:v>94.06</c:v>
                </c:pt>
                <c:pt idx="513">
                  <c:v>93.99</c:v>
                </c:pt>
                <c:pt idx="514">
                  <c:v>93.95</c:v>
                </c:pt>
                <c:pt idx="515">
                  <c:v>93.64</c:v>
                </c:pt>
                <c:pt idx="516">
                  <c:v>93.23</c:v>
                </c:pt>
                <c:pt idx="517">
                  <c:v>92.82</c:v>
                </c:pt>
                <c:pt idx="518">
                  <c:v>92.35</c:v>
                </c:pt>
                <c:pt idx="519">
                  <c:v>91.89</c:v>
                </c:pt>
                <c:pt idx="520">
                  <c:v>91.6</c:v>
                </c:pt>
                <c:pt idx="521">
                  <c:v>91.31</c:v>
                </c:pt>
                <c:pt idx="522">
                  <c:v>90.89</c:v>
                </c:pt>
                <c:pt idx="523">
                  <c:v>90.43</c:v>
                </c:pt>
                <c:pt idx="524">
                  <c:v>89.95</c:v>
                </c:pt>
                <c:pt idx="525">
                  <c:v>89.44</c:v>
                </c:pt>
                <c:pt idx="526">
                  <c:v>88.96</c:v>
                </c:pt>
                <c:pt idx="527">
                  <c:v>88.53</c:v>
                </c:pt>
                <c:pt idx="528">
                  <c:v>88.06</c:v>
                </c:pt>
                <c:pt idx="529">
                  <c:v>87.35</c:v>
                </c:pt>
                <c:pt idx="530">
                  <c:v>86.59</c:v>
                </c:pt>
                <c:pt idx="531">
                  <c:v>85.88</c:v>
                </c:pt>
                <c:pt idx="532">
                  <c:v>85.21</c:v>
                </c:pt>
                <c:pt idx="533">
                  <c:v>84.62</c:v>
                </c:pt>
                <c:pt idx="534">
                  <c:v>84.2</c:v>
                </c:pt>
                <c:pt idx="535">
                  <c:v>83.85</c:v>
                </c:pt>
                <c:pt idx="536">
                  <c:v>83.48</c:v>
                </c:pt>
                <c:pt idx="537">
                  <c:v>83.2</c:v>
                </c:pt>
                <c:pt idx="538">
                  <c:v>83.05</c:v>
                </c:pt>
                <c:pt idx="539">
                  <c:v>82.96</c:v>
                </c:pt>
                <c:pt idx="540">
                  <c:v>82.93</c:v>
                </c:pt>
                <c:pt idx="541">
                  <c:v>83</c:v>
                </c:pt>
                <c:pt idx="542">
                  <c:v>83.13</c:v>
                </c:pt>
                <c:pt idx="543">
                  <c:v>83.23</c:v>
                </c:pt>
                <c:pt idx="544">
                  <c:v>83.2</c:v>
                </c:pt>
                <c:pt idx="545">
                  <c:v>83.2</c:v>
                </c:pt>
                <c:pt idx="546">
                  <c:v>83.23</c:v>
                </c:pt>
                <c:pt idx="547">
                  <c:v>83.29</c:v>
                </c:pt>
                <c:pt idx="548">
                  <c:v>83.38</c:v>
                </c:pt>
                <c:pt idx="549">
                  <c:v>83.53</c:v>
                </c:pt>
                <c:pt idx="550">
                  <c:v>83.52</c:v>
                </c:pt>
                <c:pt idx="551">
                  <c:v>83.43</c:v>
                </c:pt>
                <c:pt idx="552">
                  <c:v>83.37</c:v>
                </c:pt>
                <c:pt idx="553">
                  <c:v>83.23</c:v>
                </c:pt>
                <c:pt idx="554">
                  <c:v>83.18</c:v>
                </c:pt>
                <c:pt idx="555">
                  <c:v>83.15</c:v>
                </c:pt>
                <c:pt idx="556">
                  <c:v>83.08</c:v>
                </c:pt>
                <c:pt idx="557">
                  <c:v>82.86</c:v>
                </c:pt>
                <c:pt idx="558">
                  <c:v>82.61</c:v>
                </c:pt>
                <c:pt idx="559">
                  <c:v>82.35</c:v>
                </c:pt>
                <c:pt idx="560">
                  <c:v>82.14</c:v>
                </c:pt>
                <c:pt idx="561">
                  <c:v>81.91</c:v>
                </c:pt>
                <c:pt idx="562">
                  <c:v>81.72</c:v>
                </c:pt>
                <c:pt idx="563">
                  <c:v>81.510000000000005</c:v>
                </c:pt>
                <c:pt idx="564">
                  <c:v>81.09</c:v>
                </c:pt>
                <c:pt idx="565">
                  <c:v>80.61</c:v>
                </c:pt>
                <c:pt idx="566">
                  <c:v>80.11</c:v>
                </c:pt>
                <c:pt idx="567">
                  <c:v>79.52</c:v>
                </c:pt>
                <c:pt idx="568">
                  <c:v>78.91</c:v>
                </c:pt>
                <c:pt idx="569">
                  <c:v>78.38</c:v>
                </c:pt>
                <c:pt idx="570">
                  <c:v>77.83</c:v>
                </c:pt>
                <c:pt idx="571">
                  <c:v>77.06</c:v>
                </c:pt>
                <c:pt idx="572">
                  <c:v>76.33</c:v>
                </c:pt>
                <c:pt idx="573">
                  <c:v>75.650000000000006</c:v>
                </c:pt>
                <c:pt idx="574">
                  <c:v>75.010000000000005</c:v>
                </c:pt>
                <c:pt idx="575">
                  <c:v>74.31</c:v>
                </c:pt>
                <c:pt idx="576">
                  <c:v>73.73</c:v>
                </c:pt>
                <c:pt idx="577">
                  <c:v>73.2</c:v>
                </c:pt>
                <c:pt idx="578">
                  <c:v>72.63</c:v>
                </c:pt>
                <c:pt idx="579">
                  <c:v>72.14</c:v>
                </c:pt>
                <c:pt idx="580">
                  <c:v>71.67</c:v>
                </c:pt>
                <c:pt idx="581">
                  <c:v>71.22</c:v>
                </c:pt>
                <c:pt idx="582">
                  <c:v>70.84</c:v>
                </c:pt>
                <c:pt idx="583">
                  <c:v>70.53</c:v>
                </c:pt>
                <c:pt idx="584">
                  <c:v>70.22</c:v>
                </c:pt>
                <c:pt idx="585">
                  <c:v>69.56</c:v>
                </c:pt>
                <c:pt idx="586">
                  <c:v>68.91</c:v>
                </c:pt>
                <c:pt idx="587">
                  <c:v>68.25</c:v>
                </c:pt>
                <c:pt idx="588">
                  <c:v>67.58</c:v>
                </c:pt>
                <c:pt idx="589">
                  <c:v>66.989999999999995</c:v>
                </c:pt>
                <c:pt idx="590">
                  <c:v>66.56</c:v>
                </c:pt>
                <c:pt idx="591">
                  <c:v>66.2</c:v>
                </c:pt>
                <c:pt idx="592">
                  <c:v>65.75</c:v>
                </c:pt>
                <c:pt idx="593">
                  <c:v>65.31</c:v>
                </c:pt>
                <c:pt idx="594">
                  <c:v>64.89</c:v>
                </c:pt>
                <c:pt idx="595">
                  <c:v>64.55</c:v>
                </c:pt>
                <c:pt idx="596">
                  <c:v>64.3</c:v>
                </c:pt>
                <c:pt idx="597">
                  <c:v>64.19</c:v>
                </c:pt>
                <c:pt idx="598">
                  <c:v>64.06</c:v>
                </c:pt>
                <c:pt idx="599">
                  <c:v>63.82</c:v>
                </c:pt>
                <c:pt idx="600">
                  <c:v>63.52</c:v>
                </c:pt>
                <c:pt idx="601">
                  <c:v>63.23</c:v>
                </c:pt>
                <c:pt idx="602">
                  <c:v>62.96</c:v>
                </c:pt>
                <c:pt idx="603">
                  <c:v>62.68</c:v>
                </c:pt>
                <c:pt idx="604">
                  <c:v>62.44</c:v>
                </c:pt>
                <c:pt idx="605">
                  <c:v>62.2</c:v>
                </c:pt>
                <c:pt idx="606">
                  <c:v>61.59</c:v>
                </c:pt>
                <c:pt idx="607">
                  <c:v>61.06</c:v>
                </c:pt>
                <c:pt idx="608">
                  <c:v>60.64</c:v>
                </c:pt>
                <c:pt idx="609">
                  <c:v>60.16</c:v>
                </c:pt>
                <c:pt idx="610">
                  <c:v>59.72</c:v>
                </c:pt>
                <c:pt idx="611">
                  <c:v>59.52</c:v>
                </c:pt>
                <c:pt idx="612">
                  <c:v>58.96</c:v>
                </c:pt>
                <c:pt idx="613">
                  <c:v>58.56</c:v>
                </c:pt>
                <c:pt idx="614">
                  <c:v>58.05</c:v>
                </c:pt>
                <c:pt idx="615">
                  <c:v>57.55</c:v>
                </c:pt>
                <c:pt idx="616">
                  <c:v>57.17</c:v>
                </c:pt>
                <c:pt idx="617">
                  <c:v>56.88</c:v>
                </c:pt>
                <c:pt idx="618">
                  <c:v>56.65</c:v>
                </c:pt>
                <c:pt idx="619">
                  <c:v>56.5</c:v>
                </c:pt>
                <c:pt idx="620">
                  <c:v>56.4</c:v>
                </c:pt>
                <c:pt idx="621">
                  <c:v>56.24</c:v>
                </c:pt>
                <c:pt idx="622">
                  <c:v>55.98</c:v>
                </c:pt>
                <c:pt idx="623">
                  <c:v>55.78</c:v>
                </c:pt>
                <c:pt idx="624">
                  <c:v>55.69</c:v>
                </c:pt>
                <c:pt idx="625">
                  <c:v>55.74</c:v>
                </c:pt>
                <c:pt idx="626">
                  <c:v>55.77</c:v>
                </c:pt>
                <c:pt idx="627">
                  <c:v>55.65</c:v>
                </c:pt>
                <c:pt idx="628">
                  <c:v>55.6</c:v>
                </c:pt>
                <c:pt idx="629">
                  <c:v>55.63</c:v>
                </c:pt>
                <c:pt idx="630">
                  <c:v>55.7</c:v>
                </c:pt>
                <c:pt idx="631">
                  <c:v>55.83</c:v>
                </c:pt>
                <c:pt idx="632">
                  <c:v>56.03</c:v>
                </c:pt>
                <c:pt idx="633">
                  <c:v>56.03</c:v>
                </c:pt>
                <c:pt idx="634">
                  <c:v>55.9</c:v>
                </c:pt>
                <c:pt idx="635">
                  <c:v>55.69</c:v>
                </c:pt>
                <c:pt idx="636">
                  <c:v>55.61</c:v>
                </c:pt>
                <c:pt idx="637">
                  <c:v>55.65</c:v>
                </c:pt>
                <c:pt idx="638">
                  <c:v>55.84</c:v>
                </c:pt>
                <c:pt idx="639">
                  <c:v>55.88</c:v>
                </c:pt>
                <c:pt idx="640">
                  <c:v>55.94</c:v>
                </c:pt>
                <c:pt idx="641">
                  <c:v>55.87</c:v>
                </c:pt>
                <c:pt idx="642">
                  <c:v>55.74</c:v>
                </c:pt>
                <c:pt idx="643">
                  <c:v>55.62</c:v>
                </c:pt>
                <c:pt idx="644">
                  <c:v>55.54</c:v>
                </c:pt>
                <c:pt idx="645">
                  <c:v>55.47</c:v>
                </c:pt>
                <c:pt idx="646">
                  <c:v>55.58</c:v>
                </c:pt>
                <c:pt idx="647">
                  <c:v>55.76</c:v>
                </c:pt>
                <c:pt idx="648">
                  <c:v>55.97</c:v>
                </c:pt>
                <c:pt idx="649">
                  <c:v>56.11</c:v>
                </c:pt>
                <c:pt idx="650">
                  <c:v>56.19</c:v>
                </c:pt>
                <c:pt idx="651">
                  <c:v>56.27</c:v>
                </c:pt>
                <c:pt idx="652">
                  <c:v>56.27</c:v>
                </c:pt>
                <c:pt idx="653">
                  <c:v>56.38</c:v>
                </c:pt>
                <c:pt idx="654">
                  <c:v>56.59</c:v>
                </c:pt>
                <c:pt idx="655">
                  <c:v>56.71</c:v>
                </c:pt>
                <c:pt idx="656">
                  <c:v>56.85</c:v>
                </c:pt>
                <c:pt idx="657">
                  <c:v>57.01</c:v>
                </c:pt>
                <c:pt idx="658">
                  <c:v>57.16</c:v>
                </c:pt>
                <c:pt idx="659">
                  <c:v>57.32</c:v>
                </c:pt>
                <c:pt idx="660">
                  <c:v>57.64</c:v>
                </c:pt>
                <c:pt idx="661">
                  <c:v>58</c:v>
                </c:pt>
                <c:pt idx="662">
                  <c:v>58.28</c:v>
                </c:pt>
                <c:pt idx="663">
                  <c:v>58.5</c:v>
                </c:pt>
                <c:pt idx="664">
                  <c:v>58.6</c:v>
                </c:pt>
                <c:pt idx="665">
                  <c:v>58.77</c:v>
                </c:pt>
                <c:pt idx="666">
                  <c:v>59</c:v>
                </c:pt>
                <c:pt idx="667">
                  <c:v>59.35</c:v>
                </c:pt>
                <c:pt idx="668">
                  <c:v>59.79</c:v>
                </c:pt>
                <c:pt idx="669">
                  <c:v>60.21</c:v>
                </c:pt>
                <c:pt idx="670">
                  <c:v>60.43</c:v>
                </c:pt>
                <c:pt idx="671">
                  <c:v>60.66</c:v>
                </c:pt>
                <c:pt idx="672">
                  <c:v>60.85</c:v>
                </c:pt>
                <c:pt idx="673">
                  <c:v>61.16</c:v>
                </c:pt>
                <c:pt idx="674">
                  <c:v>61.51</c:v>
                </c:pt>
                <c:pt idx="675">
                  <c:v>61.87</c:v>
                </c:pt>
                <c:pt idx="676">
                  <c:v>62.16</c:v>
                </c:pt>
                <c:pt idx="677">
                  <c:v>62.38</c:v>
                </c:pt>
                <c:pt idx="678">
                  <c:v>62.59</c:v>
                </c:pt>
                <c:pt idx="679">
                  <c:v>62.81</c:v>
                </c:pt>
                <c:pt idx="680">
                  <c:v>63.07</c:v>
                </c:pt>
                <c:pt idx="681">
                  <c:v>63.47</c:v>
                </c:pt>
                <c:pt idx="682">
                  <c:v>63.87</c:v>
                </c:pt>
                <c:pt idx="683">
                  <c:v>64.069999999999993</c:v>
                </c:pt>
                <c:pt idx="684">
                  <c:v>64.42</c:v>
                </c:pt>
                <c:pt idx="685">
                  <c:v>64.7</c:v>
                </c:pt>
                <c:pt idx="686">
                  <c:v>64.989999999999995</c:v>
                </c:pt>
                <c:pt idx="687">
                  <c:v>65.209999999999994</c:v>
                </c:pt>
                <c:pt idx="688">
                  <c:v>65.63</c:v>
                </c:pt>
                <c:pt idx="689">
                  <c:v>66.069999999999993</c:v>
                </c:pt>
                <c:pt idx="690">
                  <c:v>66.34</c:v>
                </c:pt>
                <c:pt idx="691">
                  <c:v>66.599999999999994</c:v>
                </c:pt>
                <c:pt idx="692">
                  <c:v>66.819999999999993</c:v>
                </c:pt>
                <c:pt idx="693">
                  <c:v>67.069999999999993</c:v>
                </c:pt>
                <c:pt idx="694">
                  <c:v>67.39</c:v>
                </c:pt>
                <c:pt idx="695">
                  <c:v>67.78</c:v>
                </c:pt>
                <c:pt idx="696">
                  <c:v>68.150000000000006</c:v>
                </c:pt>
                <c:pt idx="697">
                  <c:v>68.48</c:v>
                </c:pt>
                <c:pt idx="698">
                  <c:v>68.739999999999995</c:v>
                </c:pt>
                <c:pt idx="699">
                  <c:v>69</c:v>
                </c:pt>
                <c:pt idx="700">
                  <c:v>69.23</c:v>
                </c:pt>
                <c:pt idx="701">
                  <c:v>69.61</c:v>
                </c:pt>
                <c:pt idx="702">
                  <c:v>69.959999999999994</c:v>
                </c:pt>
                <c:pt idx="703">
                  <c:v>70.31</c:v>
                </c:pt>
                <c:pt idx="704">
                  <c:v>70.540000000000006</c:v>
                </c:pt>
                <c:pt idx="705">
                  <c:v>70.739999999999995</c:v>
                </c:pt>
                <c:pt idx="706">
                  <c:v>70.94</c:v>
                </c:pt>
                <c:pt idx="707">
                  <c:v>71.2</c:v>
                </c:pt>
                <c:pt idx="708">
                  <c:v>71.510000000000005</c:v>
                </c:pt>
                <c:pt idx="709">
                  <c:v>71.89</c:v>
                </c:pt>
                <c:pt idx="710">
                  <c:v>72.27</c:v>
                </c:pt>
                <c:pt idx="711">
                  <c:v>72.56</c:v>
                </c:pt>
                <c:pt idx="712">
                  <c:v>72.86</c:v>
                </c:pt>
                <c:pt idx="713">
                  <c:v>73.13</c:v>
                </c:pt>
                <c:pt idx="714">
                  <c:v>73.38</c:v>
                </c:pt>
                <c:pt idx="715">
                  <c:v>73.67</c:v>
                </c:pt>
                <c:pt idx="716">
                  <c:v>74</c:v>
                </c:pt>
                <c:pt idx="717">
                  <c:v>74.38</c:v>
                </c:pt>
                <c:pt idx="718">
                  <c:v>74.650000000000006</c:v>
                </c:pt>
                <c:pt idx="719">
                  <c:v>74.930000000000007</c:v>
                </c:pt>
                <c:pt idx="720">
                  <c:v>75.03</c:v>
                </c:pt>
                <c:pt idx="721">
                  <c:v>75.180000000000007</c:v>
                </c:pt>
                <c:pt idx="722">
                  <c:v>75.42</c:v>
                </c:pt>
                <c:pt idx="723">
                  <c:v>75.78</c:v>
                </c:pt>
                <c:pt idx="724">
                  <c:v>76.14</c:v>
                </c:pt>
                <c:pt idx="725">
                  <c:v>76.41</c:v>
                </c:pt>
                <c:pt idx="726">
                  <c:v>76.63</c:v>
                </c:pt>
                <c:pt idx="727">
                  <c:v>76.83</c:v>
                </c:pt>
                <c:pt idx="728">
                  <c:v>77.03</c:v>
                </c:pt>
                <c:pt idx="729">
                  <c:v>77.28</c:v>
                </c:pt>
                <c:pt idx="730">
                  <c:v>77.5</c:v>
                </c:pt>
                <c:pt idx="731">
                  <c:v>77.849999999999994</c:v>
                </c:pt>
                <c:pt idx="732">
                  <c:v>78.11</c:v>
                </c:pt>
                <c:pt idx="733">
                  <c:v>78.319999999999993</c:v>
                </c:pt>
                <c:pt idx="734">
                  <c:v>78.599999999999994</c:v>
                </c:pt>
                <c:pt idx="735">
                  <c:v>78.849999999999994</c:v>
                </c:pt>
                <c:pt idx="736">
                  <c:v>79.14</c:v>
                </c:pt>
                <c:pt idx="737">
                  <c:v>79.5</c:v>
                </c:pt>
                <c:pt idx="738">
                  <c:v>79.849999999999994</c:v>
                </c:pt>
                <c:pt idx="739">
                  <c:v>80.13</c:v>
                </c:pt>
                <c:pt idx="740">
                  <c:v>80.349999999999994</c:v>
                </c:pt>
                <c:pt idx="741">
                  <c:v>80.53</c:v>
                </c:pt>
                <c:pt idx="742">
                  <c:v>80.760000000000005</c:v>
                </c:pt>
                <c:pt idx="743">
                  <c:v>81.05</c:v>
                </c:pt>
                <c:pt idx="744">
                  <c:v>81.430000000000007</c:v>
                </c:pt>
                <c:pt idx="745">
                  <c:v>81.81</c:v>
                </c:pt>
                <c:pt idx="746">
                  <c:v>82.09</c:v>
                </c:pt>
                <c:pt idx="747">
                  <c:v>82.33</c:v>
                </c:pt>
                <c:pt idx="748">
                  <c:v>82.55</c:v>
                </c:pt>
                <c:pt idx="749">
                  <c:v>82.76</c:v>
                </c:pt>
                <c:pt idx="750">
                  <c:v>83.02</c:v>
                </c:pt>
                <c:pt idx="751">
                  <c:v>83.37</c:v>
                </c:pt>
                <c:pt idx="752">
                  <c:v>83.74</c:v>
                </c:pt>
                <c:pt idx="753">
                  <c:v>84</c:v>
                </c:pt>
                <c:pt idx="754">
                  <c:v>84.25</c:v>
                </c:pt>
                <c:pt idx="755">
                  <c:v>84.51</c:v>
                </c:pt>
                <c:pt idx="756">
                  <c:v>84.78</c:v>
                </c:pt>
                <c:pt idx="757">
                  <c:v>85.03</c:v>
                </c:pt>
                <c:pt idx="758">
                  <c:v>85.4</c:v>
                </c:pt>
                <c:pt idx="759">
                  <c:v>85.79</c:v>
                </c:pt>
                <c:pt idx="760">
                  <c:v>86.09</c:v>
                </c:pt>
                <c:pt idx="761">
                  <c:v>85.97</c:v>
                </c:pt>
                <c:pt idx="762">
                  <c:v>86.26</c:v>
                </c:pt>
                <c:pt idx="763">
                  <c:v>86.51</c:v>
                </c:pt>
                <c:pt idx="764">
                  <c:v>86.74</c:v>
                </c:pt>
                <c:pt idx="765">
                  <c:v>87.04</c:v>
                </c:pt>
                <c:pt idx="766">
                  <c:v>87.37</c:v>
                </c:pt>
                <c:pt idx="767">
                  <c:v>87.66</c:v>
                </c:pt>
                <c:pt idx="768">
                  <c:v>87.97</c:v>
                </c:pt>
                <c:pt idx="769">
                  <c:v>88.24</c:v>
                </c:pt>
                <c:pt idx="770">
                  <c:v>88.51</c:v>
                </c:pt>
                <c:pt idx="771">
                  <c:v>88.68</c:v>
                </c:pt>
                <c:pt idx="772">
                  <c:v>89.05</c:v>
                </c:pt>
                <c:pt idx="773">
                  <c:v>89.41</c:v>
                </c:pt>
                <c:pt idx="774">
                  <c:v>89.71</c:v>
                </c:pt>
                <c:pt idx="775">
                  <c:v>89.85</c:v>
                </c:pt>
                <c:pt idx="776">
                  <c:v>90.11</c:v>
                </c:pt>
                <c:pt idx="777">
                  <c:v>90.41</c:v>
                </c:pt>
                <c:pt idx="778">
                  <c:v>90.71</c:v>
                </c:pt>
                <c:pt idx="779">
                  <c:v>91.02</c:v>
                </c:pt>
                <c:pt idx="780">
                  <c:v>91.31</c:v>
                </c:pt>
                <c:pt idx="781">
                  <c:v>91.53</c:v>
                </c:pt>
                <c:pt idx="782">
                  <c:v>91.6</c:v>
                </c:pt>
                <c:pt idx="783">
                  <c:v>91.83</c:v>
                </c:pt>
                <c:pt idx="784">
                  <c:v>91.94</c:v>
                </c:pt>
                <c:pt idx="785">
                  <c:v>92.09</c:v>
                </c:pt>
                <c:pt idx="786">
                  <c:v>92.28</c:v>
                </c:pt>
                <c:pt idx="787">
                  <c:v>92.5</c:v>
                </c:pt>
                <c:pt idx="788">
                  <c:v>92.62</c:v>
                </c:pt>
                <c:pt idx="789">
                  <c:v>92.68</c:v>
                </c:pt>
                <c:pt idx="790">
                  <c:v>92.77</c:v>
                </c:pt>
                <c:pt idx="791">
                  <c:v>92.92</c:v>
                </c:pt>
                <c:pt idx="792">
                  <c:v>92.86</c:v>
                </c:pt>
                <c:pt idx="793">
                  <c:v>92.88</c:v>
                </c:pt>
                <c:pt idx="794">
                  <c:v>93.08</c:v>
                </c:pt>
                <c:pt idx="795">
                  <c:v>93.19</c:v>
                </c:pt>
                <c:pt idx="796">
                  <c:v>93.28</c:v>
                </c:pt>
                <c:pt idx="797">
                  <c:v>93.32</c:v>
                </c:pt>
                <c:pt idx="798">
                  <c:v>93.38</c:v>
                </c:pt>
                <c:pt idx="799">
                  <c:v>93.43</c:v>
                </c:pt>
                <c:pt idx="800">
                  <c:v>93.55</c:v>
                </c:pt>
                <c:pt idx="801">
                  <c:v>93.66</c:v>
                </c:pt>
                <c:pt idx="802">
                  <c:v>93.69</c:v>
                </c:pt>
                <c:pt idx="803">
                  <c:v>93.69</c:v>
                </c:pt>
                <c:pt idx="804">
                  <c:v>93.7</c:v>
                </c:pt>
                <c:pt idx="805">
                  <c:v>93.71</c:v>
                </c:pt>
                <c:pt idx="806">
                  <c:v>93.77</c:v>
                </c:pt>
                <c:pt idx="807">
                  <c:v>93.86</c:v>
                </c:pt>
                <c:pt idx="808">
                  <c:v>94</c:v>
                </c:pt>
                <c:pt idx="809">
                  <c:v>94.09</c:v>
                </c:pt>
                <c:pt idx="810">
                  <c:v>94.18</c:v>
                </c:pt>
                <c:pt idx="811">
                  <c:v>94.24</c:v>
                </c:pt>
                <c:pt idx="812">
                  <c:v>94.33</c:v>
                </c:pt>
                <c:pt idx="813">
                  <c:v>94.45</c:v>
                </c:pt>
                <c:pt idx="814">
                  <c:v>94.61</c:v>
                </c:pt>
                <c:pt idx="815">
                  <c:v>94.81</c:v>
                </c:pt>
                <c:pt idx="816">
                  <c:v>94.93</c:v>
                </c:pt>
                <c:pt idx="817">
                  <c:v>95.03</c:v>
                </c:pt>
                <c:pt idx="818">
                  <c:v>95.15</c:v>
                </c:pt>
                <c:pt idx="819">
                  <c:v>95.27</c:v>
                </c:pt>
                <c:pt idx="820">
                  <c:v>95.41</c:v>
                </c:pt>
                <c:pt idx="821">
                  <c:v>95.62</c:v>
                </c:pt>
                <c:pt idx="822">
                  <c:v>95.99</c:v>
                </c:pt>
                <c:pt idx="823">
                  <c:v>96.15</c:v>
                </c:pt>
                <c:pt idx="824">
                  <c:v>96.33</c:v>
                </c:pt>
                <c:pt idx="825">
                  <c:v>96.46</c:v>
                </c:pt>
                <c:pt idx="826">
                  <c:v>96.53</c:v>
                </c:pt>
                <c:pt idx="827">
                  <c:v>96.69</c:v>
                </c:pt>
                <c:pt idx="828">
                  <c:v>96.86</c:v>
                </c:pt>
                <c:pt idx="829">
                  <c:v>97</c:v>
                </c:pt>
                <c:pt idx="830">
                  <c:v>97.09</c:v>
                </c:pt>
                <c:pt idx="831">
                  <c:v>97.16</c:v>
                </c:pt>
                <c:pt idx="832">
                  <c:v>97.32</c:v>
                </c:pt>
                <c:pt idx="833">
                  <c:v>97.45</c:v>
                </c:pt>
                <c:pt idx="834">
                  <c:v>97.66</c:v>
                </c:pt>
                <c:pt idx="835">
                  <c:v>97.88</c:v>
                </c:pt>
                <c:pt idx="836">
                  <c:v>98.04</c:v>
                </c:pt>
                <c:pt idx="837">
                  <c:v>98.07</c:v>
                </c:pt>
                <c:pt idx="838">
                  <c:v>98.08</c:v>
                </c:pt>
                <c:pt idx="839">
                  <c:v>98.1</c:v>
                </c:pt>
                <c:pt idx="840">
                  <c:v>98.15</c:v>
                </c:pt>
                <c:pt idx="841">
                  <c:v>98.24</c:v>
                </c:pt>
                <c:pt idx="842">
                  <c:v>98.4</c:v>
                </c:pt>
                <c:pt idx="843">
                  <c:v>98.55</c:v>
                </c:pt>
                <c:pt idx="844">
                  <c:v>98.6</c:v>
                </c:pt>
                <c:pt idx="845">
                  <c:v>98.66</c:v>
                </c:pt>
                <c:pt idx="846">
                  <c:v>98.96</c:v>
                </c:pt>
                <c:pt idx="847">
                  <c:v>98.74</c:v>
                </c:pt>
                <c:pt idx="848">
                  <c:v>98.79</c:v>
                </c:pt>
                <c:pt idx="849">
                  <c:v>98.97</c:v>
                </c:pt>
                <c:pt idx="850">
                  <c:v>99.14</c:v>
                </c:pt>
                <c:pt idx="851">
                  <c:v>99.23</c:v>
                </c:pt>
                <c:pt idx="852">
                  <c:v>99.31</c:v>
                </c:pt>
                <c:pt idx="853">
                  <c:v>99.41</c:v>
                </c:pt>
                <c:pt idx="854">
                  <c:v>99.49</c:v>
                </c:pt>
                <c:pt idx="855">
                  <c:v>99.5</c:v>
                </c:pt>
                <c:pt idx="856">
                  <c:v>99.56</c:v>
                </c:pt>
                <c:pt idx="857">
                  <c:v>99.63</c:v>
                </c:pt>
                <c:pt idx="858">
                  <c:v>99.62</c:v>
                </c:pt>
                <c:pt idx="859">
                  <c:v>99.61</c:v>
                </c:pt>
                <c:pt idx="860">
                  <c:v>99.57</c:v>
                </c:pt>
                <c:pt idx="861">
                  <c:v>99.53</c:v>
                </c:pt>
                <c:pt idx="862">
                  <c:v>99.48</c:v>
                </c:pt>
                <c:pt idx="863">
                  <c:v>99.49</c:v>
                </c:pt>
                <c:pt idx="864">
                  <c:v>99.5</c:v>
                </c:pt>
                <c:pt idx="865">
                  <c:v>99.42</c:v>
                </c:pt>
                <c:pt idx="866">
                  <c:v>99.4</c:v>
                </c:pt>
                <c:pt idx="867">
                  <c:v>99.35</c:v>
                </c:pt>
                <c:pt idx="868">
                  <c:v>99.2</c:v>
                </c:pt>
                <c:pt idx="869">
                  <c:v>99.04</c:v>
                </c:pt>
                <c:pt idx="870">
                  <c:v>98.97</c:v>
                </c:pt>
                <c:pt idx="871">
                  <c:v>99</c:v>
                </c:pt>
                <c:pt idx="872">
                  <c:v>98.88</c:v>
                </c:pt>
                <c:pt idx="873">
                  <c:v>98.68</c:v>
                </c:pt>
                <c:pt idx="874">
                  <c:v>98.4</c:v>
                </c:pt>
                <c:pt idx="875">
                  <c:v>98.16</c:v>
                </c:pt>
                <c:pt idx="876">
                  <c:v>97.92</c:v>
                </c:pt>
                <c:pt idx="877">
                  <c:v>97.68</c:v>
                </c:pt>
                <c:pt idx="878">
                  <c:v>97.42</c:v>
                </c:pt>
                <c:pt idx="879">
                  <c:v>96.99</c:v>
                </c:pt>
                <c:pt idx="880">
                  <c:v>96.49</c:v>
                </c:pt>
                <c:pt idx="881">
                  <c:v>95.91</c:v>
                </c:pt>
                <c:pt idx="882">
                  <c:v>95.33</c:v>
                </c:pt>
                <c:pt idx="883">
                  <c:v>94.8</c:v>
                </c:pt>
                <c:pt idx="884">
                  <c:v>94.32</c:v>
                </c:pt>
                <c:pt idx="885">
                  <c:v>93.89</c:v>
                </c:pt>
                <c:pt idx="886">
                  <c:v>93.3</c:v>
                </c:pt>
                <c:pt idx="887">
                  <c:v>92.72</c:v>
                </c:pt>
                <c:pt idx="888">
                  <c:v>92.13</c:v>
                </c:pt>
                <c:pt idx="889">
                  <c:v>91.6</c:v>
                </c:pt>
                <c:pt idx="890">
                  <c:v>91.18</c:v>
                </c:pt>
                <c:pt idx="891">
                  <c:v>90.92</c:v>
                </c:pt>
                <c:pt idx="892">
                  <c:v>90.72</c:v>
                </c:pt>
                <c:pt idx="893">
                  <c:v>90.41</c:v>
                </c:pt>
                <c:pt idx="894">
                  <c:v>90.07</c:v>
                </c:pt>
                <c:pt idx="895">
                  <c:v>89.72</c:v>
                </c:pt>
                <c:pt idx="896">
                  <c:v>89.34</c:v>
                </c:pt>
                <c:pt idx="897">
                  <c:v>89.01</c:v>
                </c:pt>
                <c:pt idx="898">
                  <c:v>88.85</c:v>
                </c:pt>
                <c:pt idx="899">
                  <c:v>88.67</c:v>
                </c:pt>
                <c:pt idx="900">
                  <c:v>88.31</c:v>
                </c:pt>
                <c:pt idx="901">
                  <c:v>87.93</c:v>
                </c:pt>
                <c:pt idx="902">
                  <c:v>87.61</c:v>
                </c:pt>
                <c:pt idx="903">
                  <c:v>87.39</c:v>
                </c:pt>
                <c:pt idx="904">
                  <c:v>87.21</c:v>
                </c:pt>
                <c:pt idx="905">
                  <c:v>87.1</c:v>
                </c:pt>
                <c:pt idx="906">
                  <c:v>87.05</c:v>
                </c:pt>
                <c:pt idx="907">
                  <c:v>87.03</c:v>
                </c:pt>
                <c:pt idx="908">
                  <c:v>86.97</c:v>
                </c:pt>
                <c:pt idx="909">
                  <c:v>86.82</c:v>
                </c:pt>
                <c:pt idx="910">
                  <c:v>86.72</c:v>
                </c:pt>
                <c:pt idx="911">
                  <c:v>86.6</c:v>
                </c:pt>
                <c:pt idx="912">
                  <c:v>86.51</c:v>
                </c:pt>
                <c:pt idx="913">
                  <c:v>86.4</c:v>
                </c:pt>
                <c:pt idx="914">
                  <c:v>86.25</c:v>
                </c:pt>
                <c:pt idx="915">
                  <c:v>86.03</c:v>
                </c:pt>
                <c:pt idx="916">
                  <c:v>85.81</c:v>
                </c:pt>
                <c:pt idx="917">
                  <c:v>85.47</c:v>
                </c:pt>
                <c:pt idx="918">
                  <c:v>85.1</c:v>
                </c:pt>
                <c:pt idx="919">
                  <c:v>84.73</c:v>
                </c:pt>
                <c:pt idx="920">
                  <c:v>84.27</c:v>
                </c:pt>
                <c:pt idx="921">
                  <c:v>83.49</c:v>
                </c:pt>
                <c:pt idx="922">
                  <c:v>82.64</c:v>
                </c:pt>
                <c:pt idx="923">
                  <c:v>81.77</c:v>
                </c:pt>
                <c:pt idx="924">
                  <c:v>80.92</c:v>
                </c:pt>
                <c:pt idx="925">
                  <c:v>80.13</c:v>
                </c:pt>
                <c:pt idx="926">
                  <c:v>79.62</c:v>
                </c:pt>
                <c:pt idx="927">
                  <c:v>79.14</c:v>
                </c:pt>
                <c:pt idx="928">
                  <c:v>78.349999999999994</c:v>
                </c:pt>
                <c:pt idx="929">
                  <c:v>77.650000000000006</c:v>
                </c:pt>
                <c:pt idx="930">
                  <c:v>76.959999999999994</c:v>
                </c:pt>
                <c:pt idx="931">
                  <c:v>76.180000000000007</c:v>
                </c:pt>
                <c:pt idx="932">
                  <c:v>75.5</c:v>
                </c:pt>
                <c:pt idx="933">
                  <c:v>74.930000000000007</c:v>
                </c:pt>
                <c:pt idx="934">
                  <c:v>74.44</c:v>
                </c:pt>
                <c:pt idx="935">
                  <c:v>73.930000000000007</c:v>
                </c:pt>
                <c:pt idx="936">
                  <c:v>73.459999999999994</c:v>
                </c:pt>
                <c:pt idx="937">
                  <c:v>73.040000000000006</c:v>
                </c:pt>
                <c:pt idx="938">
                  <c:v>72.63</c:v>
                </c:pt>
                <c:pt idx="939">
                  <c:v>72.260000000000005</c:v>
                </c:pt>
                <c:pt idx="940">
                  <c:v>71.91</c:v>
                </c:pt>
                <c:pt idx="941">
                  <c:v>71.540000000000006</c:v>
                </c:pt>
                <c:pt idx="942">
                  <c:v>71.069999999999993</c:v>
                </c:pt>
                <c:pt idx="943">
                  <c:v>70.599999999999994</c:v>
                </c:pt>
                <c:pt idx="944">
                  <c:v>70.17</c:v>
                </c:pt>
                <c:pt idx="945">
                  <c:v>69.73</c:v>
                </c:pt>
                <c:pt idx="946">
                  <c:v>69.36</c:v>
                </c:pt>
                <c:pt idx="947">
                  <c:v>69.14</c:v>
                </c:pt>
                <c:pt idx="948">
                  <c:v>68.92</c:v>
                </c:pt>
                <c:pt idx="949">
                  <c:v>68.61</c:v>
                </c:pt>
                <c:pt idx="950">
                  <c:v>68.28</c:v>
                </c:pt>
                <c:pt idx="951">
                  <c:v>67.87</c:v>
                </c:pt>
                <c:pt idx="952">
                  <c:v>67.48</c:v>
                </c:pt>
                <c:pt idx="953">
                  <c:v>67.23</c:v>
                </c:pt>
                <c:pt idx="954">
                  <c:v>67.06</c:v>
                </c:pt>
                <c:pt idx="955">
                  <c:v>67.09</c:v>
                </c:pt>
                <c:pt idx="956">
                  <c:v>66.56</c:v>
                </c:pt>
                <c:pt idx="957">
                  <c:v>66.209999999999994</c:v>
                </c:pt>
                <c:pt idx="958">
                  <c:v>65.94</c:v>
                </c:pt>
                <c:pt idx="959">
                  <c:v>65.709999999999994</c:v>
                </c:pt>
                <c:pt idx="960">
                  <c:v>65.489999999999995</c:v>
                </c:pt>
                <c:pt idx="961">
                  <c:v>65.38</c:v>
                </c:pt>
                <c:pt idx="962">
                  <c:v>65.28</c:v>
                </c:pt>
                <c:pt idx="963">
                  <c:v>65.08</c:v>
                </c:pt>
                <c:pt idx="964">
                  <c:v>64.87</c:v>
                </c:pt>
                <c:pt idx="965">
                  <c:v>64.64</c:v>
                </c:pt>
                <c:pt idx="966">
                  <c:v>64.430000000000007</c:v>
                </c:pt>
                <c:pt idx="967">
                  <c:v>64.16</c:v>
                </c:pt>
                <c:pt idx="968">
                  <c:v>63.97</c:v>
                </c:pt>
                <c:pt idx="969">
                  <c:v>63.8</c:v>
                </c:pt>
                <c:pt idx="970">
                  <c:v>63.48</c:v>
                </c:pt>
                <c:pt idx="971">
                  <c:v>63.13</c:v>
                </c:pt>
                <c:pt idx="972">
                  <c:v>62.78</c:v>
                </c:pt>
                <c:pt idx="973">
                  <c:v>62.52</c:v>
                </c:pt>
                <c:pt idx="974">
                  <c:v>62.24</c:v>
                </c:pt>
                <c:pt idx="975">
                  <c:v>62.16</c:v>
                </c:pt>
                <c:pt idx="976">
                  <c:v>62.09</c:v>
                </c:pt>
                <c:pt idx="977">
                  <c:v>61.87</c:v>
                </c:pt>
                <c:pt idx="978">
                  <c:v>61.6</c:v>
                </c:pt>
                <c:pt idx="979">
                  <c:v>61.28</c:v>
                </c:pt>
                <c:pt idx="980">
                  <c:v>61</c:v>
                </c:pt>
                <c:pt idx="981">
                  <c:v>60.77</c:v>
                </c:pt>
                <c:pt idx="982">
                  <c:v>60.66</c:v>
                </c:pt>
                <c:pt idx="983">
                  <c:v>60.58</c:v>
                </c:pt>
                <c:pt idx="984">
                  <c:v>60.34</c:v>
                </c:pt>
                <c:pt idx="985">
                  <c:v>60.08</c:v>
                </c:pt>
                <c:pt idx="986">
                  <c:v>59.88</c:v>
                </c:pt>
                <c:pt idx="987">
                  <c:v>59.86</c:v>
                </c:pt>
                <c:pt idx="988">
                  <c:v>59.74</c:v>
                </c:pt>
                <c:pt idx="989">
                  <c:v>59.71</c:v>
                </c:pt>
                <c:pt idx="990">
                  <c:v>59.67</c:v>
                </c:pt>
                <c:pt idx="991">
                  <c:v>59.53</c:v>
                </c:pt>
                <c:pt idx="992">
                  <c:v>59.39</c:v>
                </c:pt>
                <c:pt idx="993">
                  <c:v>59.28</c:v>
                </c:pt>
                <c:pt idx="994">
                  <c:v>59.21</c:v>
                </c:pt>
                <c:pt idx="995">
                  <c:v>59.18</c:v>
                </c:pt>
                <c:pt idx="996">
                  <c:v>59.2</c:v>
                </c:pt>
                <c:pt idx="997">
                  <c:v>59.18</c:v>
                </c:pt>
                <c:pt idx="998">
                  <c:v>59.01</c:v>
                </c:pt>
                <c:pt idx="999">
                  <c:v>58.91</c:v>
                </c:pt>
                <c:pt idx="1000">
                  <c:v>58.81</c:v>
                </c:pt>
                <c:pt idx="1001">
                  <c:v>58.71</c:v>
                </c:pt>
                <c:pt idx="1002">
                  <c:v>58.71</c:v>
                </c:pt>
                <c:pt idx="1003">
                  <c:v>58.7</c:v>
                </c:pt>
                <c:pt idx="1004">
                  <c:v>58.32</c:v>
                </c:pt>
                <c:pt idx="1005">
                  <c:v>59.1</c:v>
                </c:pt>
                <c:pt idx="1006">
                  <c:v>59.24</c:v>
                </c:pt>
                <c:pt idx="1007">
                  <c:v>59.29</c:v>
                </c:pt>
                <c:pt idx="1008">
                  <c:v>59.33</c:v>
                </c:pt>
                <c:pt idx="1009">
                  <c:v>59.49</c:v>
                </c:pt>
                <c:pt idx="1010">
                  <c:v>59.78</c:v>
                </c:pt>
                <c:pt idx="1011">
                  <c:v>60.04</c:v>
                </c:pt>
                <c:pt idx="1012">
                  <c:v>60.34</c:v>
                </c:pt>
                <c:pt idx="1013">
                  <c:v>60.58</c:v>
                </c:pt>
                <c:pt idx="1014">
                  <c:v>60.72</c:v>
                </c:pt>
                <c:pt idx="1015">
                  <c:v>60.88</c:v>
                </c:pt>
                <c:pt idx="1016">
                  <c:v>61.12</c:v>
                </c:pt>
                <c:pt idx="1017">
                  <c:v>61.5</c:v>
                </c:pt>
                <c:pt idx="1018">
                  <c:v>61.77</c:v>
                </c:pt>
                <c:pt idx="1019">
                  <c:v>62.01</c:v>
                </c:pt>
                <c:pt idx="1020">
                  <c:v>62.12</c:v>
                </c:pt>
                <c:pt idx="1021">
                  <c:v>62.19</c:v>
                </c:pt>
                <c:pt idx="1022">
                  <c:v>62.16</c:v>
                </c:pt>
                <c:pt idx="1023">
                  <c:v>62.14</c:v>
                </c:pt>
                <c:pt idx="1024">
                  <c:v>62.2</c:v>
                </c:pt>
                <c:pt idx="1025">
                  <c:v>62.25</c:v>
                </c:pt>
                <c:pt idx="1026">
                  <c:v>62.14</c:v>
                </c:pt>
                <c:pt idx="1027">
                  <c:v>62</c:v>
                </c:pt>
                <c:pt idx="1028">
                  <c:v>61.87</c:v>
                </c:pt>
                <c:pt idx="1029">
                  <c:v>61.75</c:v>
                </c:pt>
                <c:pt idx="1030">
                  <c:v>61.72</c:v>
                </c:pt>
                <c:pt idx="1031">
                  <c:v>61.86</c:v>
                </c:pt>
                <c:pt idx="1032">
                  <c:v>62.06</c:v>
                </c:pt>
                <c:pt idx="1033">
                  <c:v>62.23</c:v>
                </c:pt>
                <c:pt idx="1034">
                  <c:v>62.46</c:v>
                </c:pt>
                <c:pt idx="1035">
                  <c:v>62.74</c:v>
                </c:pt>
                <c:pt idx="1036">
                  <c:v>62.92</c:v>
                </c:pt>
                <c:pt idx="1037">
                  <c:v>63.12</c:v>
                </c:pt>
                <c:pt idx="1038">
                  <c:v>63.43</c:v>
                </c:pt>
                <c:pt idx="1039">
                  <c:v>63.62</c:v>
                </c:pt>
                <c:pt idx="1040">
                  <c:v>63.74</c:v>
                </c:pt>
                <c:pt idx="1041">
                  <c:v>63.87</c:v>
                </c:pt>
                <c:pt idx="1042">
                  <c:v>63.97</c:v>
                </c:pt>
                <c:pt idx="1043">
                  <c:v>64.180000000000007</c:v>
                </c:pt>
                <c:pt idx="1044">
                  <c:v>64.459999999999994</c:v>
                </c:pt>
                <c:pt idx="1045">
                  <c:v>64.819999999999993</c:v>
                </c:pt>
                <c:pt idx="1046">
                  <c:v>65.19</c:v>
                </c:pt>
                <c:pt idx="1047">
                  <c:v>65.489999999999995</c:v>
                </c:pt>
                <c:pt idx="1048">
                  <c:v>65.790000000000006</c:v>
                </c:pt>
                <c:pt idx="1049">
                  <c:v>66.06</c:v>
                </c:pt>
                <c:pt idx="1050">
                  <c:v>66.290000000000006</c:v>
                </c:pt>
                <c:pt idx="1051">
                  <c:v>66.540000000000006</c:v>
                </c:pt>
                <c:pt idx="1052">
                  <c:v>66.83</c:v>
                </c:pt>
                <c:pt idx="1053">
                  <c:v>67.14</c:v>
                </c:pt>
                <c:pt idx="1054">
                  <c:v>67.400000000000006</c:v>
                </c:pt>
                <c:pt idx="1055">
                  <c:v>67.53</c:v>
                </c:pt>
                <c:pt idx="1056">
                  <c:v>67.73</c:v>
                </c:pt>
                <c:pt idx="1057">
                  <c:v>67.959999999999994</c:v>
                </c:pt>
                <c:pt idx="1058">
                  <c:v>68.19</c:v>
                </c:pt>
                <c:pt idx="1059">
                  <c:v>68.48</c:v>
                </c:pt>
                <c:pt idx="1060">
                  <c:v>68.819999999999993</c:v>
                </c:pt>
                <c:pt idx="1061">
                  <c:v>69.06</c:v>
                </c:pt>
                <c:pt idx="1062">
                  <c:v>69.27</c:v>
                </c:pt>
                <c:pt idx="1063">
                  <c:v>69.48</c:v>
                </c:pt>
                <c:pt idx="1064">
                  <c:v>69.7</c:v>
                </c:pt>
                <c:pt idx="1065">
                  <c:v>69.98</c:v>
                </c:pt>
                <c:pt idx="1066">
                  <c:v>70.12</c:v>
                </c:pt>
                <c:pt idx="1067">
                  <c:v>70.39</c:v>
                </c:pt>
                <c:pt idx="1068">
                  <c:v>70.56</c:v>
                </c:pt>
                <c:pt idx="1069">
                  <c:v>70.709999999999994</c:v>
                </c:pt>
                <c:pt idx="1070">
                  <c:v>70.89</c:v>
                </c:pt>
                <c:pt idx="1071">
                  <c:v>71.11</c:v>
                </c:pt>
                <c:pt idx="1072">
                  <c:v>71.33</c:v>
                </c:pt>
                <c:pt idx="1073">
                  <c:v>71.62</c:v>
                </c:pt>
                <c:pt idx="1074">
                  <c:v>71.900000000000006</c:v>
                </c:pt>
                <c:pt idx="1075">
                  <c:v>72.150000000000006</c:v>
                </c:pt>
                <c:pt idx="1076">
                  <c:v>72.319999999999993</c:v>
                </c:pt>
                <c:pt idx="1077">
                  <c:v>72.5</c:v>
                </c:pt>
                <c:pt idx="1078">
                  <c:v>72.7</c:v>
                </c:pt>
                <c:pt idx="1079">
                  <c:v>72.98</c:v>
                </c:pt>
                <c:pt idx="1080">
                  <c:v>73.260000000000005</c:v>
                </c:pt>
                <c:pt idx="1081">
                  <c:v>73.41</c:v>
                </c:pt>
                <c:pt idx="1082">
                  <c:v>73.849999999999994</c:v>
                </c:pt>
                <c:pt idx="1083">
                  <c:v>74.09</c:v>
                </c:pt>
                <c:pt idx="1084">
                  <c:v>74.34</c:v>
                </c:pt>
                <c:pt idx="1085">
                  <c:v>74.56</c:v>
                </c:pt>
                <c:pt idx="1086">
                  <c:v>74.790000000000006</c:v>
                </c:pt>
                <c:pt idx="1087">
                  <c:v>75.13</c:v>
                </c:pt>
                <c:pt idx="1088">
                  <c:v>75.47</c:v>
                </c:pt>
                <c:pt idx="1089">
                  <c:v>75.709999999999994</c:v>
                </c:pt>
                <c:pt idx="1090">
                  <c:v>75.97</c:v>
                </c:pt>
                <c:pt idx="1091">
                  <c:v>76.23</c:v>
                </c:pt>
                <c:pt idx="1092">
                  <c:v>76.45</c:v>
                </c:pt>
                <c:pt idx="1093">
                  <c:v>76.75</c:v>
                </c:pt>
                <c:pt idx="1094">
                  <c:v>77.08</c:v>
                </c:pt>
                <c:pt idx="1095">
                  <c:v>77.42</c:v>
                </c:pt>
                <c:pt idx="1096">
                  <c:v>77.650000000000006</c:v>
                </c:pt>
                <c:pt idx="1097">
                  <c:v>77.900000000000006</c:v>
                </c:pt>
                <c:pt idx="1098">
                  <c:v>78.13</c:v>
                </c:pt>
                <c:pt idx="1099">
                  <c:v>78.38</c:v>
                </c:pt>
                <c:pt idx="1100">
                  <c:v>78.64</c:v>
                </c:pt>
                <c:pt idx="1101">
                  <c:v>78.89</c:v>
                </c:pt>
                <c:pt idx="1102">
                  <c:v>79.17</c:v>
                </c:pt>
                <c:pt idx="1103">
                  <c:v>79.58</c:v>
                </c:pt>
                <c:pt idx="1104">
                  <c:v>79.849999999999994</c:v>
                </c:pt>
                <c:pt idx="1105">
                  <c:v>80.09</c:v>
                </c:pt>
                <c:pt idx="1106">
                  <c:v>80.319999999999993</c:v>
                </c:pt>
                <c:pt idx="1107">
                  <c:v>80.540000000000006</c:v>
                </c:pt>
                <c:pt idx="1108">
                  <c:v>80.83</c:v>
                </c:pt>
                <c:pt idx="1109">
                  <c:v>81.12</c:v>
                </c:pt>
                <c:pt idx="1110">
                  <c:v>81.38</c:v>
                </c:pt>
                <c:pt idx="1111">
                  <c:v>81.61</c:v>
                </c:pt>
                <c:pt idx="1112">
                  <c:v>81.83</c:v>
                </c:pt>
                <c:pt idx="1113">
                  <c:v>82.03</c:v>
                </c:pt>
                <c:pt idx="1114">
                  <c:v>82.27</c:v>
                </c:pt>
                <c:pt idx="1115">
                  <c:v>82.59</c:v>
                </c:pt>
                <c:pt idx="1116">
                  <c:v>82.91</c:v>
                </c:pt>
                <c:pt idx="1117">
                  <c:v>83.15</c:v>
                </c:pt>
                <c:pt idx="1118">
                  <c:v>83.37</c:v>
                </c:pt>
                <c:pt idx="1119">
                  <c:v>83.52</c:v>
                </c:pt>
                <c:pt idx="1120">
                  <c:v>83.67</c:v>
                </c:pt>
                <c:pt idx="1121">
                  <c:v>83.89</c:v>
                </c:pt>
                <c:pt idx="1122">
                  <c:v>84.17</c:v>
                </c:pt>
                <c:pt idx="1123">
                  <c:v>84.47</c:v>
                </c:pt>
                <c:pt idx="1124">
                  <c:v>84.69</c:v>
                </c:pt>
                <c:pt idx="1125">
                  <c:v>84.9</c:v>
                </c:pt>
                <c:pt idx="1126">
                  <c:v>85.11</c:v>
                </c:pt>
                <c:pt idx="1127">
                  <c:v>85.27</c:v>
                </c:pt>
                <c:pt idx="1128">
                  <c:v>85.46</c:v>
                </c:pt>
                <c:pt idx="1129">
                  <c:v>85.71</c:v>
                </c:pt>
                <c:pt idx="1130">
                  <c:v>85.97</c:v>
                </c:pt>
                <c:pt idx="1131">
                  <c:v>86.32</c:v>
                </c:pt>
                <c:pt idx="1132">
                  <c:v>86.48</c:v>
                </c:pt>
                <c:pt idx="1133">
                  <c:v>86.69</c:v>
                </c:pt>
                <c:pt idx="1134">
                  <c:v>86.9</c:v>
                </c:pt>
                <c:pt idx="1135">
                  <c:v>87.15</c:v>
                </c:pt>
                <c:pt idx="1136">
                  <c:v>87.42</c:v>
                </c:pt>
                <c:pt idx="1137">
                  <c:v>87.71</c:v>
                </c:pt>
                <c:pt idx="1138">
                  <c:v>87.97</c:v>
                </c:pt>
                <c:pt idx="1139">
                  <c:v>88.24</c:v>
                </c:pt>
                <c:pt idx="1140">
                  <c:v>88.47</c:v>
                </c:pt>
                <c:pt idx="1141">
                  <c:v>88.78</c:v>
                </c:pt>
                <c:pt idx="1142">
                  <c:v>89.08</c:v>
                </c:pt>
                <c:pt idx="1143">
                  <c:v>89.42</c:v>
                </c:pt>
                <c:pt idx="1144">
                  <c:v>89.77</c:v>
                </c:pt>
                <c:pt idx="1145">
                  <c:v>90.02</c:v>
                </c:pt>
                <c:pt idx="1146">
                  <c:v>90.29</c:v>
                </c:pt>
                <c:pt idx="1147">
                  <c:v>90.54</c:v>
                </c:pt>
                <c:pt idx="1148">
                  <c:v>90.79</c:v>
                </c:pt>
                <c:pt idx="1149">
                  <c:v>90.99</c:v>
                </c:pt>
                <c:pt idx="1150">
                  <c:v>91.29</c:v>
                </c:pt>
                <c:pt idx="1151">
                  <c:v>91.6</c:v>
                </c:pt>
                <c:pt idx="1152">
                  <c:v>91.82</c:v>
                </c:pt>
                <c:pt idx="1153">
                  <c:v>91.96</c:v>
                </c:pt>
                <c:pt idx="1154">
                  <c:v>91.97</c:v>
                </c:pt>
                <c:pt idx="1155">
                  <c:v>92.09</c:v>
                </c:pt>
                <c:pt idx="1156">
                  <c:v>92.23</c:v>
                </c:pt>
                <c:pt idx="1157">
                  <c:v>92.44</c:v>
                </c:pt>
                <c:pt idx="1158">
                  <c:v>92.4</c:v>
                </c:pt>
                <c:pt idx="1159">
                  <c:v>92.52</c:v>
                </c:pt>
                <c:pt idx="1160">
                  <c:v>92.61</c:v>
                </c:pt>
                <c:pt idx="1161">
                  <c:v>92.65</c:v>
                </c:pt>
                <c:pt idx="1162">
                  <c:v>92.71</c:v>
                </c:pt>
                <c:pt idx="1163">
                  <c:v>92.8</c:v>
                </c:pt>
                <c:pt idx="1164">
                  <c:v>92.89</c:v>
                </c:pt>
                <c:pt idx="1165">
                  <c:v>92.99</c:v>
                </c:pt>
                <c:pt idx="1166">
                  <c:v>93.09</c:v>
                </c:pt>
                <c:pt idx="1167">
                  <c:v>93.19</c:v>
                </c:pt>
                <c:pt idx="1168">
                  <c:v>93.24</c:v>
                </c:pt>
                <c:pt idx="1169">
                  <c:v>93.24</c:v>
                </c:pt>
                <c:pt idx="1170">
                  <c:v>93.26</c:v>
                </c:pt>
                <c:pt idx="1171">
                  <c:v>93.32</c:v>
                </c:pt>
                <c:pt idx="1172">
                  <c:v>93.4</c:v>
                </c:pt>
                <c:pt idx="1173">
                  <c:v>93.41</c:v>
                </c:pt>
                <c:pt idx="1174">
                  <c:v>93.41</c:v>
                </c:pt>
                <c:pt idx="1175">
                  <c:v>93.47</c:v>
                </c:pt>
                <c:pt idx="1176">
                  <c:v>93.52</c:v>
                </c:pt>
                <c:pt idx="1177">
                  <c:v>93.59</c:v>
                </c:pt>
                <c:pt idx="1178">
                  <c:v>93.72</c:v>
                </c:pt>
                <c:pt idx="1179">
                  <c:v>93.84</c:v>
                </c:pt>
                <c:pt idx="1180">
                  <c:v>93.87</c:v>
                </c:pt>
                <c:pt idx="1181">
                  <c:v>93.9</c:v>
                </c:pt>
                <c:pt idx="1182">
                  <c:v>93.98</c:v>
                </c:pt>
                <c:pt idx="1183">
                  <c:v>94.03</c:v>
                </c:pt>
                <c:pt idx="1184">
                  <c:v>94.11</c:v>
                </c:pt>
                <c:pt idx="1185">
                  <c:v>94.25</c:v>
                </c:pt>
                <c:pt idx="1186">
                  <c:v>94.32</c:v>
                </c:pt>
                <c:pt idx="1187">
                  <c:v>94.37</c:v>
                </c:pt>
                <c:pt idx="1188">
                  <c:v>94.33</c:v>
                </c:pt>
                <c:pt idx="1189">
                  <c:v>94.3</c:v>
                </c:pt>
                <c:pt idx="1190">
                  <c:v>94.31</c:v>
                </c:pt>
                <c:pt idx="1191">
                  <c:v>94.34</c:v>
                </c:pt>
                <c:pt idx="1192">
                  <c:v>94.41</c:v>
                </c:pt>
                <c:pt idx="1193">
                  <c:v>94.52</c:v>
                </c:pt>
                <c:pt idx="1194">
                  <c:v>94.58</c:v>
                </c:pt>
                <c:pt idx="1195">
                  <c:v>94.65</c:v>
                </c:pt>
                <c:pt idx="1196">
                  <c:v>94.76</c:v>
                </c:pt>
                <c:pt idx="1197">
                  <c:v>94.85</c:v>
                </c:pt>
                <c:pt idx="1198">
                  <c:v>94.89</c:v>
                </c:pt>
                <c:pt idx="1199">
                  <c:v>94.99</c:v>
                </c:pt>
                <c:pt idx="1200">
                  <c:v>95.07</c:v>
                </c:pt>
                <c:pt idx="1201">
                  <c:v>95.02</c:v>
                </c:pt>
                <c:pt idx="1202">
                  <c:v>95.01</c:v>
                </c:pt>
                <c:pt idx="1203">
                  <c:v>95.05</c:v>
                </c:pt>
                <c:pt idx="1204">
                  <c:v>95.08</c:v>
                </c:pt>
                <c:pt idx="1205">
                  <c:v>95.11</c:v>
                </c:pt>
                <c:pt idx="1206">
                  <c:v>95.2</c:v>
                </c:pt>
                <c:pt idx="1207">
                  <c:v>95.31</c:v>
                </c:pt>
                <c:pt idx="1208">
                  <c:v>95.32</c:v>
                </c:pt>
                <c:pt idx="1209">
                  <c:v>95.31</c:v>
                </c:pt>
                <c:pt idx="1210">
                  <c:v>95.26</c:v>
                </c:pt>
                <c:pt idx="1211">
                  <c:v>95.22</c:v>
                </c:pt>
                <c:pt idx="1212">
                  <c:v>95.21</c:v>
                </c:pt>
                <c:pt idx="1213">
                  <c:v>95.27</c:v>
                </c:pt>
                <c:pt idx="1214">
                  <c:v>95.31</c:v>
                </c:pt>
                <c:pt idx="1215">
                  <c:v>95.32</c:v>
                </c:pt>
                <c:pt idx="1216">
                  <c:v>95.22</c:v>
                </c:pt>
                <c:pt idx="1217">
                  <c:v>95.22</c:v>
                </c:pt>
                <c:pt idx="1218">
                  <c:v>95.17</c:v>
                </c:pt>
                <c:pt idx="1219">
                  <c:v>95.21</c:v>
                </c:pt>
                <c:pt idx="1220">
                  <c:v>95.22</c:v>
                </c:pt>
                <c:pt idx="1221">
                  <c:v>95.2</c:v>
                </c:pt>
                <c:pt idx="1222">
                  <c:v>95</c:v>
                </c:pt>
                <c:pt idx="1223">
                  <c:v>94.74</c:v>
                </c:pt>
                <c:pt idx="1224">
                  <c:v>94.41</c:v>
                </c:pt>
                <c:pt idx="1225">
                  <c:v>94.07</c:v>
                </c:pt>
                <c:pt idx="1226">
                  <c:v>93.77</c:v>
                </c:pt>
                <c:pt idx="1227">
                  <c:v>93.54</c:v>
                </c:pt>
                <c:pt idx="1228">
                  <c:v>93.33</c:v>
                </c:pt>
                <c:pt idx="1229">
                  <c:v>93.05</c:v>
                </c:pt>
                <c:pt idx="1230">
                  <c:v>92.58</c:v>
                </c:pt>
                <c:pt idx="1231">
                  <c:v>92.1</c:v>
                </c:pt>
                <c:pt idx="1232">
                  <c:v>91.67</c:v>
                </c:pt>
                <c:pt idx="1233">
                  <c:v>91.27</c:v>
                </c:pt>
                <c:pt idx="1234">
                  <c:v>91.01</c:v>
                </c:pt>
                <c:pt idx="1235">
                  <c:v>90.74</c:v>
                </c:pt>
                <c:pt idx="1236">
                  <c:v>90.31</c:v>
                </c:pt>
                <c:pt idx="1237">
                  <c:v>89.87</c:v>
                </c:pt>
                <c:pt idx="1238">
                  <c:v>89.41</c:v>
                </c:pt>
                <c:pt idx="1239">
                  <c:v>88.85</c:v>
                </c:pt>
                <c:pt idx="1240">
                  <c:v>88.29</c:v>
                </c:pt>
                <c:pt idx="1241">
                  <c:v>87.9</c:v>
                </c:pt>
                <c:pt idx="1242">
                  <c:v>87.7</c:v>
                </c:pt>
                <c:pt idx="1243">
                  <c:v>87.43</c:v>
                </c:pt>
                <c:pt idx="1244">
                  <c:v>87.04</c:v>
                </c:pt>
                <c:pt idx="1245">
                  <c:v>86.64</c:v>
                </c:pt>
                <c:pt idx="1246">
                  <c:v>86.21</c:v>
                </c:pt>
                <c:pt idx="1247">
                  <c:v>85.74</c:v>
                </c:pt>
                <c:pt idx="1248">
                  <c:v>85.4</c:v>
                </c:pt>
                <c:pt idx="1249">
                  <c:v>85.07</c:v>
                </c:pt>
                <c:pt idx="1250">
                  <c:v>84.65</c:v>
                </c:pt>
                <c:pt idx="1251">
                  <c:v>84.15</c:v>
                </c:pt>
                <c:pt idx="1252">
                  <c:v>83.6</c:v>
                </c:pt>
                <c:pt idx="1253">
                  <c:v>83.11</c:v>
                </c:pt>
                <c:pt idx="1254">
                  <c:v>82.69</c:v>
                </c:pt>
                <c:pt idx="1255">
                  <c:v>82.36</c:v>
                </c:pt>
                <c:pt idx="1256">
                  <c:v>82.04</c:v>
                </c:pt>
                <c:pt idx="1257">
                  <c:v>81.540000000000006</c:v>
                </c:pt>
                <c:pt idx="1258">
                  <c:v>80.88</c:v>
                </c:pt>
                <c:pt idx="1259">
                  <c:v>80.16</c:v>
                </c:pt>
                <c:pt idx="1260">
                  <c:v>79.44</c:v>
                </c:pt>
                <c:pt idx="1261">
                  <c:v>78.760000000000005</c:v>
                </c:pt>
                <c:pt idx="1262">
                  <c:v>78.27</c:v>
                </c:pt>
                <c:pt idx="1263">
                  <c:v>77.91</c:v>
                </c:pt>
                <c:pt idx="1264">
                  <c:v>77.5</c:v>
                </c:pt>
                <c:pt idx="1265">
                  <c:v>77.09</c:v>
                </c:pt>
                <c:pt idx="1266">
                  <c:v>76.73</c:v>
                </c:pt>
                <c:pt idx="1267">
                  <c:v>76.459999999999994</c:v>
                </c:pt>
                <c:pt idx="1268">
                  <c:v>76.11</c:v>
                </c:pt>
                <c:pt idx="1269">
                  <c:v>75.88</c:v>
                </c:pt>
                <c:pt idx="1270">
                  <c:v>75.64</c:v>
                </c:pt>
                <c:pt idx="1271">
                  <c:v>75.3</c:v>
                </c:pt>
                <c:pt idx="1272">
                  <c:v>74.989999999999995</c:v>
                </c:pt>
                <c:pt idx="1273">
                  <c:v>74.760000000000005</c:v>
                </c:pt>
                <c:pt idx="1274">
                  <c:v>74.45</c:v>
                </c:pt>
                <c:pt idx="1275">
                  <c:v>73.989999999999995</c:v>
                </c:pt>
                <c:pt idx="1276">
                  <c:v>73.53</c:v>
                </c:pt>
                <c:pt idx="1277">
                  <c:v>73.09</c:v>
                </c:pt>
                <c:pt idx="1278">
                  <c:v>72.599999999999994</c:v>
                </c:pt>
                <c:pt idx="1279">
                  <c:v>72.16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609-A3AB-1C7853D164D5}"/>
            </c:ext>
          </c:extLst>
        </c:ser>
        <c:ser>
          <c:idx val="1"/>
          <c:order val="1"/>
          <c:tx>
            <c:strRef>
              <c:f>'[187]Gráfico 9x'!$D$1</c:f>
              <c:strCache>
                <c:ptCount val="1"/>
                <c:pt idx="0">
                  <c:v>Año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  <a:prstDash val="dash"/>
            </a:ln>
            <a:effectLst/>
          </c:spPr>
          <c:cat>
            <c:numRef>
              <c:f>'[187]Gráfico 9x'!$B$2:$B$1281</c:f>
              <c:numCache>
                <c:formatCode>General</c:formatCode>
                <c:ptCount val="1280"/>
                <c:pt idx="0">
                  <c:v>2021</c:v>
                </c:pt>
                <c:pt idx="184">
                  <c:v>2022</c:v>
                </c:pt>
                <c:pt idx="549">
                  <c:v>2023</c:v>
                </c:pt>
                <c:pt idx="914">
                  <c:v>2024</c:v>
                </c:pt>
              </c:numCache>
            </c:numRef>
          </c:cat>
          <c:val>
            <c:numRef>
              <c:f>'[187]Gráfico 9x'!$D$2:$D$1281</c:f>
              <c:numCache>
                <c:formatCode>General</c:formatCode>
                <c:ptCount val="1280"/>
                <c:pt idx="184">
                  <c:v>1000</c:v>
                </c:pt>
                <c:pt idx="549">
                  <c:v>1000</c:v>
                </c:pt>
                <c:pt idx="914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609-A3AB-1C7853D164D5}"/>
            </c:ext>
          </c:extLst>
        </c:ser>
        <c:ser>
          <c:idx val="2"/>
          <c:order val="2"/>
          <c:tx>
            <c:strRef>
              <c:f>'[187]Gráfico 9x'!$E$1</c:f>
              <c:strCache>
                <c:ptCount val="1"/>
                <c:pt idx="0">
                  <c:v>Invierno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'[187]Gráfico 9x'!$B$2:$B$1281</c:f>
              <c:numCache>
                <c:formatCode>General</c:formatCode>
                <c:ptCount val="1280"/>
                <c:pt idx="0">
                  <c:v>2021</c:v>
                </c:pt>
                <c:pt idx="184">
                  <c:v>2022</c:v>
                </c:pt>
                <c:pt idx="549">
                  <c:v>2023</c:v>
                </c:pt>
                <c:pt idx="914">
                  <c:v>2024</c:v>
                </c:pt>
              </c:numCache>
            </c:numRef>
          </c:cat>
          <c:val>
            <c:numRef>
              <c:f>'[187]Gráfico 9x'!$E$2:$E$1281</c:f>
              <c:numCache>
                <c:formatCode>General</c:formatCode>
                <c:ptCount val="1280"/>
                <c:pt idx="173">
                  <c:v>500</c:v>
                </c:pt>
                <c:pt idx="262">
                  <c:v>500</c:v>
                </c:pt>
                <c:pt idx="538">
                  <c:v>500</c:v>
                </c:pt>
                <c:pt idx="627">
                  <c:v>500</c:v>
                </c:pt>
                <c:pt idx="902">
                  <c:v>500</c:v>
                </c:pt>
                <c:pt idx="993">
                  <c:v>500</c:v>
                </c:pt>
                <c:pt idx="1269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DE-4609-A3AB-1C7853D16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204624"/>
        <c:axId val="1562136080"/>
      </c:areaChart>
      <c:catAx>
        <c:axId val="15582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562136080"/>
        <c:crosses val="autoZero"/>
        <c:auto val="1"/>
        <c:lblAlgn val="ctr"/>
        <c:lblOffset val="100"/>
        <c:noMultiLvlLbl val="0"/>
      </c:catAx>
      <c:valAx>
        <c:axId val="15621360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558204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13. Precio del Oro</a:t>
            </a:r>
          </a:p>
          <a:p>
            <a:pPr>
              <a:defRPr/>
            </a:pPr>
            <a:r>
              <a:rPr lang="es-DO" b="1"/>
              <a:t>2020 - 2024</a:t>
            </a:r>
          </a:p>
          <a:p>
            <a:pPr>
              <a:defRPr/>
            </a:pPr>
            <a:r>
              <a:rPr lang="es-DO"/>
              <a:t>En US$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CCC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[187]Hoja3!$A$3:$B$62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[187]Hoja3!$C$3:$C$62</c:f>
              <c:numCache>
                <c:formatCode>General</c:formatCode>
                <c:ptCount val="60"/>
                <c:pt idx="0">
                  <c:v>1560.67</c:v>
                </c:pt>
                <c:pt idx="1">
                  <c:v>1597.1</c:v>
                </c:pt>
                <c:pt idx="2">
                  <c:v>1591.93</c:v>
                </c:pt>
                <c:pt idx="3">
                  <c:v>1683.17</c:v>
                </c:pt>
                <c:pt idx="4">
                  <c:v>1715.91</c:v>
                </c:pt>
                <c:pt idx="5">
                  <c:v>1732.22</c:v>
                </c:pt>
                <c:pt idx="6">
                  <c:v>1846.51</c:v>
                </c:pt>
                <c:pt idx="7">
                  <c:v>1968.63</c:v>
                </c:pt>
                <c:pt idx="8">
                  <c:v>1921.92</c:v>
                </c:pt>
                <c:pt idx="9">
                  <c:v>1900.27</c:v>
                </c:pt>
                <c:pt idx="10">
                  <c:v>1866.3</c:v>
                </c:pt>
                <c:pt idx="11">
                  <c:v>1858.42</c:v>
                </c:pt>
                <c:pt idx="12">
                  <c:v>1866.98</c:v>
                </c:pt>
                <c:pt idx="13">
                  <c:v>1808.17</c:v>
                </c:pt>
                <c:pt idx="14">
                  <c:v>1718.23</c:v>
                </c:pt>
                <c:pt idx="15">
                  <c:v>1760.04</c:v>
                </c:pt>
                <c:pt idx="16">
                  <c:v>1850.26</c:v>
                </c:pt>
                <c:pt idx="17">
                  <c:v>1834.57</c:v>
                </c:pt>
                <c:pt idx="18">
                  <c:v>1807.84</c:v>
                </c:pt>
                <c:pt idx="19">
                  <c:v>1785.28</c:v>
                </c:pt>
                <c:pt idx="20">
                  <c:v>1775.14</c:v>
                </c:pt>
                <c:pt idx="21">
                  <c:v>1776.85</c:v>
                </c:pt>
                <c:pt idx="22">
                  <c:v>1821.76</c:v>
                </c:pt>
                <c:pt idx="23">
                  <c:v>1790.43</c:v>
                </c:pt>
                <c:pt idx="24">
                  <c:v>1816.02</c:v>
                </c:pt>
                <c:pt idx="25">
                  <c:v>1856.3</c:v>
                </c:pt>
                <c:pt idx="26">
                  <c:v>1947.83</c:v>
                </c:pt>
                <c:pt idx="27">
                  <c:v>1936.86</c:v>
                </c:pt>
                <c:pt idx="28">
                  <c:v>1848.5</c:v>
                </c:pt>
                <c:pt idx="29">
                  <c:v>1836.57</c:v>
                </c:pt>
                <c:pt idx="30">
                  <c:v>1732.74</c:v>
                </c:pt>
                <c:pt idx="31">
                  <c:v>1764.56</c:v>
                </c:pt>
                <c:pt idx="32">
                  <c:v>1680.78</c:v>
                </c:pt>
                <c:pt idx="33">
                  <c:v>1664.45</c:v>
                </c:pt>
                <c:pt idx="34">
                  <c:v>1725.07</c:v>
                </c:pt>
                <c:pt idx="35">
                  <c:v>1797.55</c:v>
                </c:pt>
                <c:pt idx="36">
                  <c:v>1897.71</c:v>
                </c:pt>
                <c:pt idx="37">
                  <c:v>1854.54</c:v>
                </c:pt>
                <c:pt idx="38">
                  <c:v>1912.73</c:v>
                </c:pt>
                <c:pt idx="39">
                  <c:v>1999.77</c:v>
                </c:pt>
                <c:pt idx="40">
                  <c:v>1992.13</c:v>
                </c:pt>
                <c:pt idx="41">
                  <c:v>1942.9</c:v>
                </c:pt>
                <c:pt idx="42">
                  <c:v>1951.02</c:v>
                </c:pt>
                <c:pt idx="43">
                  <c:v>1918.7</c:v>
                </c:pt>
                <c:pt idx="44">
                  <c:v>1915.95</c:v>
                </c:pt>
                <c:pt idx="45">
                  <c:v>1916.25</c:v>
                </c:pt>
                <c:pt idx="46">
                  <c:v>1984.11</c:v>
                </c:pt>
                <c:pt idx="47">
                  <c:v>2026.18</c:v>
                </c:pt>
                <c:pt idx="48">
                  <c:v>2034.04</c:v>
                </c:pt>
                <c:pt idx="49">
                  <c:v>2023.24</c:v>
                </c:pt>
                <c:pt idx="50">
                  <c:v>2158.0100000000002</c:v>
                </c:pt>
                <c:pt idx="51">
                  <c:v>2331.4499999999998</c:v>
                </c:pt>
                <c:pt idx="52">
                  <c:v>2351.13</c:v>
                </c:pt>
                <c:pt idx="53">
                  <c:v>2326.44</c:v>
                </c:pt>
                <c:pt idx="54">
                  <c:v>2398.1999999999998</c:v>
                </c:pt>
                <c:pt idx="55">
                  <c:v>2470.15</c:v>
                </c:pt>
                <c:pt idx="56">
                  <c:v>2570.5500000000002</c:v>
                </c:pt>
                <c:pt idx="57">
                  <c:v>2690.08</c:v>
                </c:pt>
                <c:pt idx="58">
                  <c:v>2651.13</c:v>
                </c:pt>
                <c:pt idx="59">
                  <c:v>2648.01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3-4ADD-8795-73C1FEA77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9874736"/>
        <c:axId val="1539873296"/>
      </c:lineChart>
      <c:catAx>
        <c:axId val="153987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539873296"/>
        <c:crosses val="autoZero"/>
        <c:auto val="1"/>
        <c:lblAlgn val="ctr"/>
        <c:lblOffset val="100"/>
        <c:noMultiLvlLbl val="0"/>
      </c:catAx>
      <c:valAx>
        <c:axId val="15398732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539874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14. Índice</a:t>
            </a:r>
            <a:r>
              <a:rPr lang="es-DO" b="1" baseline="0"/>
              <a:t> de precios reales de los alimentos</a:t>
            </a:r>
          </a:p>
          <a:p>
            <a:pPr>
              <a:defRPr/>
            </a:pPr>
            <a:r>
              <a:rPr lang="es-DO" b="1" baseline="0"/>
              <a:t>2020 - 2024 </a:t>
            </a:r>
            <a:endParaRPr lang="es-D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4.879936094040329E-2"/>
          <c:y val="0.14568851311834016"/>
          <c:w val="0.91465579174791012"/>
          <c:h val="0.62967136726847062"/>
        </c:manualLayout>
      </c:layout>
      <c:lineChart>
        <c:grouping val="standard"/>
        <c:varyColors val="0"/>
        <c:ser>
          <c:idx val="0"/>
          <c:order val="0"/>
          <c:tx>
            <c:strRef>
              <c:f>'[187]Gráfico 10'!$T$14</c:f>
              <c:strCache>
                <c:ptCount val="1"/>
                <c:pt idx="0">
                  <c:v>Índice de Precios de Alimentos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03-45BD-BA10-7AA522B71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'[187]Gráfico 10'!$R$15:$S$74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'[187]Gráfico 10'!$T$15:$T$74</c:f>
              <c:numCache>
                <c:formatCode>General</c:formatCode>
                <c:ptCount val="60"/>
                <c:pt idx="0">
                  <c:v>102.5151015442658</c:v>
                </c:pt>
                <c:pt idx="1">
                  <c:v>99.418984683378341</c:v>
                </c:pt>
                <c:pt idx="2">
                  <c:v>95.177238817172721</c:v>
                </c:pt>
                <c:pt idx="3">
                  <c:v>92.526875587249066</c:v>
                </c:pt>
                <c:pt idx="4">
                  <c:v>91.135360588162669</c:v>
                </c:pt>
                <c:pt idx="5">
                  <c:v>93.255843352710514</c:v>
                </c:pt>
                <c:pt idx="6">
                  <c:v>94.041451710554767</c:v>
                </c:pt>
                <c:pt idx="7">
                  <c:v>95.915944445938479</c:v>
                </c:pt>
                <c:pt idx="8">
                  <c:v>98.011497887472643</c:v>
                </c:pt>
                <c:pt idx="9">
                  <c:v>101.3763809972607</c:v>
                </c:pt>
                <c:pt idx="10">
                  <c:v>105.58600130353233</c:v>
                </c:pt>
                <c:pt idx="11">
                  <c:v>108.59683960847201</c:v>
                </c:pt>
                <c:pt idx="12">
                  <c:v>113.5255331944346</c:v>
                </c:pt>
                <c:pt idx="13">
                  <c:v>116.57051072273163</c:v>
                </c:pt>
                <c:pt idx="14">
                  <c:v>119.22932965492514</c:v>
                </c:pt>
                <c:pt idx="15">
                  <c:v>122.06626942216495</c:v>
                </c:pt>
                <c:pt idx="16">
                  <c:v>128.12555865773592</c:v>
                </c:pt>
                <c:pt idx="17">
                  <c:v>125.27763455670987</c:v>
                </c:pt>
                <c:pt idx="18">
                  <c:v>124.56485837282088</c:v>
                </c:pt>
                <c:pt idx="19">
                  <c:v>127.95813590564271</c:v>
                </c:pt>
                <c:pt idx="20">
                  <c:v>129.1891922766022</c:v>
                </c:pt>
                <c:pt idx="21">
                  <c:v>133.22436853297222</c:v>
                </c:pt>
                <c:pt idx="22">
                  <c:v>135.31485290573889</c:v>
                </c:pt>
                <c:pt idx="23">
                  <c:v>133.69110309418375</c:v>
                </c:pt>
                <c:pt idx="24">
                  <c:v>135.59415474947579</c:v>
                </c:pt>
                <c:pt idx="25">
                  <c:v>141.23646308174617</c:v>
                </c:pt>
                <c:pt idx="26">
                  <c:v>159.71319044345819</c:v>
                </c:pt>
                <c:pt idx="27">
                  <c:v>158.43457570107813</c:v>
                </c:pt>
                <c:pt idx="28">
                  <c:v>158.05282975550662</c:v>
                </c:pt>
                <c:pt idx="29">
                  <c:v>154.70821372674277</c:v>
                </c:pt>
                <c:pt idx="30">
                  <c:v>140.57241210248861</c:v>
                </c:pt>
                <c:pt idx="31">
                  <c:v>137.57955105100112</c:v>
                </c:pt>
                <c:pt idx="32">
                  <c:v>136.04175202121962</c:v>
                </c:pt>
                <c:pt idx="33">
                  <c:v>135.37847253330085</c:v>
                </c:pt>
                <c:pt idx="34">
                  <c:v>134.7375273257023</c:v>
                </c:pt>
                <c:pt idx="35">
                  <c:v>131.79457812874588</c:v>
                </c:pt>
                <c:pt idx="36">
                  <c:v>130.20155075969072</c:v>
                </c:pt>
                <c:pt idx="37">
                  <c:v>129.81415291769849</c:v>
                </c:pt>
                <c:pt idx="38">
                  <c:v>127.00380138970077</c:v>
                </c:pt>
                <c:pt idx="39">
                  <c:v>127.72177293775783</c:v>
                </c:pt>
                <c:pt idx="40">
                  <c:v>124.14497718909877</c:v>
                </c:pt>
                <c:pt idx="41">
                  <c:v>122.67419217201997</c:v>
                </c:pt>
                <c:pt idx="42">
                  <c:v>124.11659636833548</c:v>
                </c:pt>
                <c:pt idx="43">
                  <c:v>121.57491729268244</c:v>
                </c:pt>
                <c:pt idx="44">
                  <c:v>121.45219729665651</c:v>
                </c:pt>
                <c:pt idx="45">
                  <c:v>120.4082210991903</c:v>
                </c:pt>
                <c:pt idx="46">
                  <c:v>120.27341793441926</c:v>
                </c:pt>
                <c:pt idx="47">
                  <c:v>118.50568781107879</c:v>
                </c:pt>
                <c:pt idx="48">
                  <c:v>117.6</c:v>
                </c:pt>
                <c:pt idx="49">
                  <c:v>117.4</c:v>
                </c:pt>
                <c:pt idx="50">
                  <c:v>118.9</c:v>
                </c:pt>
                <c:pt idx="51">
                  <c:v>119.2</c:v>
                </c:pt>
                <c:pt idx="52">
                  <c:v>120.5</c:v>
                </c:pt>
                <c:pt idx="53">
                  <c:v>121</c:v>
                </c:pt>
                <c:pt idx="54">
                  <c:v>120.9</c:v>
                </c:pt>
                <c:pt idx="55">
                  <c:v>121.7</c:v>
                </c:pt>
                <c:pt idx="56">
                  <c:v>124.6</c:v>
                </c:pt>
                <c:pt idx="57">
                  <c:v>126.9</c:v>
                </c:pt>
                <c:pt idx="58">
                  <c:v>127.6</c:v>
                </c:pt>
                <c:pt idx="59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3-45BD-BA10-7AA522B71A35}"/>
            </c:ext>
          </c:extLst>
        </c:ser>
        <c:ser>
          <c:idx val="1"/>
          <c:order val="1"/>
          <c:tx>
            <c:strRef>
              <c:f>'[187]Gráfico 10'!$U$14</c:f>
              <c:strCache>
                <c:ptCount val="1"/>
                <c:pt idx="0">
                  <c:v>Carne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'[187]Gráfico 10'!$R$15:$S$74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'[187]Gráfico 10'!$U$15:$U$74</c:f>
              <c:numCache>
                <c:formatCode>General</c:formatCode>
                <c:ptCount val="60"/>
                <c:pt idx="0">
                  <c:v>103.61032570731609</c:v>
                </c:pt>
                <c:pt idx="1">
                  <c:v>100.46310728116576</c:v>
                </c:pt>
                <c:pt idx="2">
                  <c:v>99.425056572166582</c:v>
                </c:pt>
                <c:pt idx="3">
                  <c:v>96.90645774765845</c:v>
                </c:pt>
                <c:pt idx="4">
                  <c:v>95.415913237790804</c:v>
                </c:pt>
                <c:pt idx="5">
                  <c:v>94.816410370590745</c:v>
                </c:pt>
                <c:pt idx="6">
                  <c:v>92.227051045731287</c:v>
                </c:pt>
                <c:pt idx="7">
                  <c:v>92.203017520089801</c:v>
                </c:pt>
                <c:pt idx="8">
                  <c:v>91.474033292295033</c:v>
                </c:pt>
                <c:pt idx="9">
                  <c:v>91.783443249046144</c:v>
                </c:pt>
                <c:pt idx="10">
                  <c:v>93.31812057540094</c:v>
                </c:pt>
                <c:pt idx="11">
                  <c:v>94.845116190242663</c:v>
                </c:pt>
                <c:pt idx="12">
                  <c:v>95.96084762748599</c:v>
                </c:pt>
                <c:pt idx="13">
                  <c:v>97.768189382291382</c:v>
                </c:pt>
                <c:pt idx="14">
                  <c:v>100.76273942479263</c:v>
                </c:pt>
                <c:pt idx="15">
                  <c:v>104.34529890067319</c:v>
                </c:pt>
                <c:pt idx="16">
                  <c:v>107.38440770114929</c:v>
                </c:pt>
                <c:pt idx="17">
                  <c:v>110.68657160811618</c:v>
                </c:pt>
                <c:pt idx="18">
                  <c:v>114.11329835824172</c:v>
                </c:pt>
                <c:pt idx="19">
                  <c:v>113.43289955758823</c:v>
                </c:pt>
                <c:pt idx="20">
                  <c:v>112.68191288141296</c:v>
                </c:pt>
                <c:pt idx="21">
                  <c:v>111.96925480836586</c:v>
                </c:pt>
                <c:pt idx="22">
                  <c:v>112.50964469359232</c:v>
                </c:pt>
                <c:pt idx="23">
                  <c:v>111.02985848433802</c:v>
                </c:pt>
                <c:pt idx="24">
                  <c:v>112.14742555131124</c:v>
                </c:pt>
                <c:pt idx="25">
                  <c:v>113.87343719202681</c:v>
                </c:pt>
                <c:pt idx="26">
                  <c:v>119.322155283002</c:v>
                </c:pt>
                <c:pt idx="27">
                  <c:v>121.90191502509094</c:v>
                </c:pt>
                <c:pt idx="28">
                  <c:v>122.8732841909855</c:v>
                </c:pt>
                <c:pt idx="29">
                  <c:v>125.92293140002921</c:v>
                </c:pt>
                <c:pt idx="30">
                  <c:v>124.05344618623685</c:v>
                </c:pt>
                <c:pt idx="31">
                  <c:v>121.09402125915713</c:v>
                </c:pt>
                <c:pt idx="32">
                  <c:v>120.27593667753011</c:v>
                </c:pt>
                <c:pt idx="33">
                  <c:v>116.8258543618208</c:v>
                </c:pt>
                <c:pt idx="34">
                  <c:v>114.62622167264486</c:v>
                </c:pt>
                <c:pt idx="35">
                  <c:v>112.40399127691444</c:v>
                </c:pt>
                <c:pt idx="36">
                  <c:v>111.12676501549132</c:v>
                </c:pt>
                <c:pt idx="37">
                  <c:v>113.31233167590932</c:v>
                </c:pt>
                <c:pt idx="38">
                  <c:v>114.68937657901202</c:v>
                </c:pt>
                <c:pt idx="39">
                  <c:v>116.83531772842221</c:v>
                </c:pt>
                <c:pt idx="40">
                  <c:v>118.09260388494808</c:v>
                </c:pt>
                <c:pt idx="41">
                  <c:v>118.95598443370193</c:v>
                </c:pt>
                <c:pt idx="42">
                  <c:v>118.49393370347893</c:v>
                </c:pt>
                <c:pt idx="43">
                  <c:v>115.20539499117979</c:v>
                </c:pt>
                <c:pt idx="44">
                  <c:v>114.06802458350737</c:v>
                </c:pt>
                <c:pt idx="45">
                  <c:v>112.2739828323592</c:v>
                </c:pt>
                <c:pt idx="46">
                  <c:v>111.49099236133448</c:v>
                </c:pt>
                <c:pt idx="47">
                  <c:v>110.38364125665176</c:v>
                </c:pt>
                <c:pt idx="48">
                  <c:v>108.9</c:v>
                </c:pt>
                <c:pt idx="49">
                  <c:v>112.5</c:v>
                </c:pt>
                <c:pt idx="50">
                  <c:v>114.9</c:v>
                </c:pt>
                <c:pt idx="51">
                  <c:v>116.6</c:v>
                </c:pt>
                <c:pt idx="52">
                  <c:v>116.7</c:v>
                </c:pt>
                <c:pt idx="53">
                  <c:v>118.1</c:v>
                </c:pt>
                <c:pt idx="54">
                  <c:v>120</c:v>
                </c:pt>
                <c:pt idx="55">
                  <c:v>122</c:v>
                </c:pt>
                <c:pt idx="56">
                  <c:v>119.9</c:v>
                </c:pt>
                <c:pt idx="57">
                  <c:v>119.2</c:v>
                </c:pt>
                <c:pt idx="58">
                  <c:v>118.5</c:v>
                </c:pt>
                <c:pt idx="59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03-45BD-BA10-7AA522B71A35}"/>
            </c:ext>
          </c:extLst>
        </c:ser>
        <c:ser>
          <c:idx val="2"/>
          <c:order val="2"/>
          <c:tx>
            <c:strRef>
              <c:f>'[187]Gráfico 10'!$V$14</c:f>
              <c:strCache>
                <c:ptCount val="1"/>
                <c:pt idx="0">
                  <c:v>Productos Lácteos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layout>
                <c:manualLayout>
                  <c:x val="9.96677653955071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3-45BD-BA10-7AA522B71A35}"/>
                </c:ext>
              </c:extLst>
            </c:dLbl>
            <c:dLbl>
              <c:idx val="59"/>
              <c:layout>
                <c:manualLayout>
                  <c:x val="1.1074196155056535E-3"/>
                  <c:y val="-9.9968749926204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03-45BD-BA10-7AA522B71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'[187]Gráfico 10'!$R$15:$S$74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'[187]Gráfico 10'!$V$15:$V$74</c:f>
              <c:numCache>
                <c:formatCode>General</c:formatCode>
                <c:ptCount val="60"/>
                <c:pt idx="0">
                  <c:v>103.84479393326944</c:v>
                </c:pt>
                <c:pt idx="1">
                  <c:v>102.85156430923657</c:v>
                </c:pt>
                <c:pt idx="2">
                  <c:v>101.52456298283946</c:v>
                </c:pt>
                <c:pt idx="3">
                  <c:v>95.753672393902946</c:v>
                </c:pt>
                <c:pt idx="4">
                  <c:v>94.425474409690707</c:v>
                </c:pt>
                <c:pt idx="5">
                  <c:v>98.3325915325089</c:v>
                </c:pt>
                <c:pt idx="6">
                  <c:v>101.78736378815815</c:v>
                </c:pt>
                <c:pt idx="7">
                  <c:v>102.10044538813383</c:v>
                </c:pt>
                <c:pt idx="8">
                  <c:v>102.31823969989316</c:v>
                </c:pt>
                <c:pt idx="9">
                  <c:v>104.47993460818552</c:v>
                </c:pt>
                <c:pt idx="10">
                  <c:v>105.3818860824795</c:v>
                </c:pt>
                <c:pt idx="11">
                  <c:v>109.18568486388526</c:v>
                </c:pt>
                <c:pt idx="12">
                  <c:v>111.24672261561082</c:v>
                </c:pt>
                <c:pt idx="13">
                  <c:v>113.0742158195313</c:v>
                </c:pt>
                <c:pt idx="14">
                  <c:v>117.45980326747933</c:v>
                </c:pt>
                <c:pt idx="15">
                  <c:v>119.10505698342429</c:v>
                </c:pt>
                <c:pt idx="16">
                  <c:v>121.13134838555018</c:v>
                </c:pt>
                <c:pt idx="17">
                  <c:v>119.91353934157493</c:v>
                </c:pt>
                <c:pt idx="18">
                  <c:v>116.7295796628861</c:v>
                </c:pt>
                <c:pt idx="19">
                  <c:v>116.16133052336659</c:v>
                </c:pt>
                <c:pt idx="20">
                  <c:v>118.13109140698228</c:v>
                </c:pt>
                <c:pt idx="21">
                  <c:v>121.45971051754725</c:v>
                </c:pt>
                <c:pt idx="22">
                  <c:v>125.98568897987232</c:v>
                </c:pt>
                <c:pt idx="23">
                  <c:v>128.96293678548136</c:v>
                </c:pt>
                <c:pt idx="24">
                  <c:v>132.63261060211784</c:v>
                </c:pt>
                <c:pt idx="25">
                  <c:v>141.52957659081716</c:v>
                </c:pt>
                <c:pt idx="26">
                  <c:v>145.83118903175716</c:v>
                </c:pt>
                <c:pt idx="27">
                  <c:v>146.68927944362707</c:v>
                </c:pt>
                <c:pt idx="28">
                  <c:v>144.17798818600474</c:v>
                </c:pt>
                <c:pt idx="29">
                  <c:v>150.18180663787297</c:v>
                </c:pt>
                <c:pt idx="30">
                  <c:v>146.465425519288</c:v>
                </c:pt>
                <c:pt idx="31">
                  <c:v>143.35160863134098</c:v>
                </c:pt>
                <c:pt idx="32">
                  <c:v>142.69352804000474</c:v>
                </c:pt>
                <c:pt idx="33">
                  <c:v>139.25281548776354</c:v>
                </c:pt>
                <c:pt idx="34">
                  <c:v>137.38524064521459</c:v>
                </c:pt>
                <c:pt idx="35">
                  <c:v>138.16979201286853</c:v>
                </c:pt>
                <c:pt idx="36">
                  <c:v>134.53324407350536</c:v>
                </c:pt>
                <c:pt idx="37">
                  <c:v>129.35056685757331</c:v>
                </c:pt>
                <c:pt idx="38">
                  <c:v>126.78704400612591</c:v>
                </c:pt>
                <c:pt idx="39">
                  <c:v>122.56340509266863</c:v>
                </c:pt>
                <c:pt idx="40">
                  <c:v>117.77278699871846</c:v>
                </c:pt>
                <c:pt idx="41">
                  <c:v>116.72297372310872</c:v>
                </c:pt>
                <c:pt idx="42">
                  <c:v>115.91763776144913</c:v>
                </c:pt>
                <c:pt idx="43">
                  <c:v>111.19148622176988</c:v>
                </c:pt>
                <c:pt idx="44">
                  <c:v>108.90661724722767</c:v>
                </c:pt>
                <c:pt idx="45">
                  <c:v>111.66027159949738</c:v>
                </c:pt>
                <c:pt idx="46">
                  <c:v>114.23022326621788</c:v>
                </c:pt>
                <c:pt idx="47">
                  <c:v>116.09399817490214</c:v>
                </c:pt>
                <c:pt idx="48">
                  <c:v>118.7</c:v>
                </c:pt>
                <c:pt idx="49">
                  <c:v>120.7</c:v>
                </c:pt>
                <c:pt idx="50">
                  <c:v>124</c:v>
                </c:pt>
                <c:pt idx="51">
                  <c:v>123.8</c:v>
                </c:pt>
                <c:pt idx="52">
                  <c:v>126.3</c:v>
                </c:pt>
                <c:pt idx="53">
                  <c:v>127.9</c:v>
                </c:pt>
                <c:pt idx="54">
                  <c:v>127.9</c:v>
                </c:pt>
                <c:pt idx="55">
                  <c:v>131.30000000000001</c:v>
                </c:pt>
                <c:pt idx="56">
                  <c:v>136.5</c:v>
                </c:pt>
                <c:pt idx="57">
                  <c:v>139</c:v>
                </c:pt>
                <c:pt idx="58">
                  <c:v>139.9</c:v>
                </c:pt>
                <c:pt idx="59">
                  <c:v>138.9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03-45BD-BA10-7AA522B71A35}"/>
            </c:ext>
          </c:extLst>
        </c:ser>
        <c:ser>
          <c:idx val="3"/>
          <c:order val="3"/>
          <c:tx>
            <c:strRef>
              <c:f>'[187]Gráfico 10'!$W$14</c:f>
              <c:strCache>
                <c:ptCount val="1"/>
                <c:pt idx="0">
                  <c:v>Cereales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1.1074196155056535E-3"/>
                  <c:y val="4.49859374667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03-45BD-BA10-7AA522B71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'[187]Gráfico 10'!$R$15:$S$74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'[187]Gráfico 10'!$W$15:$W$74</c:f>
              <c:numCache>
                <c:formatCode>General</c:formatCode>
                <c:ptCount val="60"/>
                <c:pt idx="0">
                  <c:v>100.68749721584591</c:v>
                </c:pt>
                <c:pt idx="1">
                  <c:v>99.576400085160031</c:v>
                </c:pt>
                <c:pt idx="2">
                  <c:v>98.023898152673468</c:v>
                </c:pt>
                <c:pt idx="3">
                  <c:v>99.647310462103192</c:v>
                </c:pt>
                <c:pt idx="4">
                  <c:v>98.018996990122133</c:v>
                </c:pt>
                <c:pt idx="5">
                  <c:v>97.309622228857322</c:v>
                </c:pt>
                <c:pt idx="6">
                  <c:v>97.273593427018767</c:v>
                </c:pt>
                <c:pt idx="7">
                  <c:v>99.217675954557421</c:v>
                </c:pt>
                <c:pt idx="8">
                  <c:v>104.32734445802772</c:v>
                </c:pt>
                <c:pt idx="9">
                  <c:v>112.08834404740074</c:v>
                </c:pt>
                <c:pt idx="10">
                  <c:v>114.843513602787</c:v>
                </c:pt>
                <c:pt idx="11">
                  <c:v>116.38655041674583</c:v>
                </c:pt>
                <c:pt idx="12">
                  <c:v>125.00940824649972</c:v>
                </c:pt>
                <c:pt idx="13">
                  <c:v>126.14719060912293</c:v>
                </c:pt>
                <c:pt idx="14">
                  <c:v>123.90839540888472</c:v>
                </c:pt>
                <c:pt idx="15">
                  <c:v>126.20076893525055</c:v>
                </c:pt>
                <c:pt idx="16">
                  <c:v>133.69538705765586</c:v>
                </c:pt>
                <c:pt idx="17">
                  <c:v>130.3146289360493</c:v>
                </c:pt>
                <c:pt idx="18">
                  <c:v>126.25709990923303</c:v>
                </c:pt>
                <c:pt idx="19">
                  <c:v>130.38825849807975</c:v>
                </c:pt>
                <c:pt idx="20">
                  <c:v>132.83696980281618</c:v>
                </c:pt>
                <c:pt idx="21">
                  <c:v>137.14277957827665</c:v>
                </c:pt>
                <c:pt idx="22">
                  <c:v>141.44474926905627</c:v>
                </c:pt>
                <c:pt idx="23">
                  <c:v>140.49498067328705</c:v>
                </c:pt>
                <c:pt idx="24">
                  <c:v>140.64762893177229</c:v>
                </c:pt>
                <c:pt idx="25">
                  <c:v>145.27828440142767</c:v>
                </c:pt>
                <c:pt idx="26">
                  <c:v>170.1313122041563</c:v>
                </c:pt>
                <c:pt idx="27">
                  <c:v>169.67508597724841</c:v>
                </c:pt>
                <c:pt idx="28">
                  <c:v>173.52074886092331</c:v>
                </c:pt>
                <c:pt idx="29">
                  <c:v>166.33655649308153</c:v>
                </c:pt>
                <c:pt idx="30">
                  <c:v>147.25665377330955</c:v>
                </c:pt>
                <c:pt idx="31">
                  <c:v>145.57553656155289</c:v>
                </c:pt>
                <c:pt idx="32">
                  <c:v>147.91508373264332</c:v>
                </c:pt>
                <c:pt idx="33">
                  <c:v>152.28168164691721</c:v>
                </c:pt>
                <c:pt idx="34">
                  <c:v>150.10862275216391</c:v>
                </c:pt>
                <c:pt idx="35">
                  <c:v>147.25400622949095</c:v>
                </c:pt>
                <c:pt idx="36">
                  <c:v>147.49215298753472</c:v>
                </c:pt>
                <c:pt idx="37">
                  <c:v>146.71582798064685</c:v>
                </c:pt>
                <c:pt idx="38">
                  <c:v>138.55434406068113</c:v>
                </c:pt>
                <c:pt idx="39">
                  <c:v>136.140683440396</c:v>
                </c:pt>
                <c:pt idx="40">
                  <c:v>129.27120755716504</c:v>
                </c:pt>
                <c:pt idx="41">
                  <c:v>126.60244652014822</c:v>
                </c:pt>
                <c:pt idx="42">
                  <c:v>125.86001580206025</c:v>
                </c:pt>
                <c:pt idx="43">
                  <c:v>124.99307173273587</c:v>
                </c:pt>
                <c:pt idx="44">
                  <c:v>126.29259069889878</c:v>
                </c:pt>
                <c:pt idx="45">
                  <c:v>124.77051165018291</c:v>
                </c:pt>
                <c:pt idx="46">
                  <c:v>121.04259956488769</c:v>
                </c:pt>
                <c:pt idx="47">
                  <c:v>122.82645376918153</c:v>
                </c:pt>
                <c:pt idx="48">
                  <c:v>119.9</c:v>
                </c:pt>
                <c:pt idx="49">
                  <c:v>113.8</c:v>
                </c:pt>
                <c:pt idx="50">
                  <c:v>110.9</c:v>
                </c:pt>
                <c:pt idx="51">
                  <c:v>111.6</c:v>
                </c:pt>
                <c:pt idx="52">
                  <c:v>118.7</c:v>
                </c:pt>
                <c:pt idx="53">
                  <c:v>115.2</c:v>
                </c:pt>
                <c:pt idx="54">
                  <c:v>110.7</c:v>
                </c:pt>
                <c:pt idx="55">
                  <c:v>110.2</c:v>
                </c:pt>
                <c:pt idx="56">
                  <c:v>113.6</c:v>
                </c:pt>
                <c:pt idx="57">
                  <c:v>114.4</c:v>
                </c:pt>
                <c:pt idx="58">
                  <c:v>111.4</c:v>
                </c:pt>
                <c:pt idx="59">
                  <c:v>111.3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03-45BD-BA10-7AA522B71A35}"/>
            </c:ext>
          </c:extLst>
        </c:ser>
        <c:ser>
          <c:idx val="4"/>
          <c:order val="4"/>
          <c:tx>
            <c:strRef>
              <c:f>'[187]Gráfico 10'!$X$14</c:f>
              <c:strCache>
                <c:ptCount val="1"/>
                <c:pt idx="0">
                  <c:v>Aceites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03-45BD-BA10-7AA522B71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'[187]Gráfico 10'!$R$15:$S$74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'[187]Gráfico 10'!$X$15:$X$74</c:f>
              <c:numCache>
                <c:formatCode>General</c:formatCode>
                <c:ptCount val="60"/>
                <c:pt idx="0">
                  <c:v>108.7325264415225</c:v>
                </c:pt>
                <c:pt idx="1">
                  <c:v>97.55334488164273</c:v>
                </c:pt>
                <c:pt idx="2">
                  <c:v>85.424837034070194</c:v>
                </c:pt>
                <c:pt idx="3">
                  <c:v>81.177562917041087</c:v>
                </c:pt>
                <c:pt idx="4">
                  <c:v>77.768866824686242</c:v>
                </c:pt>
                <c:pt idx="5">
                  <c:v>86.613654144216156</c:v>
                </c:pt>
                <c:pt idx="6">
                  <c:v>93.200414775414998</c:v>
                </c:pt>
                <c:pt idx="7">
                  <c:v>98.7018285675736</c:v>
                </c:pt>
                <c:pt idx="8">
                  <c:v>104.59634357298087</c:v>
                </c:pt>
                <c:pt idx="9">
                  <c:v>106.45024815209034</c:v>
                </c:pt>
                <c:pt idx="10">
                  <c:v>121.90345019300375</c:v>
                </c:pt>
                <c:pt idx="11">
                  <c:v>131.19935065302769</c:v>
                </c:pt>
                <c:pt idx="12">
                  <c:v>138.87453836454819</c:v>
                </c:pt>
                <c:pt idx="13">
                  <c:v>147.46248160649731</c:v>
                </c:pt>
                <c:pt idx="14">
                  <c:v>159.30201084630667</c:v>
                </c:pt>
                <c:pt idx="15">
                  <c:v>162.19133083797868</c:v>
                </c:pt>
                <c:pt idx="16">
                  <c:v>174.87592061093773</c:v>
                </c:pt>
                <c:pt idx="17">
                  <c:v>157.68052781228315</c:v>
                </c:pt>
                <c:pt idx="18">
                  <c:v>155.49552753795894</c:v>
                </c:pt>
                <c:pt idx="19">
                  <c:v>165.86229711701404</c:v>
                </c:pt>
                <c:pt idx="20">
                  <c:v>168.57086393365063</c:v>
                </c:pt>
                <c:pt idx="21">
                  <c:v>184.83747137824517</c:v>
                </c:pt>
                <c:pt idx="22">
                  <c:v>184.55517876687819</c:v>
                </c:pt>
                <c:pt idx="23">
                  <c:v>178.50544196563672</c:v>
                </c:pt>
                <c:pt idx="24">
                  <c:v>185.93144191456406</c:v>
                </c:pt>
                <c:pt idx="25">
                  <c:v>201.71767545192617</c:v>
                </c:pt>
                <c:pt idx="26">
                  <c:v>251.83127168981505</c:v>
                </c:pt>
                <c:pt idx="27">
                  <c:v>237.53173615946218</c:v>
                </c:pt>
                <c:pt idx="28">
                  <c:v>229.24090548152569</c:v>
                </c:pt>
                <c:pt idx="29">
                  <c:v>211.79518246436641</c:v>
                </c:pt>
                <c:pt idx="30">
                  <c:v>168.82042441226025</c:v>
                </c:pt>
                <c:pt idx="31">
                  <c:v>163.32354213869706</c:v>
                </c:pt>
                <c:pt idx="32">
                  <c:v>152.57278473300983</c:v>
                </c:pt>
                <c:pt idx="33">
                  <c:v>151.28497315818765</c:v>
                </c:pt>
                <c:pt idx="34">
                  <c:v>154.70711661125137</c:v>
                </c:pt>
                <c:pt idx="35">
                  <c:v>144.60029876844681</c:v>
                </c:pt>
                <c:pt idx="36">
                  <c:v>140.41189698409724</c:v>
                </c:pt>
                <c:pt idx="37">
                  <c:v>135.86914677360059</c:v>
                </c:pt>
                <c:pt idx="38">
                  <c:v>131.7866585516208</c:v>
                </c:pt>
                <c:pt idx="39">
                  <c:v>130.03002452539272</c:v>
                </c:pt>
                <c:pt idx="40">
                  <c:v>118.68241972646851</c:v>
                </c:pt>
                <c:pt idx="41">
                  <c:v>115.78969709280045</c:v>
                </c:pt>
                <c:pt idx="42">
                  <c:v>129.80602565566767</c:v>
                </c:pt>
                <c:pt idx="43">
                  <c:v>125.82185036318569</c:v>
                </c:pt>
                <c:pt idx="44">
                  <c:v>120.86619351626094</c:v>
                </c:pt>
                <c:pt idx="45">
                  <c:v>120.00844948843765</c:v>
                </c:pt>
                <c:pt idx="46">
                  <c:v>124.12279167226745</c:v>
                </c:pt>
                <c:pt idx="47">
                  <c:v>122.4354565038505</c:v>
                </c:pt>
                <c:pt idx="48">
                  <c:v>122.5</c:v>
                </c:pt>
                <c:pt idx="49">
                  <c:v>120.9</c:v>
                </c:pt>
                <c:pt idx="50">
                  <c:v>130.6</c:v>
                </c:pt>
                <c:pt idx="51">
                  <c:v>130.9</c:v>
                </c:pt>
                <c:pt idx="52">
                  <c:v>127.8</c:v>
                </c:pt>
                <c:pt idx="53">
                  <c:v>131.80000000000001</c:v>
                </c:pt>
                <c:pt idx="54">
                  <c:v>135</c:v>
                </c:pt>
                <c:pt idx="55">
                  <c:v>136.1</c:v>
                </c:pt>
                <c:pt idx="56">
                  <c:v>142.4</c:v>
                </c:pt>
                <c:pt idx="57">
                  <c:v>152.69999999999999</c:v>
                </c:pt>
                <c:pt idx="58">
                  <c:v>164.1</c:v>
                </c:pt>
                <c:pt idx="59">
                  <c:v>163.30000000000001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03-45BD-BA10-7AA522B71A35}"/>
            </c:ext>
          </c:extLst>
        </c:ser>
        <c:ser>
          <c:idx val="5"/>
          <c:order val="5"/>
          <c:tx>
            <c:strRef>
              <c:f>'[187]Gráfico 10'!$Y$14</c:f>
              <c:strCache>
                <c:ptCount val="1"/>
                <c:pt idx="0">
                  <c:v>Azúcar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4.1215864765230623E-3"/>
                  <c:y val="1.999374998524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03-45BD-BA10-7AA522B71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'[187]Gráfico 10'!$R$15:$S$74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'[187]Gráfico 10'!$Y$15:$Y$74</c:f>
              <c:numCache>
                <c:formatCode>General</c:formatCode>
                <c:ptCount val="60"/>
                <c:pt idx="0">
                  <c:v>87.540273704349701</c:v>
                </c:pt>
                <c:pt idx="1">
                  <c:v>91.448643122242501</c:v>
                </c:pt>
                <c:pt idx="2">
                  <c:v>73.944245269412903</c:v>
                </c:pt>
                <c:pt idx="3">
                  <c:v>63.179505470140441</c:v>
                </c:pt>
                <c:pt idx="4">
                  <c:v>67.84539991535118</c:v>
                </c:pt>
                <c:pt idx="5">
                  <c:v>74.940606610867945</c:v>
                </c:pt>
                <c:pt idx="6">
                  <c:v>76.011903581163168</c:v>
                </c:pt>
                <c:pt idx="7">
                  <c:v>81.093970405677709</c:v>
                </c:pt>
                <c:pt idx="8">
                  <c:v>78.960651763531359</c:v>
                </c:pt>
                <c:pt idx="9">
                  <c:v>84.710404959279799</c:v>
                </c:pt>
                <c:pt idx="10">
                  <c:v>87.528177843908551</c:v>
                </c:pt>
                <c:pt idx="11">
                  <c:v>87.140829010711613</c:v>
                </c:pt>
                <c:pt idx="12">
                  <c:v>94.159241057381038</c:v>
                </c:pt>
                <c:pt idx="13">
                  <c:v>100.17454058467479</c:v>
                </c:pt>
                <c:pt idx="14">
                  <c:v>96.197436348097199</c:v>
                </c:pt>
                <c:pt idx="15">
                  <c:v>99.986820331936883</c:v>
                </c:pt>
                <c:pt idx="16">
                  <c:v>106.79941521838667</c:v>
                </c:pt>
                <c:pt idx="17">
                  <c:v>107.7319216686756</c:v>
                </c:pt>
                <c:pt idx="18">
                  <c:v>109.55192671644922</c:v>
                </c:pt>
                <c:pt idx="19">
                  <c:v>120.54228177309744</c:v>
                </c:pt>
                <c:pt idx="20">
                  <c:v>121.18926965715919</c:v>
                </c:pt>
                <c:pt idx="21">
                  <c:v>119.06532765101376</c:v>
                </c:pt>
                <c:pt idx="22">
                  <c:v>120.18503194146339</c:v>
                </c:pt>
                <c:pt idx="23">
                  <c:v>116.43250221390551</c:v>
                </c:pt>
                <c:pt idx="24">
                  <c:v>112.66751495566068</c:v>
                </c:pt>
                <c:pt idx="25">
                  <c:v>110.53112881402261</c:v>
                </c:pt>
                <c:pt idx="26">
                  <c:v>117.91396993406418</c:v>
                </c:pt>
                <c:pt idx="27">
                  <c:v>121.543706497993</c:v>
                </c:pt>
                <c:pt idx="28">
                  <c:v>120.38756727908276</c:v>
                </c:pt>
                <c:pt idx="29">
                  <c:v>117.2848384263868</c:v>
                </c:pt>
                <c:pt idx="30">
                  <c:v>112.84138457750583</c:v>
                </c:pt>
                <c:pt idx="31">
                  <c:v>110.47422078709369</c:v>
                </c:pt>
                <c:pt idx="32">
                  <c:v>109.67569831166102</c:v>
                </c:pt>
                <c:pt idx="33">
                  <c:v>108.58010537092795</c:v>
                </c:pt>
                <c:pt idx="34">
                  <c:v>114.39308388371099</c:v>
                </c:pt>
                <c:pt idx="35">
                  <c:v>117.17633735266216</c:v>
                </c:pt>
                <c:pt idx="36">
                  <c:v>116.78734091056793</c:v>
                </c:pt>
                <c:pt idx="37">
                  <c:v>125.1702142376989</c:v>
                </c:pt>
                <c:pt idx="38">
                  <c:v>126.99503806101731</c:v>
                </c:pt>
                <c:pt idx="39">
                  <c:v>149.39882971513404</c:v>
                </c:pt>
                <c:pt idx="40">
                  <c:v>157.21242984539512</c:v>
                </c:pt>
                <c:pt idx="41">
                  <c:v>152.15748537731301</c:v>
                </c:pt>
                <c:pt idx="42">
                  <c:v>146.3274949677855</c:v>
                </c:pt>
                <c:pt idx="43">
                  <c:v>148.19495977131766</c:v>
                </c:pt>
                <c:pt idx="44">
                  <c:v>162.71249661963398</c:v>
                </c:pt>
                <c:pt idx="45">
                  <c:v>159.18152340558296</c:v>
                </c:pt>
                <c:pt idx="46">
                  <c:v>161.39253417459381</c:v>
                </c:pt>
                <c:pt idx="47">
                  <c:v>134.63092411802023</c:v>
                </c:pt>
                <c:pt idx="48">
                  <c:v>136.4</c:v>
                </c:pt>
                <c:pt idx="49">
                  <c:v>140.80000000000001</c:v>
                </c:pt>
                <c:pt idx="50">
                  <c:v>133.4</c:v>
                </c:pt>
                <c:pt idx="51">
                  <c:v>126.6</c:v>
                </c:pt>
                <c:pt idx="52">
                  <c:v>117.1</c:v>
                </c:pt>
                <c:pt idx="53">
                  <c:v>119.4</c:v>
                </c:pt>
                <c:pt idx="54">
                  <c:v>119.5</c:v>
                </c:pt>
                <c:pt idx="55">
                  <c:v>113.9</c:v>
                </c:pt>
                <c:pt idx="56">
                  <c:v>126.3</c:v>
                </c:pt>
                <c:pt idx="57">
                  <c:v>129.6</c:v>
                </c:pt>
                <c:pt idx="58">
                  <c:v>126.4</c:v>
                </c:pt>
                <c:pt idx="5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03-45BD-BA10-7AA522B7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1713760"/>
        <c:axId val="1462147712"/>
      </c:lineChart>
      <c:catAx>
        <c:axId val="146171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462147712"/>
        <c:crosses val="autoZero"/>
        <c:auto val="1"/>
        <c:lblAlgn val="ctr"/>
        <c:lblOffset val="100"/>
        <c:noMultiLvlLbl val="0"/>
      </c:catAx>
      <c:valAx>
        <c:axId val="146214771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46171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66802794987589"/>
          <c:y val="0.12126984332831825"/>
          <c:w val="0.61937656461169976"/>
          <c:h val="4.070419964630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'Gráfico 14'!$C$44</c:f>
              <c:strCache>
                <c:ptCount val="1"/>
                <c:pt idx="0">
                  <c:v>Depósito</c:v>
                </c:pt>
              </c:strCache>
            </c:strRef>
          </c:tx>
          <c:spPr>
            <a:ln w="28575" cap="rnd">
              <a:solidFill>
                <a:srgbClr val="2F5597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2514256633918201E-2"/>
                  <c:y val="-4.0816326530612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E-4185-AA4D-3D8A9740AA5F}"/>
                </c:ext>
              </c:extLst>
            </c:dLbl>
            <c:dLbl>
              <c:idx val="4"/>
              <c:layout>
                <c:manualLayout>
                  <c:x val="-3.2514256633918201E-2"/>
                  <c:y val="-4.535147392290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E-4185-AA4D-3D8A9740AA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5.127310524805135E-2"/>
                      <c:h val="6.34242148302890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3AE-4185-AA4D-3D8A9740AA5F}"/>
                </c:ext>
              </c:extLst>
            </c:dLbl>
            <c:dLbl>
              <c:idx val="15"/>
              <c:layout>
                <c:manualLayout>
                  <c:x val="-1.62571283169591E-2"/>
                  <c:y val="-4.0816326530612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E-4185-AA4D-3D8A9740AA5F}"/>
                </c:ext>
              </c:extLst>
            </c:dLbl>
            <c:dLbl>
              <c:idx val="23"/>
              <c:layout>
                <c:manualLayout>
                  <c:x val="-1.4450780726185867E-2"/>
                  <c:y val="-4.988662131519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E-4185-AA4D-3D8A9740A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14'!$A$45:$B$68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14'!$C$45:$C$68</c:f>
              <c:numCache>
                <c:formatCode>0.00%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7.4999999999999997E-2</c:v>
                </c:pt>
                <c:pt idx="6">
                  <c:v>6.7500000000000004E-2</c:v>
                </c:pt>
                <c:pt idx="7">
                  <c:v>6.7500000000000004E-2</c:v>
                </c:pt>
                <c:pt idx="8">
                  <c:v>6.25E-2</c:v>
                </c:pt>
                <c:pt idx="9">
                  <c:v>7.4999999999999997E-2</c:v>
                </c:pt>
                <c:pt idx="10">
                  <c:v>7.2499999999999995E-2</c:v>
                </c:pt>
                <c:pt idx="11">
                  <c:v>7.0000000000000007E-2</c:v>
                </c:pt>
                <c:pt idx="12">
                  <c:v>5.5E-2</c:v>
                </c:pt>
                <c:pt idx="13">
                  <c:v>5.5E-2</c:v>
                </c:pt>
                <c:pt idx="14">
                  <c:v>5.5E-2</c:v>
                </c:pt>
                <c:pt idx="15">
                  <c:v>5.5E-2</c:v>
                </c:pt>
                <c:pt idx="16">
                  <c:v>5.5E-2</c:v>
                </c:pt>
                <c:pt idx="17">
                  <c:v>5.5E-2</c:v>
                </c:pt>
                <c:pt idx="18">
                  <c:v>5.5E-2</c:v>
                </c:pt>
                <c:pt idx="19">
                  <c:v>5.5E-2</c:v>
                </c:pt>
                <c:pt idx="20">
                  <c:v>5.2499999999999998E-2</c:v>
                </c:pt>
                <c:pt idx="21">
                  <c:v>0.05</c:v>
                </c:pt>
                <c:pt idx="22">
                  <c:v>4.7500000000000001E-2</c:v>
                </c:pt>
                <c:pt idx="23">
                  <c:v>4.4999999999999998E-2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AE-4185-AA4D-3D8A9740AA5F}"/>
            </c:ext>
          </c:extLst>
        </c:ser>
        <c:ser>
          <c:idx val="1"/>
          <c:order val="1"/>
          <c:tx>
            <c:strRef>
              <c:f>'Gráfico 14'!$D$44</c:f>
              <c:strCache>
                <c:ptCount val="1"/>
                <c:pt idx="0">
                  <c:v>Tasa de Política Monetaria</c:v>
                </c:pt>
              </c:strCache>
            </c:strRef>
          </c:tx>
          <c:spPr>
            <a:ln w="28575" cap="rnd">
              <a:solidFill>
                <a:srgbClr val="2E75B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2514256633918201E-2"/>
                  <c:y val="-4.5351473922902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E-4185-AA4D-3D8A9740AA5F}"/>
                </c:ext>
              </c:extLst>
            </c:dLbl>
            <c:dLbl>
              <c:idx val="4"/>
              <c:layout>
                <c:manualLayout>
                  <c:x val="-4.1545994587784366E-2"/>
                  <c:y val="-3.6281179138321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E-4185-AA4D-3D8A9740AA5F}"/>
                </c:ext>
              </c:extLst>
            </c:dLbl>
            <c:dLbl>
              <c:idx val="15"/>
              <c:layout>
                <c:manualLayout>
                  <c:x val="-2.3482518680052168E-2"/>
                  <c:y val="-4.5351473922902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E-4185-AA4D-3D8A9740AA5F}"/>
                </c:ext>
              </c:extLst>
            </c:dLbl>
            <c:dLbl>
              <c:idx val="23"/>
              <c:layout>
                <c:manualLayout>
                  <c:x val="-9.0317379538661664E-3"/>
                  <c:y val="-4.5351473922902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E-4185-AA4D-3D8A9740A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14'!$A$45:$B$68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14'!$D$45:$D$68</c:f>
              <c:numCache>
                <c:formatCode>0.00%</c:formatCode>
                <c:ptCount val="24"/>
                <c:pt idx="0">
                  <c:v>8.5000000000000006E-2</c:v>
                </c:pt>
                <c:pt idx="1">
                  <c:v>8.5000000000000006E-2</c:v>
                </c:pt>
                <c:pt idx="2">
                  <c:v>8.5000000000000006E-2</c:v>
                </c:pt>
                <c:pt idx="3">
                  <c:v>8.5000000000000006E-2</c:v>
                </c:pt>
                <c:pt idx="4">
                  <c:v>8.5000000000000006E-2</c:v>
                </c:pt>
                <c:pt idx="5">
                  <c:v>0.08</c:v>
                </c:pt>
                <c:pt idx="6">
                  <c:v>7.7499999999999999E-2</c:v>
                </c:pt>
                <c:pt idx="7">
                  <c:v>7.7499999999999999E-2</c:v>
                </c:pt>
                <c:pt idx="8">
                  <c:v>7.4999999999999997E-2</c:v>
                </c:pt>
                <c:pt idx="9">
                  <c:v>6.25E-2</c:v>
                </c:pt>
                <c:pt idx="10">
                  <c:v>0.06</c:v>
                </c:pt>
                <c:pt idx="11">
                  <c:v>5.5E-2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6.7500000000000004E-2</c:v>
                </c:pt>
                <c:pt idx="21">
                  <c:v>6.5000000000000002E-2</c:v>
                </c:pt>
                <c:pt idx="22">
                  <c:v>6.25E-2</c:v>
                </c:pt>
                <c:pt idx="2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AE-4185-AA4D-3D8A9740AA5F}"/>
            </c:ext>
          </c:extLst>
        </c:ser>
        <c:ser>
          <c:idx val="2"/>
          <c:order val="2"/>
          <c:tx>
            <c:strRef>
              <c:f>'Gráfico 14'!$E$44</c:f>
              <c:strCache>
                <c:ptCount val="1"/>
                <c:pt idx="0">
                  <c:v>Préstamo</c:v>
                </c:pt>
              </c:strCache>
            </c:strRef>
          </c:tx>
          <c:spPr>
            <a:ln w="28575" cap="flat">
              <a:solidFill>
                <a:srgbClr val="767171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8771384950877301E-2"/>
                  <c:y val="-2.7210884353741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E-4185-AA4D-3D8A9740AA5F}"/>
                </c:ext>
              </c:extLst>
            </c:dLbl>
            <c:dLbl>
              <c:idx val="4"/>
              <c:layout>
                <c:manualLayout>
                  <c:x val="-4.6965037360104066E-2"/>
                  <c:y val="-4.5351473922902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E-4185-AA4D-3D8A9740AA5F}"/>
                </c:ext>
              </c:extLst>
            </c:dLbl>
            <c:dLbl>
              <c:idx val="15"/>
              <c:layout>
                <c:manualLayout>
                  <c:x val="-2.3482518680052168E-2"/>
                  <c:y val="-4.0816326530612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E-4185-AA4D-3D8A9740AA5F}"/>
                </c:ext>
              </c:extLst>
            </c:dLbl>
            <c:dLbl>
              <c:idx val="23"/>
              <c:layout>
                <c:manualLayout>
                  <c:x val="-7.225390363093066E-3"/>
                  <c:y val="-4.5351473922902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AE-4185-AA4D-3D8A9740A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14'!$A$45:$B$68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14'!$E$45:$E$68</c:f>
              <c:numCache>
                <c:formatCode>0.00%</c:formatCode>
                <c:ptCount val="24"/>
                <c:pt idx="0">
                  <c:v>0.05</c:v>
                </c:pt>
                <c:pt idx="1">
                  <c:v>5.5E-2</c:v>
                </c:pt>
                <c:pt idx="2">
                  <c:v>5.5E-2</c:v>
                </c:pt>
                <c:pt idx="3">
                  <c:v>0.06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7.7499999999999999E-2</c:v>
                </c:pt>
                <c:pt idx="7">
                  <c:v>8.2500000000000004E-2</c:v>
                </c:pt>
                <c:pt idx="8">
                  <c:v>8.5000000000000006E-2</c:v>
                </c:pt>
                <c:pt idx="9">
                  <c:v>8.7499999999999994E-2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8.5000000000000006E-2</c:v>
                </c:pt>
                <c:pt idx="18">
                  <c:v>8.2500000000000004E-2</c:v>
                </c:pt>
                <c:pt idx="19">
                  <c:v>8.2500000000000004E-2</c:v>
                </c:pt>
                <c:pt idx="20">
                  <c:v>0.08</c:v>
                </c:pt>
                <c:pt idx="21">
                  <c:v>0.08</c:v>
                </c:pt>
                <c:pt idx="22">
                  <c:v>7.7499999999999999E-2</c:v>
                </c:pt>
                <c:pt idx="23">
                  <c:v>7.4999999999999997E-2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AE-4185-AA4D-3D8A9740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537935"/>
        <c:axId val="1001540431"/>
      </c:lineChart>
      <c:catAx>
        <c:axId val="100153793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001540431"/>
        <c:crosses val="autoZero"/>
        <c:auto val="1"/>
        <c:lblAlgn val="ctr"/>
        <c:lblOffset val="50"/>
        <c:noMultiLvlLbl val="0"/>
      </c:catAx>
      <c:valAx>
        <c:axId val="1001540431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00153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15'!$B$65</c:f>
              <c:strCache>
                <c:ptCount val="1"/>
                <c:pt idx="0">
                  <c:v>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019-45C4-BCBD-47B43C8268AC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019-45C4-BCBD-47B43C8268A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9-45C4-BCBD-47B43C8268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9-45C4-BCBD-47B43C8268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9-45C4-BCBD-47B43C8268AC}"/>
                </c:ext>
              </c:extLst>
            </c:dLbl>
            <c:dLbl>
              <c:idx val="3"/>
              <c:layout>
                <c:manualLayout>
                  <c:x val="-9.0735656673105042E-2"/>
                  <c:y val="-2.8083187641621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9-45C4-BCBD-47B43C8268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9-45C4-BCBD-47B43C8268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9-45C4-BCBD-47B43C8268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9-45C4-BCBD-47B43C8268A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9-45C4-BCBD-47B43C8268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9-45C4-BCBD-47B43C8268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19-45C4-BCBD-47B43C8268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9-45C4-BCBD-47B43C8268A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19-45C4-BCBD-47B43C8268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9-45C4-BCBD-47B43C8268A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19-45C4-BCBD-47B43C8268A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19-45C4-BCBD-47B43C8268A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19-45C4-BCBD-47B43C8268A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19-45C4-BCBD-47B43C8268A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19-45C4-BCBD-47B43C8268AC}"/>
                </c:ext>
              </c:extLst>
            </c:dLbl>
            <c:dLbl>
              <c:idx val="18"/>
              <c:layout>
                <c:manualLayout>
                  <c:x val="-3.532209996076905E-2"/>
                  <c:y val="3.3682485953119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9-45C4-BCBD-47B43C8268A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19-45C4-BCBD-47B43C8268A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19-45C4-BCBD-47B43C8268A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19-45C4-BCBD-47B43C8268A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19-45C4-BCBD-47B43C826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15'!$C$63:$Z$64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15'!$C$65:$Z$65</c:f>
              <c:numCache>
                <c:formatCode>0.00%</c:formatCode>
                <c:ptCount val="24"/>
                <c:pt idx="0">
                  <c:v>7.2400000000000006E-2</c:v>
                </c:pt>
                <c:pt idx="1">
                  <c:v>6.3799999999999996E-2</c:v>
                </c:pt>
                <c:pt idx="2">
                  <c:v>5.8999999999999997E-2</c:v>
                </c:pt>
                <c:pt idx="3">
                  <c:v>5.1499999999999997E-2</c:v>
                </c:pt>
                <c:pt idx="4">
                  <c:v>4.4299999999999999E-2</c:v>
                </c:pt>
                <c:pt idx="5">
                  <c:v>0.04</c:v>
                </c:pt>
                <c:pt idx="6">
                  <c:v>3.95E-2</c:v>
                </c:pt>
                <c:pt idx="7">
                  <c:v>4.2685310479626981E-2</c:v>
                </c:pt>
                <c:pt idx="8">
                  <c:v>4.4102606812692624E-2</c:v>
                </c:pt>
                <c:pt idx="9">
                  <c:v>4.3458328142518932E-2</c:v>
                </c:pt>
                <c:pt idx="10">
                  <c:v>4.0039349899971821E-2</c:v>
                </c:pt>
                <c:pt idx="11">
                  <c:v>3.5688785536486245E-2</c:v>
                </c:pt>
                <c:pt idx="12">
                  <c:v>3.3169247292580403E-2</c:v>
                </c:pt>
                <c:pt idx="13">
                  <c:v>3.2995489088470699E-2</c:v>
                </c:pt>
                <c:pt idx="14">
                  <c:v>3.3846852582532803E-2</c:v>
                </c:pt>
                <c:pt idx="15">
                  <c:v>3.03220064724921E-2</c:v>
                </c:pt>
                <c:pt idx="16">
                  <c:v>3.1961963747203302E-2</c:v>
                </c:pt>
                <c:pt idx="17">
                  <c:v>3.46275489981962E-2</c:v>
                </c:pt>
                <c:pt idx="18">
                  <c:v>3.53873630709471E-2</c:v>
                </c:pt>
                <c:pt idx="19">
                  <c:v>3.4238257060503999E-2</c:v>
                </c:pt>
                <c:pt idx="20">
                  <c:v>3.2863932153528903E-2</c:v>
                </c:pt>
                <c:pt idx="21">
                  <c:v>3.1582901933816097E-2</c:v>
                </c:pt>
                <c:pt idx="22">
                  <c:v>3.1797306083647198E-2</c:v>
                </c:pt>
                <c:pt idx="23">
                  <c:v>3.3484969949385997E-2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8019-45C4-BCBD-47B43C8268AC}"/>
            </c:ext>
          </c:extLst>
        </c:ser>
        <c:ser>
          <c:idx val="1"/>
          <c:order val="1"/>
          <c:tx>
            <c:strRef>
              <c:f>'Gráfico 15'!$B$66</c:f>
              <c:strCache>
                <c:ptCount val="1"/>
                <c:pt idx="0">
                  <c:v>Subyacente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8019-45C4-BCBD-47B43C8268AC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chemeClr val="accent1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19-45C4-BCBD-47B43C8268A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19-45C4-BCBD-47B43C8268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19-45C4-BCBD-47B43C8268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19-45C4-BCBD-47B43C8268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19-45C4-BCBD-47B43C8268AC}"/>
                </c:ext>
              </c:extLst>
            </c:dLbl>
            <c:dLbl>
              <c:idx val="4"/>
              <c:layout>
                <c:manualLayout>
                  <c:x val="-9.7788629492357657E-3"/>
                  <c:y val="-1.8798248485355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19-45C4-BCBD-47B43C8268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19-45C4-BCBD-47B43C8268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19-45C4-BCBD-47B43C8268A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19-45C4-BCBD-47B43C8268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19-45C4-BCBD-47B43C8268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19-45C4-BCBD-47B43C8268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19-45C4-BCBD-47B43C8268A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19-45C4-BCBD-47B43C8268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19-45C4-BCBD-47B43C8268A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19-45C4-BCBD-47B43C8268A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19-45C4-BCBD-47B43C8268A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19-45C4-BCBD-47B43C8268A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19-45C4-BCBD-47B43C8268A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19-45C4-BCBD-47B43C8268A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19-45C4-BCBD-47B43C8268A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19-45C4-BCBD-47B43C8268A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19-45C4-BCBD-47B43C8268A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19-45C4-BCBD-47B43C826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15'!$C$63:$Z$64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15'!$C$66:$Z$66</c:f>
              <c:numCache>
                <c:formatCode>0.00%</c:formatCode>
                <c:ptCount val="24"/>
                <c:pt idx="0">
                  <c:v>6.6000000000000003E-2</c:v>
                </c:pt>
                <c:pt idx="1">
                  <c:v>6.4000000000000001E-2</c:v>
                </c:pt>
                <c:pt idx="2">
                  <c:v>6.1600000000000002E-2</c:v>
                </c:pt>
                <c:pt idx="3">
                  <c:v>5.8299999999999998E-2</c:v>
                </c:pt>
                <c:pt idx="4">
                  <c:v>5.5100000000000003E-2</c:v>
                </c:pt>
                <c:pt idx="5">
                  <c:v>5.33E-2</c:v>
                </c:pt>
                <c:pt idx="6">
                  <c:v>5.0500000000000003E-2</c:v>
                </c:pt>
                <c:pt idx="7">
                  <c:v>4.8215200534875491E-2</c:v>
                </c:pt>
                <c:pt idx="8">
                  <c:v>4.6776729559748542E-2</c:v>
                </c:pt>
                <c:pt idx="9">
                  <c:v>4.5822035138461947E-2</c:v>
                </c:pt>
                <c:pt idx="10">
                  <c:v>4.4817557075079062E-2</c:v>
                </c:pt>
                <c:pt idx="11">
                  <c:v>4.3192187966398121E-2</c:v>
                </c:pt>
                <c:pt idx="12">
                  <c:v>4.0852227972252998E-2</c:v>
                </c:pt>
                <c:pt idx="13">
                  <c:v>3.9520367105585E-2</c:v>
                </c:pt>
                <c:pt idx="14">
                  <c:v>4.0437737626594097E-2</c:v>
                </c:pt>
                <c:pt idx="15">
                  <c:v>3.9938957924569501E-2</c:v>
                </c:pt>
                <c:pt idx="16">
                  <c:v>3.9926862536715103E-2</c:v>
                </c:pt>
                <c:pt idx="17">
                  <c:v>3.9753199649810202E-2</c:v>
                </c:pt>
                <c:pt idx="18">
                  <c:v>3.9009903293730101E-2</c:v>
                </c:pt>
                <c:pt idx="19">
                  <c:v>4.0468920591319603E-2</c:v>
                </c:pt>
                <c:pt idx="20">
                  <c:v>4.0124952028819799E-2</c:v>
                </c:pt>
                <c:pt idx="21">
                  <c:v>3.9586113006524697E-2</c:v>
                </c:pt>
                <c:pt idx="22">
                  <c:v>3.9280412018971797E-2</c:v>
                </c:pt>
                <c:pt idx="23">
                  <c:v>4.0144866517603399E-2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F-8019-45C4-BCBD-47B43C8268AC}"/>
            </c:ext>
          </c:extLst>
        </c:ser>
        <c:ser>
          <c:idx val="2"/>
          <c:order val="2"/>
          <c:tx>
            <c:strRef>
              <c:f>'Gráfico 15'!$B$67</c:f>
              <c:strCache>
                <c:ptCount val="1"/>
                <c:pt idx="0">
                  <c:v>Meta de inflación</c:v>
                </c:pt>
              </c:strCache>
            </c:strRef>
          </c:tx>
          <c:spPr>
            <a:ln w="28575" cap="rnd">
              <a:solidFill>
                <a:schemeClr val="accent3">
                  <a:alpha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'Gráfico 15'!$C$63:$Z$64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15'!$C$67:$Z$67</c:f>
              <c:numCache>
                <c:formatCode>0.00%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0.04</c:v>
                </c:pt>
                <c:pt idx="2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8019-45C4-BCBD-47B43C8268A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8692448"/>
        <c:axId val="200386080"/>
      </c:lineChart>
      <c:catAx>
        <c:axId val="9286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00386080"/>
        <c:crosses val="autoZero"/>
        <c:auto val="1"/>
        <c:lblAlgn val="ctr"/>
        <c:lblOffset val="100"/>
        <c:noMultiLvlLbl val="0"/>
      </c:catAx>
      <c:valAx>
        <c:axId val="2003860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9286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16'!$W$27</c:f>
              <c:strCache>
                <c:ptCount val="1"/>
                <c:pt idx="0">
                  <c:v>Ocupados formales</c:v>
                </c:pt>
              </c:strCache>
            </c:strRef>
          </c:tx>
          <c:spPr>
            <a:solidFill>
              <a:srgbClr val="10486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16'!$U$28:$V$36</c:f>
              <c:multiLvlStrCache>
                <c:ptCount val="9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'Gráfico 16'!$W$28:$W$36</c:f>
              <c:numCache>
                <c:formatCode>_(* #,##0.0_);_(* \(#,##0.0\);_(* "-"??_);_(@_)</c:formatCode>
                <c:ptCount val="9"/>
                <c:pt idx="0">
                  <c:v>41.9</c:v>
                </c:pt>
                <c:pt idx="1">
                  <c:v>43.8</c:v>
                </c:pt>
                <c:pt idx="2">
                  <c:v>43.3</c:v>
                </c:pt>
                <c:pt idx="3">
                  <c:v>44</c:v>
                </c:pt>
                <c:pt idx="4">
                  <c:v>43.3</c:v>
                </c:pt>
                <c:pt idx="5">
                  <c:v>43.2</c:v>
                </c:pt>
                <c:pt idx="6">
                  <c:v>44.4</c:v>
                </c:pt>
                <c:pt idx="7">
                  <c:v>43.9</c:v>
                </c:pt>
                <c:pt idx="8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5-4BBB-B892-9FE88DF38397}"/>
            </c:ext>
          </c:extLst>
        </c:ser>
        <c:ser>
          <c:idx val="1"/>
          <c:order val="1"/>
          <c:tx>
            <c:strRef>
              <c:f>'Gráfico 16'!$X$27</c:f>
              <c:strCache>
                <c:ptCount val="1"/>
                <c:pt idx="0">
                  <c:v>Ocupados informales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16'!$U$28:$V$36</c:f>
              <c:multiLvlStrCache>
                <c:ptCount val="9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'Gráfico 16'!$X$28:$X$36</c:f>
              <c:numCache>
                <c:formatCode>General</c:formatCode>
                <c:ptCount val="9"/>
                <c:pt idx="0">
                  <c:v>58.1</c:v>
                </c:pt>
                <c:pt idx="1">
                  <c:v>56.2</c:v>
                </c:pt>
                <c:pt idx="2">
                  <c:v>56.7</c:v>
                </c:pt>
                <c:pt idx="3" formatCode="0.0">
                  <c:v>56</c:v>
                </c:pt>
                <c:pt idx="4">
                  <c:v>56.7</c:v>
                </c:pt>
                <c:pt idx="5">
                  <c:v>56.8</c:v>
                </c:pt>
                <c:pt idx="6">
                  <c:v>55.6</c:v>
                </c:pt>
                <c:pt idx="7">
                  <c:v>56.1</c:v>
                </c:pt>
                <c:pt idx="8">
                  <c:v>55.3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5-4BBB-B892-9FE88DF3839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1366921104"/>
        <c:axId val="1366921584"/>
      </c:barChart>
      <c:catAx>
        <c:axId val="136692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66921584"/>
        <c:crosses val="autoZero"/>
        <c:auto val="1"/>
        <c:lblAlgn val="ctr"/>
        <c:lblOffset val="100"/>
        <c:noMultiLvlLbl val="0"/>
      </c:catAx>
      <c:valAx>
        <c:axId val="1366921584"/>
        <c:scaling>
          <c:orientation val="minMax"/>
        </c:scaling>
        <c:delete val="1"/>
        <c:axPos val="l"/>
        <c:numFmt formatCode="_(* #,##0.0_);_(* \(#,##0.0\);_(* &quot;-&quot;??_);_(@_)" sourceLinked="1"/>
        <c:majorTickMark val="out"/>
        <c:minorTickMark val="none"/>
        <c:tickLblPos val="nextTo"/>
        <c:crossAx val="136692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17'!$A$46</c:f>
              <c:strCache>
                <c:ptCount val="1"/>
                <c:pt idx="0">
                  <c:v>Ocupación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256-4189-903E-8FA6D1FC9F1C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256-4189-903E-8FA6D1FC9F1C}"/>
              </c:ext>
            </c:extLst>
          </c:dPt>
          <c:dPt>
            <c:idx val="7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56-4189-903E-8FA6D1FC9F1C}"/>
              </c:ext>
            </c:extLst>
          </c:dPt>
          <c:dPt>
            <c:idx val="8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56-4189-903E-8FA6D1FC9F1C}"/>
              </c:ext>
            </c:extLst>
          </c:dPt>
          <c:dPt>
            <c:idx val="9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56-4189-903E-8FA6D1FC9F1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66A2D8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56-4189-903E-8FA6D1FC9F1C}"/>
              </c:ext>
            </c:extLst>
          </c:dPt>
          <c:dPt>
            <c:idx val="2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56-4189-903E-8FA6D1FC9F1C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6-4189-903E-8FA6D1FC9F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6-4189-903E-8FA6D1FC9F1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6-4189-903E-8FA6D1FC9F1C}"/>
                </c:ext>
              </c:extLst>
            </c:dLbl>
            <c:dLbl>
              <c:idx val="4"/>
              <c:layout>
                <c:manualLayout>
                  <c:x val="-2.6819919326044762E-2"/>
                  <c:y val="-3.761165404504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6-4189-903E-8FA6D1FC9F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6-4189-903E-8FA6D1FC9F1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6-4189-903E-8FA6D1FC9F1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6-4189-903E-8FA6D1FC9F1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6-4189-903E-8FA6D1FC9F1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6-4189-903E-8FA6D1FC9F1C}"/>
                </c:ext>
              </c:extLst>
            </c:dLbl>
            <c:dLbl>
              <c:idx val="10"/>
              <c:layout>
                <c:manualLayout>
                  <c:x val="-3.4482753419200318E-2"/>
                  <c:y val="-3.3850488640540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6-4189-903E-8FA6D1FC9F1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6-4189-903E-8FA6D1FC9F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6-4189-903E-8FA6D1FC9F1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6-4189-903E-8FA6D1FC9F1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6-4189-903E-8FA6D1FC9F1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6-4189-903E-8FA6D1FC9F1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6-4189-903E-8FA6D1FC9F1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6-4189-903E-8FA6D1FC9F1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6-4189-903E-8FA6D1FC9F1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6-4189-903E-8FA6D1FC9F1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6-4189-903E-8FA6D1FC9F1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6-4189-903E-8FA6D1FC9F1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6-4189-903E-8FA6D1FC9F1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6-4189-903E-8FA6D1FC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17'!$B$44:$L$45</c:f>
              <c:multiLvlStrCache>
                <c:ptCount val="11"/>
                <c:lvl>
                  <c:pt idx="0">
                    <c:v>E-M</c:v>
                  </c:pt>
                  <c:pt idx="1">
                    <c:v>E-J</c:v>
                  </c:pt>
                  <c:pt idx="2">
                    <c:v>E-S</c:v>
                  </c:pt>
                  <c:pt idx="3">
                    <c:v>E-D</c:v>
                  </c:pt>
                  <c:pt idx="4">
                    <c:v>E-M</c:v>
                  </c:pt>
                  <c:pt idx="5">
                    <c:v>E-J</c:v>
                  </c:pt>
                  <c:pt idx="6">
                    <c:v>E-S</c:v>
                  </c:pt>
                  <c:pt idx="7">
                    <c:v>E-D</c:v>
                  </c:pt>
                  <c:pt idx="8">
                    <c:v>E-M</c:v>
                  </c:pt>
                  <c:pt idx="9">
                    <c:v>E-J</c:v>
                  </c:pt>
                  <c:pt idx="10">
                    <c:v>E-S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'Gráfico 17'!$B$46:$L$46</c:f>
              <c:numCache>
                <c:formatCode>0.0</c:formatCode>
                <c:ptCount val="11"/>
                <c:pt idx="0">
                  <c:v>59.4</c:v>
                </c:pt>
                <c:pt idx="1">
                  <c:v>59.9</c:v>
                </c:pt>
                <c:pt idx="2">
                  <c:v>59.2</c:v>
                </c:pt>
                <c:pt idx="3">
                  <c:v>60.6</c:v>
                </c:pt>
                <c:pt idx="4">
                  <c:v>60.4</c:v>
                </c:pt>
                <c:pt idx="5">
                  <c:v>60.1</c:v>
                </c:pt>
                <c:pt idx="6">
                  <c:v>60.7</c:v>
                </c:pt>
                <c:pt idx="7">
                  <c:v>61.7</c:v>
                </c:pt>
                <c:pt idx="8">
                  <c:v>61.6</c:v>
                </c:pt>
                <c:pt idx="9">
                  <c:v>61.8</c:v>
                </c:pt>
                <c:pt idx="10">
                  <c:v>62.1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7256-4189-903E-8FA6D1FC9F1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8692448"/>
        <c:axId val="200386080"/>
      </c:lineChart>
      <c:catAx>
        <c:axId val="9286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00386080"/>
        <c:crosses val="autoZero"/>
        <c:auto val="1"/>
        <c:lblAlgn val="ctr"/>
        <c:lblOffset val="100"/>
        <c:noMultiLvlLbl val="0"/>
      </c:catAx>
      <c:valAx>
        <c:axId val="20038608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92869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591253855803834E-2"/>
          <c:y val="3.4299549852167592E-2"/>
          <c:w val="0.96681749228839231"/>
          <c:h val="0.88770442160358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18'!$L$20</c:f>
              <c:strCache>
                <c:ptCount val="1"/>
                <c:pt idx="0">
                  <c:v>SPNF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18'!$K$21:$K$30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2025*</c:v>
                </c:pt>
              </c:strCache>
            </c:strRef>
          </c:cat>
          <c:val>
            <c:numRef>
              <c:f>'Gráfico 18'!$L$21:$L$30</c:f>
              <c:numCache>
                <c:formatCode>#,##0.0,,</c:formatCode>
                <c:ptCount val="10"/>
                <c:pt idx="0">
                  <c:v>157891446325</c:v>
                </c:pt>
                <c:pt idx="1">
                  <c:v>174632016243</c:v>
                </c:pt>
                <c:pt idx="2">
                  <c:v>174583009604.00003</c:v>
                </c:pt>
                <c:pt idx="3">
                  <c:v>202138349745.4776</c:v>
                </c:pt>
                <c:pt idx="4">
                  <c:v>201250330014.40118</c:v>
                </c:pt>
                <c:pt idx="5">
                  <c:v>233262832411.41</c:v>
                </c:pt>
                <c:pt idx="6">
                  <c:v>246208296337.77002</c:v>
                </c:pt>
                <c:pt idx="7">
                  <c:v>293724777508.37</c:v>
                </c:pt>
                <c:pt idx="8">
                  <c:v>332716084080.96002</c:v>
                </c:pt>
                <c:pt idx="9">
                  <c:v>341957246742.73999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7-4735-B171-B33C3B70C33E}"/>
            </c:ext>
          </c:extLst>
        </c:ser>
        <c:ser>
          <c:idx val="1"/>
          <c:order val="1"/>
          <c:tx>
            <c:strRef>
              <c:f>'Gráfico 18'!$M$20</c:f>
              <c:strCache>
                <c:ptCount val="1"/>
                <c:pt idx="0">
                  <c:v>SF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B17-4735-B171-B33C3B70C33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7-4735-B171-B33C3B70C3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7-4735-B171-B33C3B70C3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7-4735-B171-B33C3B70C3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7-4735-B171-B33C3B70C3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17-4735-B171-B33C3B70C3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17-4735-B171-B33C3B70C3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17-4735-B171-B33C3B70C3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17-4735-B171-B33C3B70C3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17-4735-B171-B33C3B70C33E}"/>
                </c:ext>
              </c:extLst>
            </c:dLbl>
            <c:dLbl>
              <c:idx val="9"/>
              <c:layout>
                <c:manualLayout>
                  <c:x val="0"/>
                  <c:y val="-3.8688126345395521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7-4735-B171-B33C3B70C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18'!$K$21:$K$30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2025*</c:v>
                </c:pt>
              </c:strCache>
            </c:strRef>
          </c:cat>
          <c:val>
            <c:numRef>
              <c:f>'Gráfico 18'!$M$21:$M$30</c:f>
              <c:numCache>
                <c:formatCode>#,##0.0,,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3288576903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17-4735-B171-B33C3B70C3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866710575"/>
        <c:axId val="917486207"/>
      </c:barChart>
      <c:catAx>
        <c:axId val="866710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917486207"/>
        <c:crosses val="autoZero"/>
        <c:auto val="1"/>
        <c:lblAlgn val="ctr"/>
        <c:lblOffset val="100"/>
        <c:noMultiLvlLbl val="0"/>
      </c:catAx>
      <c:valAx>
        <c:axId val="917486207"/>
        <c:scaling>
          <c:orientation val="minMax"/>
        </c:scaling>
        <c:delete val="1"/>
        <c:axPos val="l"/>
        <c:numFmt formatCode="#,##0.0,," sourceLinked="1"/>
        <c:majorTickMark val="none"/>
        <c:minorTickMark val="none"/>
        <c:tickLblPos val="nextTo"/>
        <c:crossAx val="866710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4431849583588301"/>
          <c:y val="6.3712426632385133E-2"/>
          <c:w val="0.11427410219877616"/>
          <c:h val="8.23469399467546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945963225556662"/>
          <c:y val="0.24904550712178952"/>
          <c:w val="0.41174890179822804"/>
          <c:h val="0.66246055316099273"/>
        </c:manualLayout>
      </c:layout>
      <c:pieChart>
        <c:varyColors val="1"/>
        <c:ser>
          <c:idx val="0"/>
          <c:order val="0"/>
          <c:tx>
            <c:strRef>
              <c:f>'Gráfico 19 '!$L$15</c:f>
              <c:strCache>
                <c:ptCount val="1"/>
                <c:pt idx="0">
                  <c:v> Total General 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92-4249-BE91-6E27D079F77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92-4249-BE91-6E27D079F774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92-4249-BE91-6E27D079F774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92-4249-BE91-6E27D079F774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92-4249-BE91-6E27D079F774}"/>
              </c:ext>
            </c:extLst>
          </c:dPt>
          <c:dPt>
            <c:idx val="5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892-4249-BE91-6E27D079F774}"/>
              </c:ext>
            </c:extLst>
          </c:dPt>
          <c:dPt>
            <c:idx val="6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892-4249-BE91-6E27D079F774}"/>
              </c:ext>
            </c:extLst>
          </c:dPt>
          <c:dPt>
            <c:idx val="7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892-4249-BE91-6E27D079F774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892-4249-BE91-6E27D079F774}"/>
                </c:ext>
              </c:extLst>
            </c:dLbl>
            <c:dLbl>
              <c:idx val="1"/>
              <c:layout>
                <c:manualLayout>
                  <c:x val="-2.5526990667342674E-2"/>
                  <c:y val="-0.1068881518052033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92-4249-BE91-6E27D079F774}"/>
                </c:ext>
              </c:extLst>
            </c:dLbl>
            <c:dLbl>
              <c:idx val="2"/>
              <c:layout>
                <c:manualLayout>
                  <c:x val="0.10276563915334537"/>
                  <c:y val="-7.90897778848039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92-4249-BE91-6E27D079F774}"/>
                </c:ext>
              </c:extLst>
            </c:dLbl>
            <c:dLbl>
              <c:idx val="3"/>
              <c:layout>
                <c:manualLayout>
                  <c:x val="5.9999901639138938E-2"/>
                  <c:y val="2.63428967801994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92-4249-BE91-6E27D079F774}"/>
                </c:ext>
              </c:extLst>
            </c:dLbl>
            <c:dLbl>
              <c:idx val="4"/>
              <c:layout>
                <c:manualLayout>
                  <c:x val="7.2290873632225167E-2"/>
                  <c:y val="0.105858074157622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92-4249-BE91-6E27D079F7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19 '!$M$13:$T$14</c:f>
              <c:strCache>
                <c:ptCount val="8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 Locales</c:v>
                </c:pt>
                <c:pt idx="4">
                  <c:v>Empresas Públicas No Financieras</c:v>
                </c:pt>
                <c:pt idx="5">
                  <c:v>Empresas Públicas Financieras Monetarias</c:v>
                </c:pt>
                <c:pt idx="6">
                  <c:v>Empresas Públicas Financieras no Monetarias</c:v>
                </c:pt>
                <c:pt idx="7">
                  <c:v>Auxiliares Financieros</c:v>
                </c:pt>
              </c:strCache>
            </c:strRef>
          </c:cat>
          <c:val>
            <c:numRef>
              <c:f>'Gráfico 19 '!$M$15:$T$15</c:f>
              <c:numCache>
                <c:formatCode>#,##0.0,,</c:formatCode>
                <c:ptCount val="8"/>
                <c:pt idx="0">
                  <c:v>1232274315644.3</c:v>
                </c:pt>
                <c:pt idx="1">
                  <c:v>42497883549</c:v>
                </c:pt>
                <c:pt idx="2">
                  <c:v>46875006548</c:v>
                </c:pt>
                <c:pt idx="3">
                  <c:v>11564313807.519989</c:v>
                </c:pt>
                <c:pt idx="4">
                  <c:v>213787872873.95999</c:v>
                </c:pt>
                <c:pt idx="5">
                  <c:v>162235576341</c:v>
                </c:pt>
                <c:pt idx="6">
                  <c:v>17512218090</c:v>
                </c:pt>
                <c:pt idx="7">
                  <c:v>9555270577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892-4249-BE91-6E27D079F77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[187]Hoja5!$B$5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2573363431151298E-2"/>
                  <c:y val="-4.938271604938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2-45EE-B8F5-D3F64057AEB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2-45EE-B8F5-D3F64057A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[187]Hoja5!$A$6:$A$17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[187]Hoja5!$B$6:$B$17</c:f>
              <c:numCache>
                <c:formatCode>General</c:formatCode>
                <c:ptCount val="12"/>
                <c:pt idx="0">
                  <c:v>7.5</c:v>
                </c:pt>
                <c:pt idx="1">
                  <c:v>7.9</c:v>
                </c:pt>
                <c:pt idx="2">
                  <c:v>8.5</c:v>
                </c:pt>
                <c:pt idx="3">
                  <c:v>8.3000000000000007</c:v>
                </c:pt>
                <c:pt idx="4">
                  <c:v>8.6</c:v>
                </c:pt>
                <c:pt idx="5">
                  <c:v>9.1</c:v>
                </c:pt>
                <c:pt idx="6">
                  <c:v>8.5</c:v>
                </c:pt>
                <c:pt idx="7">
                  <c:v>8.3000000000000007</c:v>
                </c:pt>
                <c:pt idx="8">
                  <c:v>8.1999999999999993</c:v>
                </c:pt>
                <c:pt idx="9">
                  <c:v>7.7</c:v>
                </c:pt>
                <c:pt idx="10">
                  <c:v>7.1</c:v>
                </c:pt>
                <c:pt idx="11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2-45EE-B8F5-D3F64057AEB7}"/>
            </c:ext>
          </c:extLst>
        </c:ser>
        <c:ser>
          <c:idx val="1"/>
          <c:order val="1"/>
          <c:tx>
            <c:strRef>
              <c:f>[187]Hoja5!$C$5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2-45EE-B8F5-D3F64057A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[187]Hoja5!$A$6:$A$17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[187]Hoja5!$C$6:$C$17</c:f>
              <c:numCache>
                <c:formatCode>General</c:formatCode>
                <c:ptCount val="12"/>
                <c:pt idx="0">
                  <c:v>6.4</c:v>
                </c:pt>
                <c:pt idx="1">
                  <c:v>6</c:v>
                </c:pt>
                <c:pt idx="2">
                  <c:v>5</c:v>
                </c:pt>
                <c:pt idx="3">
                  <c:v>4.9000000000000004</c:v>
                </c:pt>
                <c:pt idx="4">
                  <c:v>4</c:v>
                </c:pt>
                <c:pt idx="5">
                  <c:v>3</c:v>
                </c:pt>
                <c:pt idx="6">
                  <c:v>3.2</c:v>
                </c:pt>
                <c:pt idx="7">
                  <c:v>3.7</c:v>
                </c:pt>
                <c:pt idx="8">
                  <c:v>3.7</c:v>
                </c:pt>
                <c:pt idx="9">
                  <c:v>3.2</c:v>
                </c:pt>
                <c:pt idx="10">
                  <c:v>3.1</c:v>
                </c:pt>
                <c:pt idx="1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2-45EE-B8F5-D3F64057AEB7}"/>
            </c:ext>
          </c:extLst>
        </c:ser>
        <c:ser>
          <c:idx val="2"/>
          <c:order val="2"/>
          <c:tx>
            <c:strRef>
              <c:f>[187]Hoja5!$D$5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2-45EE-B8F5-D3F64057A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[187]Hoja5!$A$6:$A$17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[187]Hoja5!$D$6:$D$17</c:f>
              <c:numCache>
                <c:formatCode>General</c:formatCode>
                <c:ptCount val="12"/>
                <c:pt idx="0">
                  <c:v>3.1</c:v>
                </c:pt>
                <c:pt idx="1">
                  <c:v>3.2</c:v>
                </c:pt>
                <c:pt idx="2">
                  <c:v>3.5</c:v>
                </c:pt>
                <c:pt idx="3">
                  <c:v>3.4</c:v>
                </c:pt>
                <c:pt idx="4">
                  <c:v>3.3</c:v>
                </c:pt>
                <c:pt idx="5">
                  <c:v>3</c:v>
                </c:pt>
                <c:pt idx="6">
                  <c:v>2.9</c:v>
                </c:pt>
                <c:pt idx="7">
                  <c:v>2.5</c:v>
                </c:pt>
                <c:pt idx="8">
                  <c:v>2.4</c:v>
                </c:pt>
                <c:pt idx="9">
                  <c:v>2.6</c:v>
                </c:pt>
                <c:pt idx="10">
                  <c:v>2.7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52-45EE-B8F5-D3F64057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036864"/>
        <c:axId val="132031584"/>
      </c:lineChart>
      <c:catAx>
        <c:axId val="1320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2031584"/>
        <c:crosses val="autoZero"/>
        <c:auto val="1"/>
        <c:lblAlgn val="ctr"/>
        <c:lblOffset val="100"/>
        <c:noMultiLvlLbl val="0"/>
      </c:catAx>
      <c:valAx>
        <c:axId val="1320315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20368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/>
              <a:t>Gráfico 20. Fuentes y Aplicaciones Financieras Formuladas Consolidadas del SP</a:t>
            </a:r>
          </a:p>
          <a:p>
            <a:pPr>
              <a:defRPr/>
            </a:pPr>
            <a:r>
              <a:rPr lang="es-DO"/>
              <a:t>2024 - 2025</a:t>
            </a:r>
          </a:p>
          <a:p>
            <a:pPr>
              <a:defRPr/>
            </a:pPr>
            <a:r>
              <a:rPr lang="es-DO" b="0"/>
              <a:t>En Millones de RD$</a:t>
            </a:r>
          </a:p>
        </c:rich>
      </c:tx>
      <c:layout>
        <c:manualLayout>
          <c:xMode val="edge"/>
          <c:yMode val="edge"/>
          <c:x val="0.14117762971936201"/>
          <c:y val="2.2663402487982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20'!$N$9</c:f>
              <c:strCache>
                <c:ptCount val="1"/>
                <c:pt idx="0">
                  <c:v>Fuentes Financieras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20'!$M$10:$M$11</c:f>
              <c:numCache>
                <c:formatCode>General</c:formatCode>
                <c:ptCount val="2"/>
                <c:pt idx="0">
                  <c:v>2024</c:v>
                </c:pt>
                <c:pt idx="1">
                  <c:v>2025</c:v>
                </c:pt>
              </c:numCache>
            </c:numRef>
          </c:cat>
          <c:val>
            <c:numRef>
              <c:f>'Gráfico 20'!$N$10:$N$11</c:f>
              <c:numCache>
                <c:formatCode>#,##0.0,,_);\(#,##0.0,,\)</c:formatCode>
                <c:ptCount val="2"/>
                <c:pt idx="0">
                  <c:v>566615100000</c:v>
                </c:pt>
                <c:pt idx="1">
                  <c:v>516701027738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1-4292-A6DE-40DFD1346CCE}"/>
            </c:ext>
          </c:extLst>
        </c:ser>
        <c:ser>
          <c:idx val="1"/>
          <c:order val="1"/>
          <c:tx>
            <c:strRef>
              <c:f>'Gráfico 20'!$O$9</c:f>
              <c:strCache>
                <c:ptCount val="1"/>
                <c:pt idx="0">
                  <c:v>Aplicaciones Financieras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20'!$M$10:$M$11</c:f>
              <c:numCache>
                <c:formatCode>General</c:formatCode>
                <c:ptCount val="2"/>
                <c:pt idx="0">
                  <c:v>2024</c:v>
                </c:pt>
                <c:pt idx="1">
                  <c:v>2025</c:v>
                </c:pt>
              </c:numCache>
            </c:numRef>
          </c:cat>
          <c:val>
            <c:numRef>
              <c:f>'Gráfico 20'!$O$10:$O$11</c:f>
              <c:numCache>
                <c:formatCode>#,##0.0,,_);\(#,##0.0,,\)</c:formatCode>
                <c:ptCount val="2"/>
                <c:pt idx="0">
                  <c:v>368043400000</c:v>
                </c:pt>
                <c:pt idx="1">
                  <c:v>313069015255.47998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1-4292-A6DE-40DFD1346CCE}"/>
            </c:ext>
          </c:extLst>
        </c:ser>
        <c:ser>
          <c:idx val="2"/>
          <c:order val="2"/>
          <c:tx>
            <c:strRef>
              <c:f>'Gráfico 20'!$P$9</c:f>
              <c:strCache>
                <c:ptCount val="1"/>
                <c:pt idx="0">
                  <c:v>Financiamiento neto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20'!$M$10:$M$11</c:f>
              <c:numCache>
                <c:formatCode>General</c:formatCode>
                <c:ptCount val="2"/>
                <c:pt idx="0">
                  <c:v>2024</c:v>
                </c:pt>
                <c:pt idx="1">
                  <c:v>2025</c:v>
                </c:pt>
              </c:numCache>
            </c:numRef>
          </c:cat>
          <c:val>
            <c:numRef>
              <c:f>'Gráfico 20'!$P$10:$P$11</c:f>
              <c:numCache>
                <c:formatCode>#,##0.0,,_);\(#,##0.0,,\)</c:formatCode>
                <c:ptCount val="2"/>
                <c:pt idx="0">
                  <c:v>198571600000</c:v>
                </c:pt>
                <c:pt idx="1">
                  <c:v>203632012482.52002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31-4292-A6DE-40DFD134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818895120"/>
        <c:axId val="1818895536"/>
      </c:barChart>
      <c:catAx>
        <c:axId val="181889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818895536"/>
        <c:crosses val="autoZero"/>
        <c:auto val="1"/>
        <c:lblAlgn val="ctr"/>
        <c:lblOffset val="100"/>
        <c:noMultiLvlLbl val="0"/>
      </c:catAx>
      <c:valAx>
        <c:axId val="1818895536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181889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200" b="1"/>
              <a:t>Gráfico 21. Balance del Sector Público no Financiero Consolidado Formulado</a:t>
            </a:r>
          </a:p>
          <a:p>
            <a:pPr>
              <a:defRPr sz="1200" b="1"/>
            </a:pPr>
            <a:r>
              <a:rPr lang="es-DO" sz="1200" b="1" baseline="0"/>
              <a:t>2024 - 2025</a:t>
            </a:r>
          </a:p>
          <a:p>
            <a:pPr>
              <a:defRPr sz="1200" b="1"/>
            </a:pPr>
            <a:r>
              <a:rPr lang="es-DO" sz="1200" b="0" baseline="0"/>
              <a:t>En Millones de RD$, Como porcentaje (%) del PIB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1.7687074829931974E-2"/>
          <c:y val="0.24693615797668131"/>
          <c:w val="0.97006802721088436"/>
          <c:h val="0.683170798955727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21'!$Q$20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21'!$P$21:$P$24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'Gráfico 21'!$Q$21:$Q$24</c:f>
              <c:numCache>
                <c:formatCode>#,##0.0,,_);\(#,##0.0,,\)</c:formatCode>
                <c:ptCount val="4"/>
                <c:pt idx="0">
                  <c:v>42809228179.8899</c:v>
                </c:pt>
                <c:pt idx="1">
                  <c:v>-241380865688.51999</c:v>
                </c:pt>
                <c:pt idx="2">
                  <c:v>-198571637508.62988</c:v>
                </c:pt>
                <c:pt idx="3">
                  <c:v>116772488907.27026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B-4615-B284-03617F543E2B}"/>
            </c:ext>
          </c:extLst>
        </c:ser>
        <c:ser>
          <c:idx val="1"/>
          <c:order val="1"/>
          <c:tx>
            <c:strRef>
              <c:f>'Gráfico 21'!$R$20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13B-4615-B284-03617F543E2B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B-4615-B284-03617F543E2B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13B-4615-B284-03617F543E2B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13B-4615-B284-03617F543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21'!$P$21:$P$24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'Gráfico 21'!$R$21:$R$24</c:f>
              <c:numCache>
                <c:formatCode>#,##0.0,,_);\(#,##0.0,,\)</c:formatCode>
                <c:ptCount val="4"/>
                <c:pt idx="0">
                  <c:v>39336646944.220215</c:v>
                </c:pt>
                <c:pt idx="1">
                  <c:v>-242968659787.05997</c:v>
                </c:pt>
                <c:pt idx="2">
                  <c:v>-203632012842.83984</c:v>
                </c:pt>
                <c:pt idx="3">
                  <c:v>150179645473.73022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3B-4615-B284-03617F543E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38"/>
        <c:axId val="637026847"/>
        <c:axId val="637035999"/>
      </c:barChart>
      <c:catAx>
        <c:axId val="637026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37035999"/>
        <c:crosses val="autoZero"/>
        <c:auto val="1"/>
        <c:lblAlgn val="ctr"/>
        <c:lblOffset val="100"/>
        <c:noMultiLvlLbl val="0"/>
      </c:catAx>
      <c:valAx>
        <c:axId val="637035999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637026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r>
              <a:rPr lang="es-DO" sz="1400" b="1">
                <a:effectLst/>
              </a:rPr>
              <a:t>Gráfico 22 Presión Tributaria por Ámbitos del Sector Público 2025</a:t>
            </a:r>
            <a:endParaRPr lang="es-DO" sz="1400">
              <a:effectLst/>
            </a:endParaRPr>
          </a:p>
          <a:p>
            <a:pPr>
              <a:defRPr/>
            </a:pPr>
            <a:r>
              <a:rPr lang="es-DO" sz="1400">
                <a:effectLst/>
              </a:rPr>
              <a:t>Como porcentaje (%) del PIB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22'!$C$11</c:f>
              <c:strCache>
                <c:ptCount val="1"/>
                <c:pt idx="0">
                  <c:v>Gobierno Central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2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22'!$C$11:$E$11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</c:v>
                </c:pt>
              </c:strCache>
            </c:strRef>
          </c:cat>
          <c:val>
            <c:numRef>
              <c:f>'Gráfico 22'!$C$14:$E$14</c:f>
              <c:numCache>
                <c:formatCode>0.00%</c:formatCode>
                <c:ptCount val="3"/>
                <c:pt idx="0">
                  <c:v>0.14182418697183213</c:v>
                </c:pt>
                <c:pt idx="1">
                  <c:v>0.14182418697183213</c:v>
                </c:pt>
                <c:pt idx="2">
                  <c:v>0.14182418697183213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F-42E5-9037-E193878A8C57}"/>
            </c:ext>
          </c:extLst>
        </c:ser>
        <c:ser>
          <c:idx val="1"/>
          <c:order val="1"/>
          <c:tx>
            <c:strRef>
              <c:f>'Gráfico 22'!$A$15</c:f>
              <c:strCache>
                <c:ptCount val="1"/>
                <c:pt idx="0">
                  <c:v>Descentralizadas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22'!$C$11:$E$11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</c:v>
                </c:pt>
              </c:strCache>
            </c:strRef>
          </c:cat>
          <c:val>
            <c:numRef>
              <c:f>'Gráfico 22'!$C$15:$E$15</c:f>
              <c:numCache>
                <c:formatCode>0.00%</c:formatCode>
                <c:ptCount val="3"/>
                <c:pt idx="1">
                  <c:v>5.2961667344844643E-4</c:v>
                </c:pt>
                <c:pt idx="2">
                  <c:v>5.2961667344844643E-4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F-42E5-9037-E193878A8C57}"/>
            </c:ext>
          </c:extLst>
        </c:ser>
        <c:ser>
          <c:idx val="2"/>
          <c:order val="2"/>
          <c:tx>
            <c:strRef>
              <c:f>'Gráfico 22'!$A$16</c:f>
              <c:strCache>
                <c:ptCount val="1"/>
                <c:pt idx="0">
                  <c:v>Gobiernos Locales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22'!$C$11:$E$11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</c:v>
                </c:pt>
              </c:strCache>
            </c:strRef>
          </c:cat>
          <c:val>
            <c:numRef>
              <c:f>'Gráfico 22'!$C$16:$E$16</c:f>
              <c:numCache>
                <c:formatCode>0.00%</c:formatCode>
                <c:ptCount val="3"/>
                <c:pt idx="2">
                  <c:v>6.6941640981302286E-4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4F-42E5-9037-E193878A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25376623"/>
        <c:axId val="425377039"/>
      </c:barChart>
      <c:lineChart>
        <c:grouping val="standard"/>
        <c:varyColors val="0"/>
        <c:ser>
          <c:idx val="3"/>
          <c:order val="3"/>
          <c:tx>
            <c:strRef>
              <c:f>'Gráfico 22'!$A$17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2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4F-42E5-9037-E193878A8C57}"/>
              </c:ext>
            </c:extLst>
          </c:dPt>
          <c:dLbls>
            <c:dLbl>
              <c:idx val="1"/>
              <c:layout>
                <c:manualLayout>
                  <c:x val="-4.1926049768022285E-2"/>
                  <c:y val="-5.4504721687036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F-42E5-9037-E193878A8C57}"/>
                </c:ext>
              </c:extLst>
            </c:dLbl>
            <c:dLbl>
              <c:idx val="2"/>
              <c:layout>
                <c:manualLayout>
                  <c:x val="-5.2873563218390804E-2"/>
                  <c:y val="-5.0870986828477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F-42E5-9037-E193878A8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'Gráfico 22'!$C$17:$E$17</c:f>
              <c:numCache>
                <c:formatCode>0.00%</c:formatCode>
                <c:ptCount val="3"/>
                <c:pt idx="1">
                  <c:v>0.14235380364528058</c:v>
                </c:pt>
                <c:pt idx="2">
                  <c:v>0.1430232200550936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4F-42E5-9037-E193878A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376623"/>
        <c:axId val="425377039"/>
      </c:lineChart>
      <c:catAx>
        <c:axId val="42537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425377039"/>
        <c:crosses val="autoZero"/>
        <c:auto val="1"/>
        <c:lblAlgn val="ctr"/>
        <c:lblOffset val="100"/>
        <c:noMultiLvlLbl val="0"/>
      </c:catAx>
      <c:valAx>
        <c:axId val="42537703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42537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24'!$G$10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24'!$F$11:$F$18</c:f>
              <c:strCache>
                <c:ptCount val="8"/>
                <c:pt idx="0">
                  <c:v>Administración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  <c:pt idx="5">
                  <c:v> Instituciones Públicas Financieras Monetarias</c:v>
                </c:pt>
                <c:pt idx="6">
                  <c:v> Instituciones Públicas Financieras no Monetarias</c:v>
                </c:pt>
                <c:pt idx="7">
                  <c:v> Auxiliares Financieros</c:v>
                </c:pt>
              </c:strCache>
            </c:strRef>
          </c:cat>
          <c:val>
            <c:numRef>
              <c:f>'Gráfico 24'!$G$11:$G$18</c:f>
              <c:numCache>
                <c:formatCode>_-* #,##0_-;\-* #,##0_-;_-* "-"??_-;_-@_-</c:formatCode>
                <c:ptCount val="8"/>
                <c:pt idx="0">
                  <c:v>606158</c:v>
                </c:pt>
                <c:pt idx="1">
                  <c:v>61936</c:v>
                </c:pt>
                <c:pt idx="2">
                  <c:v>4486</c:v>
                </c:pt>
                <c:pt idx="3">
                  <c:v>50025</c:v>
                </c:pt>
                <c:pt idx="4">
                  <c:v>39642</c:v>
                </c:pt>
                <c:pt idx="5">
                  <c:v>13475</c:v>
                </c:pt>
                <c:pt idx="6" formatCode="General">
                  <c:v>3107</c:v>
                </c:pt>
                <c:pt idx="7" formatCode="General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F-4C38-9C95-C177BC4BF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5"/>
        <c:overlap val="-65"/>
        <c:axId val="59380912"/>
        <c:axId val="59390704"/>
      </c:barChart>
      <c:catAx>
        <c:axId val="5938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9390704"/>
        <c:crosses val="autoZero"/>
        <c:auto val="1"/>
        <c:lblAlgn val="ctr"/>
        <c:lblOffset val="100"/>
        <c:noMultiLvlLbl val="0"/>
      </c:catAx>
      <c:valAx>
        <c:axId val="59390704"/>
        <c:scaling>
          <c:orientation val="minMax"/>
        </c:scaling>
        <c:delete val="1"/>
        <c:axPos val="l"/>
        <c:numFmt formatCode="_-* #,##0_-;\-* #,##0_-;_-* &quot;-&quot;??_-;_-@_-" sourceLinked="1"/>
        <c:majorTickMark val="none"/>
        <c:minorTickMark val="none"/>
        <c:tickLblPos val="nextTo"/>
        <c:crossAx val="5938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203864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EB-4D09-A3C3-0A2BAFE18B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26'!$P$12:$P$22</c:f>
              <c:strCache>
                <c:ptCount val="11"/>
                <c:pt idx="0">
                  <c:v> Region Valdesia</c:v>
                </c:pt>
                <c:pt idx="1">
                  <c:v> Region Cibao Norte</c:v>
                </c:pt>
                <c:pt idx="2">
                  <c:v> Region Yuma</c:v>
                </c:pt>
                <c:pt idx="3">
                  <c:v> Region Cibao Nordeste</c:v>
                </c:pt>
                <c:pt idx="4">
                  <c:v> Region Higuamo</c:v>
                </c:pt>
                <c:pt idx="5">
                  <c:v> Region Ozama O Metropolitana</c:v>
                </c:pt>
                <c:pt idx="6">
                  <c:v> Region Cibao Sur</c:v>
                </c:pt>
                <c:pt idx="7">
                  <c:v> Promedio</c:v>
                </c:pt>
                <c:pt idx="8">
                  <c:v> Region El Valle</c:v>
                </c:pt>
                <c:pt idx="9">
                  <c:v> Region Enriquillo</c:v>
                </c:pt>
                <c:pt idx="10">
                  <c:v> Region Cibao Noroeste</c:v>
                </c:pt>
              </c:strCache>
            </c:strRef>
          </c:cat>
          <c:val>
            <c:numRef>
              <c:f>'Gráfico 26'!$Q$12:$Q$22</c:f>
              <c:numCache>
                <c:formatCode>_-* #,##0.0_-;\-* #,##0.0_-;_-* "-"??_-;_-@_-</c:formatCode>
                <c:ptCount val="11"/>
                <c:pt idx="0">
                  <c:v>3362.2409400351744</c:v>
                </c:pt>
                <c:pt idx="1">
                  <c:v>5727.4884243177157</c:v>
                </c:pt>
                <c:pt idx="2">
                  <c:v>7219.7012575064409</c:v>
                </c:pt>
                <c:pt idx="3">
                  <c:v>9102.7898821189028</c:v>
                </c:pt>
                <c:pt idx="4" formatCode="#,##0.0">
                  <c:v>9112.0796709080532</c:v>
                </c:pt>
                <c:pt idx="5">
                  <c:v>9289.6881488332729</c:v>
                </c:pt>
                <c:pt idx="6">
                  <c:v>9781.4183416893757</c:v>
                </c:pt>
                <c:pt idx="7">
                  <c:v>10847.070074485679</c:v>
                </c:pt>
                <c:pt idx="8">
                  <c:v>17393.376507978635</c:v>
                </c:pt>
                <c:pt idx="9">
                  <c:v>18360.986986659307</c:v>
                </c:pt>
                <c:pt idx="10">
                  <c:v>19120.93058480991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A-451F-9986-36F715736A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062058736"/>
        <c:axId val="2062043344"/>
      </c:barChart>
      <c:catAx>
        <c:axId val="2062058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062043344"/>
        <c:crosses val="autoZero"/>
        <c:auto val="1"/>
        <c:lblAlgn val="ctr"/>
        <c:lblOffset val="100"/>
        <c:noMultiLvlLbl val="0"/>
      </c:catAx>
      <c:valAx>
        <c:axId val="2062043344"/>
        <c:scaling>
          <c:orientation val="minMax"/>
        </c:scaling>
        <c:delete val="1"/>
        <c:axPos val="b"/>
        <c:numFmt formatCode="_-* #,##0.0_-;\-* #,##0.0_-;_-* &quot;-&quot;??_-;_-@_-" sourceLinked="1"/>
        <c:majorTickMark val="none"/>
        <c:minorTickMark val="none"/>
        <c:tickLblPos val="nextTo"/>
        <c:crossAx val="20620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50000"/>
              </a:schemeClr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931-4BA4-A57C-8AF7B2740E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27'!$B$67:$B$78</c:f>
              <c:numCache>
                <c:formatCode>General</c:formatCode>
                <c:ptCount val="11"/>
              </c:numCache>
            </c:numRef>
          </c:cat>
          <c:val>
            <c:numRef>
              <c:f>'Gráfico 27'!$C$67:$C$78</c:f>
              <c:numCache>
                <c:formatCode>General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2-E931-4BA4-A57C-8AF7B2740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2058736"/>
        <c:axId val="2062043344"/>
      </c:barChart>
      <c:catAx>
        <c:axId val="2062058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062043344"/>
        <c:crosses val="autoZero"/>
        <c:auto val="1"/>
        <c:lblAlgn val="ctr"/>
        <c:lblOffset val="100"/>
        <c:noMultiLvlLbl val="0"/>
      </c:catAx>
      <c:valAx>
        <c:axId val="20620433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20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203864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8D-4223-9BEE-9BA153B189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27'!$Q$10:$Q$43</c:f>
              <c:strCache>
                <c:ptCount val="34"/>
                <c:pt idx="0">
                  <c:v>  Santiago Rodriguez </c:v>
                </c:pt>
                <c:pt idx="1">
                  <c:v>  Hermanas Mirabal </c:v>
                </c:pt>
                <c:pt idx="2">
                  <c:v>  Valverde </c:v>
                </c:pt>
                <c:pt idx="3">
                  <c:v>  Elias Pina </c:v>
                </c:pt>
                <c:pt idx="4">
                  <c:v>  Bahoruco </c:v>
                </c:pt>
                <c:pt idx="5">
                  <c:v>  La Romana </c:v>
                </c:pt>
                <c:pt idx="6">
                  <c:v>  Pedernales </c:v>
                </c:pt>
                <c:pt idx="7">
                  <c:v>  Monsenor Nouel </c:v>
                </c:pt>
                <c:pt idx="8">
                  <c:v>  Espaillat </c:v>
                </c:pt>
                <c:pt idx="9">
                  <c:v>  Peravia </c:v>
                </c:pt>
                <c:pt idx="10">
                  <c:v>  San Jose De Ocoa </c:v>
                </c:pt>
                <c:pt idx="11">
                  <c:v>  Samana </c:v>
                </c:pt>
                <c:pt idx="12">
                  <c:v>  San Juan </c:v>
                </c:pt>
                <c:pt idx="13">
                  <c:v>  Hato Mayor </c:v>
                </c:pt>
                <c:pt idx="14">
                  <c:v>  Maria Trinidad Sanchez </c:v>
                </c:pt>
                <c:pt idx="15">
                  <c:v>  Monte Plata </c:v>
                </c:pt>
                <c:pt idx="16">
                  <c:v>  San Cristobal </c:v>
                </c:pt>
                <c:pt idx="17">
                  <c:v>  La Vega </c:v>
                </c:pt>
                <c:pt idx="18">
                  <c:v>  Dajabon </c:v>
                </c:pt>
                <c:pt idx="19">
                  <c:v>  Puerto Plata </c:v>
                </c:pt>
                <c:pt idx="20">
                  <c:v>  San Pedro De Macoris </c:v>
                </c:pt>
                <c:pt idx="21">
                  <c:v>  El Seibo </c:v>
                </c:pt>
                <c:pt idx="22">
                  <c:v>  Barahona </c:v>
                </c:pt>
                <c:pt idx="23">
                  <c:v>  La Altagracia </c:v>
                </c:pt>
                <c:pt idx="24">
                  <c:v>  Duarte </c:v>
                </c:pt>
                <c:pt idx="25">
                  <c:v>  Azua </c:v>
                </c:pt>
                <c:pt idx="26">
                  <c:v> Promedio </c:v>
                </c:pt>
                <c:pt idx="27">
                  <c:v>  Independencia </c:v>
                </c:pt>
                <c:pt idx="28">
                  <c:v>  Sanchez Ramirez </c:v>
                </c:pt>
                <c:pt idx="29">
                  <c:v>  Monte Cristi </c:v>
                </c:pt>
                <c:pt idx="30">
                  <c:v>  Santiago </c:v>
                </c:pt>
                <c:pt idx="31">
                  <c:v>  Multiprovincial </c:v>
                </c:pt>
                <c:pt idx="32">
                  <c:v>  Distrito Nacional </c:v>
                </c:pt>
                <c:pt idx="33">
                  <c:v>  Santo Domingo </c:v>
                </c:pt>
              </c:strCache>
            </c:strRef>
          </c:cat>
          <c:val>
            <c:numRef>
              <c:f>'Gráfico 27'!$R$10:$R$43</c:f>
              <c:numCache>
                <c:formatCode>#,##0.0,,</c:formatCode>
                <c:ptCount val="34"/>
                <c:pt idx="0">
                  <c:v>338566655</c:v>
                </c:pt>
                <c:pt idx="1">
                  <c:v>492429881.30000001</c:v>
                </c:pt>
                <c:pt idx="2">
                  <c:v>544629741.18000007</c:v>
                </c:pt>
                <c:pt idx="3">
                  <c:v>619600547</c:v>
                </c:pt>
                <c:pt idx="4">
                  <c:v>697587294.99000001</c:v>
                </c:pt>
                <c:pt idx="5">
                  <c:v>814862567</c:v>
                </c:pt>
                <c:pt idx="6">
                  <c:v>825660181.36000001</c:v>
                </c:pt>
                <c:pt idx="7">
                  <c:v>854841004.39999998</c:v>
                </c:pt>
                <c:pt idx="8">
                  <c:v>857380568.88</c:v>
                </c:pt>
                <c:pt idx="9">
                  <c:v>921578185.88999999</c:v>
                </c:pt>
                <c:pt idx="10">
                  <c:v>973042654.85000002</c:v>
                </c:pt>
                <c:pt idx="11">
                  <c:v>1087289924</c:v>
                </c:pt>
                <c:pt idx="12">
                  <c:v>1177079809.1199999</c:v>
                </c:pt>
                <c:pt idx="13">
                  <c:v>1330554675.3499999</c:v>
                </c:pt>
                <c:pt idx="14">
                  <c:v>1442176908.49</c:v>
                </c:pt>
                <c:pt idx="15">
                  <c:v>1824876587.0899999</c:v>
                </c:pt>
                <c:pt idx="16">
                  <c:v>1936545118.72</c:v>
                </c:pt>
                <c:pt idx="17">
                  <c:v>1969704062.4300001</c:v>
                </c:pt>
                <c:pt idx="18">
                  <c:v>2059628419.8099999</c:v>
                </c:pt>
                <c:pt idx="19">
                  <c:v>2105709737.29</c:v>
                </c:pt>
                <c:pt idx="20">
                  <c:v>2197596621.4299998</c:v>
                </c:pt>
                <c:pt idx="21">
                  <c:v>2207391873.5599999</c:v>
                </c:pt>
                <c:pt idx="22">
                  <c:v>2263274235.5599999</c:v>
                </c:pt>
                <c:pt idx="23">
                  <c:v>2295070296</c:v>
                </c:pt>
                <c:pt idx="24">
                  <c:v>2890074025.3699999</c:v>
                </c:pt>
                <c:pt idx="25">
                  <c:v>2922612830.9400001</c:v>
                </c:pt>
                <c:pt idx="26">
                  <c:v>3092666046.8169703</c:v>
                </c:pt>
                <c:pt idx="27">
                  <c:v>3331775889</c:v>
                </c:pt>
                <c:pt idx="28">
                  <c:v>4440007206.2600002</c:v>
                </c:pt>
                <c:pt idx="29">
                  <c:v>5074039139.5500002</c:v>
                </c:pt>
                <c:pt idx="30">
                  <c:v>6216413977.3299999</c:v>
                </c:pt>
                <c:pt idx="31">
                  <c:v>6755836219</c:v>
                </c:pt>
                <c:pt idx="32">
                  <c:v>8141285343</c:v>
                </c:pt>
                <c:pt idx="33">
                  <c:v>30448857363.809998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D-4223-9BEE-9BA153B189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848937311"/>
        <c:axId val="1848934431"/>
      </c:barChart>
      <c:catAx>
        <c:axId val="184893731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05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848934431"/>
        <c:crosses val="autoZero"/>
        <c:auto val="1"/>
        <c:lblAlgn val="ctr"/>
        <c:lblOffset val="100"/>
        <c:noMultiLvlLbl val="0"/>
      </c:catAx>
      <c:valAx>
        <c:axId val="1848934431"/>
        <c:scaling>
          <c:orientation val="minMax"/>
        </c:scaling>
        <c:delete val="1"/>
        <c:axPos val="b"/>
        <c:numFmt formatCode="#,##0.0,," sourceLinked="1"/>
        <c:majorTickMark val="none"/>
        <c:minorTickMark val="none"/>
        <c:tickLblPos val="nextTo"/>
        <c:crossAx val="1848937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ctr">
        <a:defRPr lang="en-US" sz="1000" b="0" i="0" u="none" strike="noStrike" kern="1200" baseline="0">
          <a:solidFill>
            <a:schemeClr val="tx1"/>
          </a:solidFill>
          <a:latin typeface="Times New Roman" panose="02020603050405020304" pitchFamily="18" charset="0"/>
          <a:ea typeface="+mn-ea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750017259418015"/>
          <c:y val="2.1689461813053958E-2"/>
          <c:w val="0.51952679062170903"/>
          <c:h val="0.95662107637389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03864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F3-4B7F-B85C-28D6BF3B94A1}"/>
              </c:ext>
            </c:extLst>
          </c:dPt>
          <c:dLbls>
            <c:numFmt formatCode="_-* #,##0.0_-;\-* #,##0.0_-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'[188]Inversion prov. per capita'!$A$42:$A$74</c:f>
              <c:strCache>
                <c:ptCount val="33"/>
                <c:pt idx="0">
                  <c:v>La Romana</c:v>
                </c:pt>
                <c:pt idx="1">
                  <c:v>Monsenor Nouel</c:v>
                </c:pt>
                <c:pt idx="2">
                  <c:v>Hermanas Mirabal</c:v>
                </c:pt>
                <c:pt idx="3">
                  <c:v>Valverde</c:v>
                </c:pt>
                <c:pt idx="4">
                  <c:v>San Cristobal</c:v>
                </c:pt>
                <c:pt idx="5">
                  <c:v>San Juan</c:v>
                </c:pt>
                <c:pt idx="6">
                  <c:v>Peravia</c:v>
                </c:pt>
                <c:pt idx="7">
                  <c:v>Monte Plata</c:v>
                </c:pt>
                <c:pt idx="8">
                  <c:v>Puerto Plata</c:v>
                </c:pt>
                <c:pt idx="9">
                  <c:v>Pedernales</c:v>
                </c:pt>
                <c:pt idx="10">
                  <c:v>La Vega</c:v>
                </c:pt>
                <c:pt idx="11">
                  <c:v>San Jose De Ocoa</c:v>
                </c:pt>
                <c:pt idx="12">
                  <c:v>La Altagracia</c:v>
                </c:pt>
                <c:pt idx="13">
                  <c:v>Barahona</c:v>
                </c:pt>
                <c:pt idx="14">
                  <c:v>Distrito Nacional</c:v>
                </c:pt>
                <c:pt idx="15">
                  <c:v>Santiago</c:v>
                </c:pt>
                <c:pt idx="16">
                  <c:v>San Pedro De Macoris</c:v>
                </c:pt>
                <c:pt idx="17">
                  <c:v>El Seibo</c:v>
                </c:pt>
                <c:pt idx="18">
                  <c:v>Bahoruco</c:v>
                </c:pt>
                <c:pt idx="19">
                  <c:v>Hato Mayor</c:v>
                </c:pt>
                <c:pt idx="20">
                  <c:v>Azua</c:v>
                </c:pt>
                <c:pt idx="21">
                  <c:v>Sanchez Ramirez</c:v>
                </c:pt>
                <c:pt idx="22">
                  <c:v>Espaillat</c:v>
                </c:pt>
                <c:pt idx="23">
                  <c:v>Promedio</c:v>
                </c:pt>
                <c:pt idx="24">
                  <c:v>Elias Pina</c:v>
                </c:pt>
                <c:pt idx="25">
                  <c:v>Maria Trinidad Sanchez</c:v>
                </c:pt>
                <c:pt idx="26">
                  <c:v>Samana</c:v>
                </c:pt>
                <c:pt idx="27">
                  <c:v>Santiago Rodriguez</c:v>
                </c:pt>
                <c:pt idx="28">
                  <c:v>Duarte</c:v>
                </c:pt>
                <c:pt idx="29">
                  <c:v>Santo Domingo</c:v>
                </c:pt>
                <c:pt idx="30">
                  <c:v>Dajabon</c:v>
                </c:pt>
                <c:pt idx="31">
                  <c:v>Monte Cristi</c:v>
                </c:pt>
                <c:pt idx="32">
                  <c:v>Independencia</c:v>
                </c:pt>
              </c:strCache>
            </c:strRef>
          </c:cat>
          <c:val>
            <c:numRef>
              <c:f>'Gráfico 28'!$I$9:$I$41</c:f>
              <c:numCache>
                <c:formatCode>_-* #,##0.0_-;\-* #,##0.0_-;_-* "-"??_-;_-@_-</c:formatCode>
                <c:ptCount val="33"/>
                <c:pt idx="0">
                  <c:v>2892.0551499685903</c:v>
                </c:pt>
                <c:pt idx="1">
                  <c:v>2925.1047420182676</c:v>
                </c:pt>
                <c:pt idx="2">
                  <c:v>3004.4061915190568</c:v>
                </c:pt>
                <c:pt idx="3">
                  <c:v>3540.5832922306922</c:v>
                </c:pt>
                <c:pt idx="4">
                  <c:v>4569.41644299994</c:v>
                </c:pt>
                <c:pt idx="5">
                  <c:v>4735.2639342973571</c:v>
                </c:pt>
                <c:pt idx="6">
                  <c:v>4829.7739154999599</c:v>
                </c:pt>
                <c:pt idx="7">
                  <c:v>5368.4874659311427</c:v>
                </c:pt>
                <c:pt idx="8">
                  <c:v>5454.1149091583065</c:v>
                </c:pt>
                <c:pt idx="9">
                  <c:v>5794.9096351948338</c:v>
                </c:pt>
                <c:pt idx="10">
                  <c:v>5937.3700962769408</c:v>
                </c:pt>
                <c:pt idx="11">
                  <c:v>5988.3479867242786</c:v>
                </c:pt>
                <c:pt idx="12">
                  <c:v>6265.7624909690358</c:v>
                </c:pt>
                <c:pt idx="13">
                  <c:v>6826.1749336060202</c:v>
                </c:pt>
                <c:pt idx="14">
                  <c:v>7109.8463286982515</c:v>
                </c:pt>
                <c:pt idx="15">
                  <c:v>7618.5963062192177</c:v>
                </c:pt>
                <c:pt idx="16">
                  <c:v>9400.7429016081624</c:v>
                </c:pt>
                <c:pt idx="17">
                  <c:v>9471.7597233021042</c:v>
                </c:pt>
                <c:pt idx="18">
                  <c:v>9583.2361506552243</c:v>
                </c:pt>
                <c:pt idx="19">
                  <c:v>9812.3743562293021</c:v>
                </c:pt>
                <c:pt idx="20">
                  <c:v>9836.1783559817122</c:v>
                </c:pt>
                <c:pt idx="21">
                  <c:v>10264.166003515864</c:v>
                </c:pt>
                <c:pt idx="22">
                  <c:v>11984.507469208365</c:v>
                </c:pt>
                <c:pt idx="23">
                  <c:v>12621.9</c:v>
                </c:pt>
                <c:pt idx="24">
                  <c:v>13068.147730053121</c:v>
                </c:pt>
                <c:pt idx="25">
                  <c:v>15524.276326013907</c:v>
                </c:pt>
                <c:pt idx="26">
                  <c:v>18677.517992398796</c:v>
                </c:pt>
                <c:pt idx="27">
                  <c:v>22861.340717687453</c:v>
                </c:pt>
                <c:pt idx="28">
                  <c:v>23074.184639732401</c:v>
                </c:pt>
                <c:pt idx="29">
                  <c:v>29285.328379415878</c:v>
                </c:pt>
                <c:pt idx="30">
                  <c:v>30605.510280105802</c:v>
                </c:pt>
                <c:pt idx="31">
                  <c:v>42546.026660657386</c:v>
                </c:pt>
                <c:pt idx="32">
                  <c:v>55046.109818758574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F3-4B7F-B85C-28D6BF3B94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64323903"/>
        <c:axId val="564333055"/>
      </c:barChart>
      <c:catAx>
        <c:axId val="5643239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64333055"/>
        <c:crosses val="autoZero"/>
        <c:auto val="1"/>
        <c:lblAlgn val="ctr"/>
        <c:lblOffset val="100"/>
        <c:noMultiLvlLbl val="0"/>
      </c:catAx>
      <c:valAx>
        <c:axId val="564333055"/>
        <c:scaling>
          <c:orientation val="minMax"/>
        </c:scaling>
        <c:delete val="1"/>
        <c:axPos val="b"/>
        <c:numFmt formatCode="_-* #,##0.0_-;\-* #,##0.0_-;_-* &quot;-&quot;??_-;_-@_-" sourceLinked="1"/>
        <c:majorTickMark val="none"/>
        <c:minorTickMark val="none"/>
        <c:tickLblPos val="nextTo"/>
        <c:crossAx val="564323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662825427623317E-2"/>
          <c:y val="3.569431252999989E-2"/>
          <c:w val="0.94838907365652791"/>
          <c:h val="0.72302582799718129"/>
        </c:manualLayout>
      </c:layout>
      <c:lineChart>
        <c:grouping val="standard"/>
        <c:varyColors val="0"/>
        <c:ser>
          <c:idx val="0"/>
          <c:order val="0"/>
          <c:tx>
            <c:strRef>
              <c:f>'[187]Gráfico 3x'!$C$4</c:f>
              <c:strCache>
                <c:ptCount val="1"/>
                <c:pt idx="0">
                  <c:v>Límite Inferior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9A-490B-AD50-0AA4CB690E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A-490B-AD50-0AA4CB690E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A-490B-AD50-0AA4CB690E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A-490B-AD50-0AA4CB690E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A-490B-AD50-0AA4CB690E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A-490B-AD50-0AA4CB690E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A-490B-AD50-0AA4CB690E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A-490B-AD50-0AA4CB690E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A-490B-AD50-0AA4CB690E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A-490B-AD50-0AA4CB690E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A-490B-AD50-0AA4CB690E8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A-490B-AD50-0AA4CB690E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A-490B-AD50-0AA4CB690E8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A-490B-AD50-0AA4CB690E8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A-490B-AD50-0AA4CB690E8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A-490B-AD50-0AA4CB690E8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A-490B-AD50-0AA4CB690E8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A-490B-AD50-0AA4CB690E8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A-490B-AD50-0AA4CB690E8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A-490B-AD50-0AA4CB690E8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A-490B-AD50-0AA4CB690E8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A-490B-AD50-0AA4CB690E8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9A-490B-AD50-0AA4CB690E8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A-490B-AD50-0AA4CB690E8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A-490B-AD50-0AA4CB690E8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A-490B-AD50-0AA4CB690E8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A-490B-AD50-0AA4CB690E8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A-490B-AD50-0AA4CB690E8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A-490B-AD50-0AA4CB690E8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A-490B-AD50-0AA4CB690E8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A-490B-AD50-0AA4CB690E8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A-490B-AD50-0AA4CB690E8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A-490B-AD50-0AA4CB690E8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A-490B-AD50-0AA4CB690E8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A-490B-AD50-0AA4CB690E8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A-490B-AD50-0AA4CB690E8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A-490B-AD50-0AA4CB690E83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A-490B-AD50-0AA4CB690E83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A-490B-AD50-0AA4CB690E83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A-490B-AD50-0AA4CB690E83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A-490B-AD50-0AA4CB690E83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A-490B-AD50-0AA4CB690E83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A-490B-AD50-0AA4CB690E83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A-490B-AD50-0AA4CB690E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99A-490B-AD50-0AA4CB690E8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99A-490B-AD50-0AA4CB690E83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99A-490B-AD50-0AA4CB690E83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99A-490B-AD50-0AA4CB690E83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99A-490B-AD50-0AA4CB690E83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99A-490B-AD50-0AA4CB690E83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99A-490B-AD50-0AA4CB690E83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99A-490B-AD50-0AA4CB690E83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99A-490B-AD50-0AA4CB690E83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99A-490B-AD50-0AA4CB690E83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99A-490B-AD50-0AA4CB690E83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99A-490B-AD50-0AA4CB690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'[187]Gráfico 3x'!$A$5:$B$64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'[187]Gráfico 3x'!$C$5:$C$64</c:f>
              <c:numCache>
                <c:formatCode>General</c:formatCode>
                <c:ptCount val="60"/>
                <c:pt idx="0">
                  <c:v>1.5</c:v>
                </c:pt>
                <c:pt idx="1">
                  <c:v>1.5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0.25</c:v>
                </c:pt>
                <c:pt idx="27">
                  <c:v>0.25</c:v>
                </c:pt>
                <c:pt idx="28">
                  <c:v>0.75</c:v>
                </c:pt>
                <c:pt idx="29">
                  <c:v>1.5</c:v>
                </c:pt>
                <c:pt idx="30">
                  <c:v>2.25</c:v>
                </c:pt>
                <c:pt idx="31">
                  <c:v>2.25</c:v>
                </c:pt>
                <c:pt idx="32">
                  <c:v>3</c:v>
                </c:pt>
                <c:pt idx="33">
                  <c:v>3</c:v>
                </c:pt>
                <c:pt idx="34">
                  <c:v>3.75</c:v>
                </c:pt>
                <c:pt idx="35">
                  <c:v>4.25</c:v>
                </c:pt>
                <c:pt idx="36">
                  <c:v>4.25</c:v>
                </c:pt>
                <c:pt idx="37">
                  <c:v>4.5</c:v>
                </c:pt>
                <c:pt idx="38">
                  <c:v>4.75</c:v>
                </c:pt>
                <c:pt idx="39">
                  <c:v>4.75</c:v>
                </c:pt>
                <c:pt idx="40">
                  <c:v>5</c:v>
                </c:pt>
                <c:pt idx="41">
                  <c:v>5</c:v>
                </c:pt>
                <c:pt idx="42">
                  <c:v>5.25</c:v>
                </c:pt>
                <c:pt idx="43">
                  <c:v>5.25</c:v>
                </c:pt>
                <c:pt idx="44">
                  <c:v>5.25</c:v>
                </c:pt>
                <c:pt idx="45">
                  <c:v>5.25</c:v>
                </c:pt>
                <c:pt idx="46">
                  <c:v>5.25</c:v>
                </c:pt>
                <c:pt idx="47">
                  <c:v>5.25</c:v>
                </c:pt>
                <c:pt idx="48">
                  <c:v>5.25</c:v>
                </c:pt>
                <c:pt idx="49">
                  <c:v>5.25</c:v>
                </c:pt>
                <c:pt idx="50">
                  <c:v>5.25</c:v>
                </c:pt>
                <c:pt idx="51">
                  <c:v>5.25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5.25</c:v>
                </c:pt>
                <c:pt idx="56">
                  <c:v>4.75</c:v>
                </c:pt>
                <c:pt idx="57">
                  <c:v>4.75</c:v>
                </c:pt>
                <c:pt idx="58">
                  <c:v>4.5</c:v>
                </c:pt>
                <c:pt idx="59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F99A-490B-AD50-0AA4CB690E83}"/>
            </c:ext>
          </c:extLst>
        </c:ser>
        <c:ser>
          <c:idx val="1"/>
          <c:order val="1"/>
          <c:tx>
            <c:strRef>
              <c:f>'[187]Gráfico 3x'!$D$4</c:f>
              <c:strCache>
                <c:ptCount val="1"/>
                <c:pt idx="0">
                  <c:v>Límite Superior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99A-490B-AD50-0AA4CB690E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99A-490B-AD50-0AA4CB690E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99A-490B-AD50-0AA4CB690E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99A-490B-AD50-0AA4CB690E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99A-490B-AD50-0AA4CB690E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99A-490B-AD50-0AA4CB690E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99A-490B-AD50-0AA4CB690E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99A-490B-AD50-0AA4CB690E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99A-490B-AD50-0AA4CB690E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99A-490B-AD50-0AA4CB690E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99A-490B-AD50-0AA4CB690E8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99A-490B-AD50-0AA4CB690E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99A-490B-AD50-0AA4CB690E8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99A-490B-AD50-0AA4CB690E8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99A-490B-AD50-0AA4CB690E8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99A-490B-AD50-0AA4CB690E8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99A-490B-AD50-0AA4CB690E8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99A-490B-AD50-0AA4CB690E8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99A-490B-AD50-0AA4CB690E8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99A-490B-AD50-0AA4CB690E8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99A-490B-AD50-0AA4CB690E8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99A-490B-AD50-0AA4CB690E8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99A-490B-AD50-0AA4CB690E8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99A-490B-AD50-0AA4CB690E8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99A-490B-AD50-0AA4CB690E8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99A-490B-AD50-0AA4CB690E8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99A-490B-AD50-0AA4CB690E8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99A-490B-AD50-0AA4CB690E8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99A-490B-AD50-0AA4CB690E8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99A-490B-AD50-0AA4CB690E8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99A-490B-AD50-0AA4CB690E8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99A-490B-AD50-0AA4CB690E8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99A-490B-AD50-0AA4CB690E8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99A-490B-AD50-0AA4CB690E8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99A-490B-AD50-0AA4CB690E8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F99A-490B-AD50-0AA4CB690E8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99A-490B-AD50-0AA4CB690E83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F99A-490B-AD50-0AA4CB690E83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99A-490B-AD50-0AA4CB690E83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F99A-490B-AD50-0AA4CB690E83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99A-490B-AD50-0AA4CB690E83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F99A-490B-AD50-0AA4CB690E83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99A-490B-AD50-0AA4CB690E83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99A-490B-AD50-0AA4CB690E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99A-490B-AD50-0AA4CB690E8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F99A-490B-AD50-0AA4CB690E83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99A-490B-AD50-0AA4CB690E83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99A-490B-AD50-0AA4CB690E83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99A-490B-AD50-0AA4CB690E83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99A-490B-AD50-0AA4CB690E83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99A-490B-AD50-0AA4CB690E83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99A-490B-AD50-0AA4CB690E83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99A-490B-AD50-0AA4CB690E83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99A-490B-AD50-0AA4CB690E83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99A-490B-AD50-0AA4CB690E83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99A-490B-AD50-0AA4CB690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'[187]Gráfico 3x'!$A$5:$B$64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'[187]Gráfico 3x'!$D$5:$D$64</c:f>
              <c:numCache>
                <c:formatCode>General</c:formatCode>
                <c:ptCount val="60"/>
                <c:pt idx="0">
                  <c:v>1.75</c:v>
                </c:pt>
                <c:pt idx="1">
                  <c:v>1.75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0.5</c:v>
                </c:pt>
                <c:pt idx="27">
                  <c:v>0.5</c:v>
                </c:pt>
                <c:pt idx="28">
                  <c:v>1</c:v>
                </c:pt>
                <c:pt idx="29">
                  <c:v>1.75</c:v>
                </c:pt>
                <c:pt idx="30">
                  <c:v>2.5</c:v>
                </c:pt>
                <c:pt idx="31">
                  <c:v>2.5</c:v>
                </c:pt>
                <c:pt idx="32">
                  <c:v>3.25</c:v>
                </c:pt>
                <c:pt idx="33">
                  <c:v>3.25</c:v>
                </c:pt>
                <c:pt idx="34">
                  <c:v>4</c:v>
                </c:pt>
                <c:pt idx="35">
                  <c:v>4.5</c:v>
                </c:pt>
                <c:pt idx="36">
                  <c:v>4.5</c:v>
                </c:pt>
                <c:pt idx="37">
                  <c:v>4.75</c:v>
                </c:pt>
                <c:pt idx="38">
                  <c:v>5</c:v>
                </c:pt>
                <c:pt idx="39">
                  <c:v>5</c:v>
                </c:pt>
                <c:pt idx="40">
                  <c:v>5.25</c:v>
                </c:pt>
                <c:pt idx="41">
                  <c:v>5.25</c:v>
                </c:pt>
                <c:pt idx="42">
                  <c:v>5.5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5.5</c:v>
                </c:pt>
                <c:pt idx="50">
                  <c:v>5.5</c:v>
                </c:pt>
                <c:pt idx="51">
                  <c:v>5.5</c:v>
                </c:pt>
                <c:pt idx="52">
                  <c:v>5.5</c:v>
                </c:pt>
                <c:pt idx="53">
                  <c:v>5.5</c:v>
                </c:pt>
                <c:pt idx="54">
                  <c:v>5.5</c:v>
                </c:pt>
                <c:pt idx="55">
                  <c:v>5.5</c:v>
                </c:pt>
                <c:pt idx="56">
                  <c:v>5</c:v>
                </c:pt>
                <c:pt idx="57">
                  <c:v>5</c:v>
                </c:pt>
                <c:pt idx="58">
                  <c:v>4.75</c:v>
                </c:pt>
                <c:pt idx="59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F99A-490B-AD50-0AA4CB690E83}"/>
            </c:ext>
          </c:extLst>
        </c:ser>
        <c:ser>
          <c:idx val="2"/>
          <c:order val="2"/>
          <c:tx>
            <c:strRef>
              <c:f>'[187]Gráfico 3x'!$E$4</c:f>
              <c:strCache>
                <c:ptCount val="1"/>
                <c:pt idx="0">
                  <c:v>Tasa Efectiva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'[187]Gráfico 3x'!$A$5:$B$64</c:f>
              <c:multiLvlStrCache>
                <c:ptCount val="6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'[187]Gráfico 3x'!$E$5:$E$64</c:f>
              <c:numCache>
                <c:formatCode>General</c:formatCode>
                <c:ptCount val="60"/>
                <c:pt idx="0">
                  <c:v>1.55</c:v>
                </c:pt>
                <c:pt idx="1">
                  <c:v>1.58</c:v>
                </c:pt>
                <c:pt idx="2">
                  <c:v>0.65</c:v>
                </c:pt>
                <c:pt idx="3">
                  <c:v>0.05</c:v>
                </c:pt>
                <c:pt idx="4">
                  <c:v>0.05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0.08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0.06</c:v>
                </c:pt>
                <c:pt idx="17">
                  <c:v>0.08</c:v>
                </c:pt>
                <c:pt idx="18">
                  <c:v>0.1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0.2</c:v>
                </c:pt>
                <c:pt idx="27">
                  <c:v>0.33</c:v>
                </c:pt>
                <c:pt idx="28">
                  <c:v>0.77</c:v>
                </c:pt>
                <c:pt idx="29">
                  <c:v>1.21</c:v>
                </c:pt>
                <c:pt idx="30">
                  <c:v>1.68</c:v>
                </c:pt>
                <c:pt idx="31">
                  <c:v>2.33</c:v>
                </c:pt>
                <c:pt idx="32">
                  <c:v>2.56</c:v>
                </c:pt>
                <c:pt idx="33">
                  <c:v>3.08</c:v>
                </c:pt>
                <c:pt idx="34">
                  <c:v>3.78</c:v>
                </c:pt>
                <c:pt idx="35">
                  <c:v>4.0999999999999996</c:v>
                </c:pt>
                <c:pt idx="36">
                  <c:v>4.33</c:v>
                </c:pt>
                <c:pt idx="37">
                  <c:v>4.57</c:v>
                </c:pt>
                <c:pt idx="38">
                  <c:v>4.6500000000000004</c:v>
                </c:pt>
                <c:pt idx="39">
                  <c:v>4.83</c:v>
                </c:pt>
                <c:pt idx="40">
                  <c:v>5.0599999999999996</c:v>
                </c:pt>
                <c:pt idx="41">
                  <c:v>5.08</c:v>
                </c:pt>
                <c:pt idx="42">
                  <c:v>5.12</c:v>
                </c:pt>
                <c:pt idx="43">
                  <c:v>5.33</c:v>
                </c:pt>
                <c:pt idx="44">
                  <c:v>5.33</c:v>
                </c:pt>
                <c:pt idx="45">
                  <c:v>5.33</c:v>
                </c:pt>
                <c:pt idx="46">
                  <c:v>5.33</c:v>
                </c:pt>
                <c:pt idx="47">
                  <c:v>5.33</c:v>
                </c:pt>
                <c:pt idx="48">
                  <c:v>5.33</c:v>
                </c:pt>
                <c:pt idx="49">
                  <c:v>5.33</c:v>
                </c:pt>
                <c:pt idx="50">
                  <c:v>5.33</c:v>
                </c:pt>
                <c:pt idx="51">
                  <c:v>5.33</c:v>
                </c:pt>
                <c:pt idx="52">
                  <c:v>5.33</c:v>
                </c:pt>
                <c:pt idx="53">
                  <c:v>5.33</c:v>
                </c:pt>
                <c:pt idx="54">
                  <c:v>5.33</c:v>
                </c:pt>
                <c:pt idx="55">
                  <c:v>5.33</c:v>
                </c:pt>
                <c:pt idx="56">
                  <c:v>5.13</c:v>
                </c:pt>
                <c:pt idx="57">
                  <c:v>4.83</c:v>
                </c:pt>
                <c:pt idx="58">
                  <c:v>4.6399999999999997</c:v>
                </c:pt>
                <c:pt idx="59">
                  <c:v>4.4800000000000004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F99A-490B-AD50-0AA4CB690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31344"/>
        <c:axId val="23331824"/>
      </c:lineChart>
      <c:catAx>
        <c:axId val="2333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3331824"/>
        <c:crosses val="autoZero"/>
        <c:auto val="1"/>
        <c:lblAlgn val="ctr"/>
        <c:lblOffset val="100"/>
        <c:noMultiLvlLbl val="0"/>
      </c:catAx>
      <c:valAx>
        <c:axId val="2333182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333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85904802440235"/>
          <c:y val="0.95493572689079398"/>
          <c:w val="0.35018869442556283"/>
          <c:h val="4.3594677124503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Tasas de Rendimiento de Bonos del Tesoro Estadounidense</a:t>
            </a:r>
          </a:p>
          <a:p>
            <a:pPr>
              <a:defRPr/>
            </a:pPr>
            <a:r>
              <a:rPr lang="es-DO" b="1"/>
              <a:t>2021 - 2024</a:t>
            </a:r>
          </a:p>
          <a:p>
            <a:pPr>
              <a:defRPr/>
            </a:pPr>
            <a:r>
              <a:rPr lang="es-DO"/>
              <a:t>Valores en Porcentajes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'[187]Gráfico 4x'!$C$3</c:f>
              <c:strCache>
                <c:ptCount val="1"/>
                <c:pt idx="0">
                  <c:v>3 meses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'[187]Gráfico 4x'!$A$4:$B$51</c:f>
              <c:multiLvlStrCache>
                <c:ptCount val="48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'[187]Gráfico 4x'!$C$4:$C$51</c:f>
              <c:numCache>
                <c:formatCode>General</c:formatCode>
                <c:ptCount val="48"/>
                <c:pt idx="0">
                  <c:v>0.08</c:v>
                </c:pt>
                <c:pt idx="1">
                  <c:v>0.04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0.04</c:v>
                </c:pt>
                <c:pt idx="9">
                  <c:v>0.05</c:v>
                </c:pt>
                <c:pt idx="10">
                  <c:v>0.05</c:v>
                </c:pt>
                <c:pt idx="11">
                  <c:v>0.06</c:v>
                </c:pt>
                <c:pt idx="12">
                  <c:v>0.15</c:v>
                </c:pt>
                <c:pt idx="13">
                  <c:v>0.33</c:v>
                </c:pt>
                <c:pt idx="14">
                  <c:v>0.44</c:v>
                </c:pt>
                <c:pt idx="15">
                  <c:v>0.76</c:v>
                </c:pt>
                <c:pt idx="16">
                  <c:v>0.98</c:v>
                </c:pt>
                <c:pt idx="17">
                  <c:v>1.49</c:v>
                </c:pt>
                <c:pt idx="18">
                  <c:v>2.23</c:v>
                </c:pt>
                <c:pt idx="19">
                  <c:v>2.63</c:v>
                </c:pt>
                <c:pt idx="20">
                  <c:v>3.13</c:v>
                </c:pt>
                <c:pt idx="21">
                  <c:v>3.72</c:v>
                </c:pt>
                <c:pt idx="22">
                  <c:v>4.1500000000000004</c:v>
                </c:pt>
                <c:pt idx="23">
                  <c:v>4.25</c:v>
                </c:pt>
                <c:pt idx="24">
                  <c:v>4.54</c:v>
                </c:pt>
                <c:pt idx="25">
                  <c:v>4.6500000000000004</c:v>
                </c:pt>
                <c:pt idx="26">
                  <c:v>4.6900000000000004</c:v>
                </c:pt>
                <c:pt idx="27">
                  <c:v>4.92</c:v>
                </c:pt>
                <c:pt idx="28">
                  <c:v>5.14</c:v>
                </c:pt>
                <c:pt idx="29">
                  <c:v>5.16</c:v>
                </c:pt>
                <c:pt idx="30">
                  <c:v>5.25</c:v>
                </c:pt>
                <c:pt idx="31">
                  <c:v>5.3</c:v>
                </c:pt>
                <c:pt idx="32">
                  <c:v>5.32</c:v>
                </c:pt>
                <c:pt idx="33">
                  <c:v>5.34</c:v>
                </c:pt>
                <c:pt idx="34">
                  <c:v>5.27</c:v>
                </c:pt>
                <c:pt idx="35">
                  <c:v>5.24</c:v>
                </c:pt>
                <c:pt idx="36">
                  <c:v>5.22</c:v>
                </c:pt>
                <c:pt idx="37">
                  <c:v>5.24</c:v>
                </c:pt>
                <c:pt idx="38">
                  <c:v>5.24</c:v>
                </c:pt>
                <c:pt idx="39">
                  <c:v>5.24</c:v>
                </c:pt>
                <c:pt idx="40">
                  <c:v>5.25</c:v>
                </c:pt>
                <c:pt idx="41">
                  <c:v>5.24</c:v>
                </c:pt>
                <c:pt idx="42">
                  <c:v>5.2</c:v>
                </c:pt>
                <c:pt idx="43">
                  <c:v>5.05</c:v>
                </c:pt>
                <c:pt idx="44">
                  <c:v>4.72</c:v>
                </c:pt>
                <c:pt idx="45">
                  <c:v>4.51</c:v>
                </c:pt>
                <c:pt idx="46">
                  <c:v>4.42</c:v>
                </c:pt>
                <c:pt idx="47">
                  <c:v>4.2699999999999996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1-40AF-9C94-9F22AEF29BA0}"/>
            </c:ext>
          </c:extLst>
        </c:ser>
        <c:ser>
          <c:idx val="1"/>
          <c:order val="1"/>
          <c:tx>
            <c:strRef>
              <c:f>'[187]Gráfico 4x'!$D$3</c:f>
              <c:strCache>
                <c:ptCount val="1"/>
                <c:pt idx="0">
                  <c:v>1 año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'[187]Gráfico 4x'!$A$4:$B$51</c:f>
              <c:multiLvlStrCache>
                <c:ptCount val="48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'[187]Gráfico 4x'!$D$4:$D$51</c:f>
              <c:numCache>
                <c:formatCode>General</c:formatCode>
                <c:ptCount val="48"/>
                <c:pt idx="0">
                  <c:v>0.1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0.06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7.0000000000000007E-2</c:v>
                </c:pt>
                <c:pt idx="9">
                  <c:v>0.1</c:v>
                </c:pt>
                <c:pt idx="10">
                  <c:v>0.17</c:v>
                </c:pt>
                <c:pt idx="11">
                  <c:v>0.28000000000000003</c:v>
                </c:pt>
                <c:pt idx="12">
                  <c:v>0.53</c:v>
                </c:pt>
                <c:pt idx="13">
                  <c:v>0.97</c:v>
                </c:pt>
                <c:pt idx="14">
                  <c:v>1.28</c:v>
                </c:pt>
                <c:pt idx="15">
                  <c:v>1.81</c:v>
                </c:pt>
                <c:pt idx="16">
                  <c:v>1.97</c:v>
                </c:pt>
                <c:pt idx="17">
                  <c:v>2.5499999999999998</c:v>
                </c:pt>
                <c:pt idx="18">
                  <c:v>2.91</c:v>
                </c:pt>
                <c:pt idx="19">
                  <c:v>3.16</c:v>
                </c:pt>
                <c:pt idx="20">
                  <c:v>3.73</c:v>
                </c:pt>
                <c:pt idx="21">
                  <c:v>4.2300000000000004</c:v>
                </c:pt>
                <c:pt idx="22">
                  <c:v>4.51</c:v>
                </c:pt>
                <c:pt idx="23">
                  <c:v>4.47</c:v>
                </c:pt>
                <c:pt idx="24">
                  <c:v>4.49</c:v>
                </c:pt>
                <c:pt idx="25">
                  <c:v>4.7</c:v>
                </c:pt>
                <c:pt idx="26">
                  <c:v>4.47</c:v>
                </c:pt>
                <c:pt idx="27">
                  <c:v>4.4800000000000004</c:v>
                </c:pt>
                <c:pt idx="28">
                  <c:v>4.6900000000000004</c:v>
                </c:pt>
                <c:pt idx="29">
                  <c:v>4.9800000000000004</c:v>
                </c:pt>
                <c:pt idx="30">
                  <c:v>5.0999999999999996</c:v>
                </c:pt>
                <c:pt idx="31">
                  <c:v>5.09</c:v>
                </c:pt>
                <c:pt idx="32">
                  <c:v>5.15</c:v>
                </c:pt>
                <c:pt idx="33">
                  <c:v>5.15</c:v>
                </c:pt>
                <c:pt idx="34">
                  <c:v>5.01</c:v>
                </c:pt>
                <c:pt idx="35">
                  <c:v>4.72</c:v>
                </c:pt>
                <c:pt idx="36">
                  <c:v>4.57</c:v>
                </c:pt>
                <c:pt idx="37">
                  <c:v>4.6900000000000004</c:v>
                </c:pt>
                <c:pt idx="38">
                  <c:v>4.76</c:v>
                </c:pt>
                <c:pt idx="39">
                  <c:v>4.8899999999999997</c:v>
                </c:pt>
                <c:pt idx="40">
                  <c:v>4.91</c:v>
                </c:pt>
                <c:pt idx="41">
                  <c:v>4.87</c:v>
                </c:pt>
                <c:pt idx="42">
                  <c:v>4.68</c:v>
                </c:pt>
                <c:pt idx="43">
                  <c:v>4.25</c:v>
                </c:pt>
                <c:pt idx="44">
                  <c:v>3.87</c:v>
                </c:pt>
                <c:pt idx="45">
                  <c:v>4.03</c:v>
                </c:pt>
                <c:pt idx="46">
                  <c:v>4.1399999999999997</c:v>
                </c:pt>
                <c:pt idx="47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1-40AF-9C94-9F22AEF29BA0}"/>
            </c:ext>
          </c:extLst>
        </c:ser>
        <c:ser>
          <c:idx val="2"/>
          <c:order val="2"/>
          <c:tx>
            <c:strRef>
              <c:f>'[187]Gráfico 4x'!$E$3</c:f>
              <c:strCache>
                <c:ptCount val="1"/>
                <c:pt idx="0">
                  <c:v>más de 10 años</c:v>
                </c:pt>
              </c:strCache>
            </c:strRef>
          </c:tx>
          <c:spPr>
            <a:ln w="28575" cap="rnd">
              <a:solidFill>
                <a:schemeClr val="tx2">
                  <a:lumMod val="90000"/>
                  <a:lumOff val="1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'[187]Gráfico 4x'!$A$4:$B$51</c:f>
              <c:multiLvlStrCache>
                <c:ptCount val="48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'[187]Gráfico 4x'!$E$4:$E$51</c:f>
              <c:numCache>
                <c:formatCode>General</c:formatCode>
                <c:ptCount val="48"/>
                <c:pt idx="0">
                  <c:v>-0.41</c:v>
                </c:pt>
                <c:pt idx="1">
                  <c:v>-0.27</c:v>
                </c:pt>
                <c:pt idx="2">
                  <c:v>-0.02</c:v>
                </c:pt>
                <c:pt idx="3">
                  <c:v>-7.0000000000000007E-2</c:v>
                </c:pt>
                <c:pt idx="4">
                  <c:v>-0.14000000000000001</c:v>
                </c:pt>
                <c:pt idx="5">
                  <c:v>-0.23</c:v>
                </c:pt>
                <c:pt idx="6">
                  <c:v>-0.39</c:v>
                </c:pt>
                <c:pt idx="7">
                  <c:v>-0.42</c:v>
                </c:pt>
                <c:pt idx="8">
                  <c:v>-0.4</c:v>
                </c:pt>
                <c:pt idx="9">
                  <c:v>-0.39</c:v>
                </c:pt>
                <c:pt idx="10">
                  <c:v>-0.51</c:v>
                </c:pt>
                <c:pt idx="11">
                  <c:v>-0.49</c:v>
                </c:pt>
                <c:pt idx="12">
                  <c:v>-0.21</c:v>
                </c:pt>
                <c:pt idx="13">
                  <c:v>0</c:v>
                </c:pt>
                <c:pt idx="14">
                  <c:v>-0.14000000000000001</c:v>
                </c:pt>
                <c:pt idx="15">
                  <c:v>0.3</c:v>
                </c:pt>
                <c:pt idx="16">
                  <c:v>0.7</c:v>
                </c:pt>
                <c:pt idx="17">
                  <c:v>0.93</c:v>
                </c:pt>
                <c:pt idx="18">
                  <c:v>1.05</c:v>
                </c:pt>
                <c:pt idx="19">
                  <c:v>0.97</c:v>
                </c:pt>
                <c:pt idx="20">
                  <c:v>1.46</c:v>
                </c:pt>
                <c:pt idx="21">
                  <c:v>1.9</c:v>
                </c:pt>
                <c:pt idx="22">
                  <c:v>1.78</c:v>
                </c:pt>
                <c:pt idx="23">
                  <c:v>1.54</c:v>
                </c:pt>
                <c:pt idx="24">
                  <c:v>1.51</c:v>
                </c:pt>
                <c:pt idx="25">
                  <c:v>1.6</c:v>
                </c:pt>
                <c:pt idx="26">
                  <c:v>1.58</c:v>
                </c:pt>
                <c:pt idx="27">
                  <c:v>1.51</c:v>
                </c:pt>
                <c:pt idx="28">
                  <c:v>1.64</c:v>
                </c:pt>
                <c:pt idx="29">
                  <c:v>1.69</c:v>
                </c:pt>
                <c:pt idx="30">
                  <c:v>1.75</c:v>
                </c:pt>
                <c:pt idx="31">
                  <c:v>2.02</c:v>
                </c:pt>
                <c:pt idx="32">
                  <c:v>2.1800000000000002</c:v>
                </c:pt>
                <c:pt idx="33">
                  <c:v>2.5499999999999998</c:v>
                </c:pt>
                <c:pt idx="34">
                  <c:v>2.33</c:v>
                </c:pt>
                <c:pt idx="35">
                  <c:v>2.02</c:v>
                </c:pt>
                <c:pt idx="36">
                  <c:v>2.06</c:v>
                </c:pt>
                <c:pt idx="37">
                  <c:v>2.14</c:v>
                </c:pt>
                <c:pt idx="38">
                  <c:v>2.11</c:v>
                </c:pt>
                <c:pt idx="39">
                  <c:v>2.34</c:v>
                </c:pt>
                <c:pt idx="40">
                  <c:v>2.2999999999999998</c:v>
                </c:pt>
                <c:pt idx="41">
                  <c:v>2.1800000000000002</c:v>
                </c:pt>
                <c:pt idx="42">
                  <c:v>2.1800000000000002</c:v>
                </c:pt>
                <c:pt idx="43">
                  <c:v>2.02</c:v>
                </c:pt>
                <c:pt idx="44">
                  <c:v>1.91</c:v>
                </c:pt>
                <c:pt idx="45">
                  <c:v>2.08</c:v>
                </c:pt>
                <c:pt idx="46">
                  <c:v>2.2400000000000002</c:v>
                </c:pt>
                <c:pt idx="47">
                  <c:v>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1-40AF-9C94-9F22AEF2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521407"/>
        <c:axId val="703521887"/>
      </c:lineChart>
      <c:catAx>
        <c:axId val="703521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03521887"/>
        <c:crosses val="autoZero"/>
        <c:auto val="1"/>
        <c:lblAlgn val="ctr"/>
        <c:lblOffset val="100"/>
        <c:noMultiLvlLbl val="0"/>
      </c:catAx>
      <c:valAx>
        <c:axId val="703521887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03521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Producción de sectores clave en la economía alemana</a:t>
            </a:r>
          </a:p>
          <a:p>
            <a:pPr>
              <a:defRPr/>
            </a:pPr>
            <a:r>
              <a:rPr lang="es-DO" b="1"/>
              <a:t>2019 - 2024</a:t>
            </a:r>
          </a:p>
          <a:p>
            <a:pPr>
              <a:defRPr/>
            </a:pPr>
            <a:r>
              <a:rPr lang="es-DO"/>
              <a:t>Valores en Índices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'[187]Gráfico 5x'!$B$3</c:f>
              <c:strCache>
                <c:ptCount val="1"/>
                <c:pt idx="0">
                  <c:v>Producción de sectores indsutriales dependientes de energía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'[187]Gráfico 5x'!$A$4:$A$72</c:f>
              <c:numCache>
                <c:formatCode>General</c:formatCode>
                <c:ptCount val="69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</c:numCache>
            </c:numRef>
          </c:cat>
          <c:val>
            <c:numRef>
              <c:f>'[187]Gráfico 5x'!$B$4:$B$72</c:f>
              <c:numCache>
                <c:formatCode>General</c:formatCode>
                <c:ptCount val="69"/>
                <c:pt idx="0">
                  <c:v>102.47373771602845</c:v>
                </c:pt>
                <c:pt idx="1">
                  <c:v>102.37207726194511</c:v>
                </c:pt>
                <c:pt idx="2">
                  <c:v>101.25381226702812</c:v>
                </c:pt>
                <c:pt idx="3">
                  <c:v>100.44052863436121</c:v>
                </c:pt>
                <c:pt idx="4">
                  <c:v>100.13554727211114</c:v>
                </c:pt>
                <c:pt idx="5">
                  <c:v>99.728905455777692</c:v>
                </c:pt>
                <c:pt idx="6">
                  <c:v>99.830565909861065</c:v>
                </c:pt>
                <c:pt idx="7">
                  <c:v>100.23720772619448</c:v>
                </c:pt>
                <c:pt idx="8">
                  <c:v>98.508980006777364</c:v>
                </c:pt>
                <c:pt idx="9">
                  <c:v>99.728905455777692</c:v>
                </c:pt>
                <c:pt idx="10">
                  <c:v>98.407319552693991</c:v>
                </c:pt>
                <c:pt idx="11">
                  <c:v>96.882412741443574</c:v>
                </c:pt>
                <c:pt idx="12">
                  <c:v>100.13554727211114</c:v>
                </c:pt>
                <c:pt idx="13">
                  <c:v>103.59200271094544</c:v>
                </c:pt>
                <c:pt idx="14">
                  <c:v>98.203998644527275</c:v>
                </c:pt>
                <c:pt idx="15">
                  <c:v>87.529650965774294</c:v>
                </c:pt>
                <c:pt idx="16">
                  <c:v>86.208065062690608</c:v>
                </c:pt>
                <c:pt idx="17">
                  <c:v>88.139613690274473</c:v>
                </c:pt>
                <c:pt idx="18">
                  <c:v>91.799390037275487</c:v>
                </c:pt>
                <c:pt idx="19">
                  <c:v>94.645882751609605</c:v>
                </c:pt>
                <c:pt idx="20">
                  <c:v>95.865808200609948</c:v>
                </c:pt>
                <c:pt idx="21">
                  <c:v>99.01728227719417</c:v>
                </c:pt>
                <c:pt idx="22">
                  <c:v>100.03388681802778</c:v>
                </c:pt>
                <c:pt idx="23">
                  <c:v>101.96543544561165</c:v>
                </c:pt>
                <c:pt idx="24">
                  <c:v>101.25381226702812</c:v>
                </c:pt>
                <c:pt idx="25">
                  <c:v>96.577431379193484</c:v>
                </c:pt>
                <c:pt idx="26">
                  <c:v>101.35547272111147</c:v>
                </c:pt>
                <c:pt idx="27">
                  <c:v>101.05049135886139</c:v>
                </c:pt>
                <c:pt idx="28">
                  <c:v>102.77871907827854</c:v>
                </c:pt>
                <c:pt idx="29">
                  <c:v>100.64384954252795</c:v>
                </c:pt>
                <c:pt idx="30">
                  <c:v>100.13554727211114</c:v>
                </c:pt>
                <c:pt idx="31">
                  <c:v>100.23720772619448</c:v>
                </c:pt>
                <c:pt idx="32">
                  <c:v>101.05049135886139</c:v>
                </c:pt>
                <c:pt idx="33">
                  <c:v>102.37207726194511</c:v>
                </c:pt>
                <c:pt idx="34">
                  <c:v>103.08370044052863</c:v>
                </c:pt>
                <c:pt idx="35">
                  <c:v>104.40528634361232</c:v>
                </c:pt>
                <c:pt idx="36">
                  <c:v>102.57539817011182</c:v>
                </c:pt>
                <c:pt idx="37">
                  <c:v>100.23720772619448</c:v>
                </c:pt>
                <c:pt idx="38">
                  <c:v>99.627245001694334</c:v>
                </c:pt>
                <c:pt idx="39">
                  <c:v>99.525584547610976</c:v>
                </c:pt>
                <c:pt idx="40">
                  <c:v>97.289054557777021</c:v>
                </c:pt>
                <c:pt idx="41">
                  <c:v>97.899017282277185</c:v>
                </c:pt>
                <c:pt idx="42">
                  <c:v>95.865808200609948</c:v>
                </c:pt>
                <c:pt idx="43">
                  <c:v>93.425957302609291</c:v>
                </c:pt>
                <c:pt idx="44">
                  <c:v>93.019315486275829</c:v>
                </c:pt>
                <c:pt idx="45">
                  <c:v>90.172822771941711</c:v>
                </c:pt>
                <c:pt idx="46">
                  <c:v>89.664520501524905</c:v>
                </c:pt>
                <c:pt idx="47">
                  <c:v>84.886479159606907</c:v>
                </c:pt>
                <c:pt idx="48">
                  <c:v>88.139613690274473</c:v>
                </c:pt>
                <c:pt idx="49">
                  <c:v>88.241274144357845</c:v>
                </c:pt>
                <c:pt idx="50">
                  <c:v>86.614706879024055</c:v>
                </c:pt>
                <c:pt idx="51">
                  <c:v>84.988139613690265</c:v>
                </c:pt>
                <c:pt idx="52">
                  <c:v>84.378176889190101</c:v>
                </c:pt>
                <c:pt idx="53">
                  <c:v>84.581497797356818</c:v>
                </c:pt>
                <c:pt idx="54">
                  <c:v>84.174855981023384</c:v>
                </c:pt>
                <c:pt idx="55">
                  <c:v>84.581497797356818</c:v>
                </c:pt>
                <c:pt idx="56">
                  <c:v>84.581497797356818</c:v>
                </c:pt>
                <c:pt idx="57">
                  <c:v>82.853270077939683</c:v>
                </c:pt>
                <c:pt idx="58">
                  <c:v>84.174855981023384</c:v>
                </c:pt>
                <c:pt idx="59">
                  <c:v>80.210098271772281</c:v>
                </c:pt>
                <c:pt idx="60">
                  <c:v>83.564893256523206</c:v>
                </c:pt>
                <c:pt idx="61">
                  <c:v>87.123009149440861</c:v>
                </c:pt>
                <c:pt idx="62">
                  <c:v>86.919688241274145</c:v>
                </c:pt>
                <c:pt idx="63">
                  <c:v>85.903083700440519</c:v>
                </c:pt>
                <c:pt idx="64">
                  <c:v>86.614706879024055</c:v>
                </c:pt>
                <c:pt idx="65">
                  <c:v>88.037953236191115</c:v>
                </c:pt>
                <c:pt idx="66">
                  <c:v>86.208065062690608</c:v>
                </c:pt>
                <c:pt idx="67">
                  <c:v>85.598102338190444</c:v>
                </c:pt>
                <c:pt idx="68">
                  <c:v>82.751609623856311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2-474E-81B6-F7546BE68811}"/>
            </c:ext>
          </c:extLst>
        </c:ser>
        <c:ser>
          <c:idx val="1"/>
          <c:order val="1"/>
          <c:tx>
            <c:strRef>
              <c:f>'[187]Gráfico 5x'!$C$3</c:f>
              <c:strCache>
                <c:ptCount val="1"/>
                <c:pt idx="0">
                  <c:v>Producción Manufacturera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'[187]Gráfico 5x'!$A$4:$A$72</c:f>
              <c:numCache>
                <c:formatCode>General</c:formatCode>
                <c:ptCount val="69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</c:numCache>
            </c:numRef>
          </c:cat>
          <c:val>
            <c:numRef>
              <c:f>'[187]Gráfico 5x'!$C$4:$C$72</c:f>
              <c:numCache>
                <c:formatCode>General</c:formatCode>
                <c:ptCount val="69"/>
                <c:pt idx="0">
                  <c:v>101.55309033280508</c:v>
                </c:pt>
                <c:pt idx="1">
                  <c:v>101.17274167987324</c:v>
                </c:pt>
                <c:pt idx="2">
                  <c:v>102.21870047543584</c:v>
                </c:pt>
                <c:pt idx="3">
                  <c:v>100.79239302694138</c:v>
                </c:pt>
                <c:pt idx="4">
                  <c:v>101.36291600633915</c:v>
                </c:pt>
                <c:pt idx="5">
                  <c:v>100.22187004754362</c:v>
                </c:pt>
                <c:pt idx="6">
                  <c:v>99.84152139461176</c:v>
                </c:pt>
                <c:pt idx="7">
                  <c:v>100.12678288431063</c:v>
                </c:pt>
                <c:pt idx="8">
                  <c:v>99.175911251980992</c:v>
                </c:pt>
                <c:pt idx="9">
                  <c:v>98.510301109350252</c:v>
                </c:pt>
                <c:pt idx="10">
                  <c:v>98.700475435816188</c:v>
                </c:pt>
                <c:pt idx="11">
                  <c:v>96.323296354992095</c:v>
                </c:pt>
                <c:pt idx="12">
                  <c:v>99.461172741679889</c:v>
                </c:pt>
                <c:pt idx="13">
                  <c:v>100.22187004754362</c:v>
                </c:pt>
                <c:pt idx="14">
                  <c:v>89.57210776545169</c:v>
                </c:pt>
                <c:pt idx="15">
                  <c:v>69.698890649762291</c:v>
                </c:pt>
                <c:pt idx="16">
                  <c:v>78.161648177496062</c:v>
                </c:pt>
                <c:pt idx="17">
                  <c:v>87.290015847860559</c:v>
                </c:pt>
                <c:pt idx="18">
                  <c:v>89.57210776545169</c:v>
                </c:pt>
                <c:pt idx="19">
                  <c:v>89.001584786053897</c:v>
                </c:pt>
                <c:pt idx="20">
                  <c:v>91.47385103011095</c:v>
                </c:pt>
                <c:pt idx="21">
                  <c:v>95.087163232963562</c:v>
                </c:pt>
                <c:pt idx="22">
                  <c:v>96.513470681458031</c:v>
                </c:pt>
                <c:pt idx="23">
                  <c:v>96.41838351822507</c:v>
                </c:pt>
                <c:pt idx="24">
                  <c:v>96.988906497622835</c:v>
                </c:pt>
                <c:pt idx="25">
                  <c:v>94.992076069730615</c:v>
                </c:pt>
                <c:pt idx="26">
                  <c:v>96.41838351822507</c:v>
                </c:pt>
                <c:pt idx="27">
                  <c:v>96.228209191759134</c:v>
                </c:pt>
                <c:pt idx="28">
                  <c:v>94.992076069730615</c:v>
                </c:pt>
                <c:pt idx="29">
                  <c:v>93.280507131537263</c:v>
                </c:pt>
                <c:pt idx="30">
                  <c:v>95.562599049128394</c:v>
                </c:pt>
                <c:pt idx="31">
                  <c:v>89.857369255150573</c:v>
                </c:pt>
                <c:pt idx="32">
                  <c:v>90.047543581616509</c:v>
                </c:pt>
                <c:pt idx="33">
                  <c:v>93.851030110935056</c:v>
                </c:pt>
                <c:pt idx="34">
                  <c:v>94.89698890649764</c:v>
                </c:pt>
                <c:pt idx="35">
                  <c:v>96.133122028526159</c:v>
                </c:pt>
                <c:pt idx="36">
                  <c:v>96.038034865293213</c:v>
                </c:pt>
                <c:pt idx="37">
                  <c:v>95.75277337559433</c:v>
                </c:pt>
                <c:pt idx="38">
                  <c:v>91.093502377179107</c:v>
                </c:pt>
                <c:pt idx="39">
                  <c:v>92.805071315372444</c:v>
                </c:pt>
                <c:pt idx="40">
                  <c:v>93.851030110935056</c:v>
                </c:pt>
                <c:pt idx="41">
                  <c:v>94.706814580031704</c:v>
                </c:pt>
                <c:pt idx="42">
                  <c:v>94.326465927099861</c:v>
                </c:pt>
                <c:pt idx="43">
                  <c:v>93.470681458003185</c:v>
                </c:pt>
                <c:pt idx="44">
                  <c:v>95.75277337559433</c:v>
                </c:pt>
                <c:pt idx="45">
                  <c:v>95.277337559429498</c:v>
                </c:pt>
                <c:pt idx="46">
                  <c:v>96.038034865293213</c:v>
                </c:pt>
                <c:pt idx="47">
                  <c:v>93.56576862123616</c:v>
                </c:pt>
                <c:pt idx="48">
                  <c:v>95.277337559429498</c:v>
                </c:pt>
                <c:pt idx="49">
                  <c:v>97.65451664025359</c:v>
                </c:pt>
                <c:pt idx="50">
                  <c:v>95.562599049128394</c:v>
                </c:pt>
                <c:pt idx="51">
                  <c:v>94.801901743264679</c:v>
                </c:pt>
                <c:pt idx="52">
                  <c:v>96.038034865293213</c:v>
                </c:pt>
                <c:pt idx="53">
                  <c:v>94.231378763866886</c:v>
                </c:pt>
                <c:pt idx="54">
                  <c:v>92.99524564183838</c:v>
                </c:pt>
                <c:pt idx="55">
                  <c:v>93.090332805071341</c:v>
                </c:pt>
                <c:pt idx="56">
                  <c:v>92.424722662440601</c:v>
                </c:pt>
                <c:pt idx="57">
                  <c:v>91.664025356576886</c:v>
                </c:pt>
                <c:pt idx="58">
                  <c:v>91.568938193343925</c:v>
                </c:pt>
                <c:pt idx="59">
                  <c:v>89.191759112519833</c:v>
                </c:pt>
                <c:pt idx="60">
                  <c:v>90.332805071315391</c:v>
                </c:pt>
                <c:pt idx="61">
                  <c:v>91.568938193343925</c:v>
                </c:pt>
                <c:pt idx="62">
                  <c:v>91.283676703645028</c:v>
                </c:pt>
                <c:pt idx="63">
                  <c:v>91.664025356576886</c:v>
                </c:pt>
                <c:pt idx="64">
                  <c:v>88.526148969889078</c:v>
                </c:pt>
                <c:pt idx="65">
                  <c:v>90.237717908082431</c:v>
                </c:pt>
                <c:pt idx="66">
                  <c:v>87.290015847860559</c:v>
                </c:pt>
                <c:pt idx="67">
                  <c:v>90.237717908082431</c:v>
                </c:pt>
                <c:pt idx="68">
                  <c:v>87.670364500792417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2-474E-81B6-F7546BE68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5406479"/>
        <c:axId val="805407919"/>
      </c:lineChart>
      <c:catAx>
        <c:axId val="805406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805407919"/>
        <c:crosses val="autoZero"/>
        <c:auto val="1"/>
        <c:lblAlgn val="ctr"/>
        <c:lblOffset val="100"/>
        <c:noMultiLvlLbl val="0"/>
      </c:catAx>
      <c:valAx>
        <c:axId val="80540791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805406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'[187]Gráfico 1x'!$A$7:$A$14</c:f>
              <c:strCache>
                <c:ptCount val="8"/>
                <c:pt idx="0">
                  <c:v>Japón</c:v>
                </c:pt>
                <c:pt idx="1">
                  <c:v>Suiza</c:v>
                </c:pt>
                <c:pt idx="2">
                  <c:v>China</c:v>
                </c:pt>
                <c:pt idx="3">
                  <c:v>Área Euro</c:v>
                </c:pt>
                <c:pt idx="4">
                  <c:v>Canadá</c:v>
                </c:pt>
                <c:pt idx="5">
                  <c:v>Australia</c:v>
                </c:pt>
                <c:pt idx="6">
                  <c:v>Estados Unidos</c:v>
                </c:pt>
                <c:pt idx="7">
                  <c:v>Reino Unido</c:v>
                </c:pt>
              </c:strCache>
            </c:strRef>
          </c:cat>
          <c:val>
            <c:numRef>
              <c:f>'[187]Gráfico 1x'!$B$7:$B$14</c:f>
              <c:numCache>
                <c:formatCode>General</c:formatCode>
                <c:ptCount val="8"/>
                <c:pt idx="0">
                  <c:v>0.25</c:v>
                </c:pt>
                <c:pt idx="1">
                  <c:v>0.5</c:v>
                </c:pt>
                <c:pt idx="2">
                  <c:v>3.1</c:v>
                </c:pt>
                <c:pt idx="3">
                  <c:v>3.15</c:v>
                </c:pt>
                <c:pt idx="4">
                  <c:v>3.25</c:v>
                </c:pt>
                <c:pt idx="5">
                  <c:v>4.3499999999999996</c:v>
                </c:pt>
                <c:pt idx="6">
                  <c:v>4.5</c:v>
                </c:pt>
                <c:pt idx="7">
                  <c:v>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1-42FA-BC87-F873ACE12F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645360"/>
        <c:axId val="1645840"/>
      </c:barChart>
      <c:catAx>
        <c:axId val="164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645840"/>
        <c:crosses val="autoZero"/>
        <c:auto val="1"/>
        <c:lblAlgn val="ctr"/>
        <c:lblOffset val="100"/>
        <c:noMultiLvlLbl val="0"/>
      </c:catAx>
      <c:valAx>
        <c:axId val="16458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/>
              <a:t>Tasas</a:t>
            </a:r>
            <a:r>
              <a:rPr lang="es-DO" baseline="0"/>
              <a:t> de interés hipotecarias 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'[187]Gráfico 7x'!$B$3</c:f>
              <c:strCache>
                <c:ptCount val="1"/>
                <c:pt idx="0">
                  <c:v>Tasa promedio hipotecaria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'[187]Gráfico 7x'!$A$4:$A$73</c:f>
              <c:numCache>
                <c:formatCode>General</c:formatCode>
                <c:ptCount val="70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</c:numCache>
            </c:numRef>
          </c:cat>
          <c:val>
            <c:numRef>
              <c:f>'[187]Gráfico 7x'!$B$4:$B$73</c:f>
              <c:numCache>
                <c:formatCode>General</c:formatCode>
                <c:ptCount val="70"/>
                <c:pt idx="0">
                  <c:v>5.68</c:v>
                </c:pt>
                <c:pt idx="1">
                  <c:v>5.68</c:v>
                </c:pt>
                <c:pt idx="2">
                  <c:v>5.68</c:v>
                </c:pt>
                <c:pt idx="3">
                  <c:v>5.53</c:v>
                </c:pt>
                <c:pt idx="4">
                  <c:v>5.53</c:v>
                </c:pt>
                <c:pt idx="5">
                  <c:v>5.53</c:v>
                </c:pt>
                <c:pt idx="6">
                  <c:v>5.55</c:v>
                </c:pt>
                <c:pt idx="7">
                  <c:v>5.55</c:v>
                </c:pt>
                <c:pt idx="8">
                  <c:v>5.55</c:v>
                </c:pt>
                <c:pt idx="9">
                  <c:v>5.62</c:v>
                </c:pt>
                <c:pt idx="10">
                  <c:v>5.62</c:v>
                </c:pt>
                <c:pt idx="11">
                  <c:v>5.62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5.42</c:v>
                </c:pt>
                <c:pt idx="16">
                  <c:v>5.42</c:v>
                </c:pt>
                <c:pt idx="17">
                  <c:v>5.42</c:v>
                </c:pt>
                <c:pt idx="18">
                  <c:v>5.36</c:v>
                </c:pt>
                <c:pt idx="19">
                  <c:v>5.36</c:v>
                </c:pt>
                <c:pt idx="20">
                  <c:v>5.36</c:v>
                </c:pt>
                <c:pt idx="21">
                  <c:v>5.34</c:v>
                </c:pt>
                <c:pt idx="22">
                  <c:v>5.34</c:v>
                </c:pt>
                <c:pt idx="23">
                  <c:v>5.34</c:v>
                </c:pt>
                <c:pt idx="24">
                  <c:v>5.37</c:v>
                </c:pt>
                <c:pt idx="25">
                  <c:v>5.37</c:v>
                </c:pt>
                <c:pt idx="26">
                  <c:v>5.37</c:v>
                </c:pt>
                <c:pt idx="27">
                  <c:v>5.42</c:v>
                </c:pt>
                <c:pt idx="28">
                  <c:v>5.42</c:v>
                </c:pt>
                <c:pt idx="29">
                  <c:v>5.42</c:v>
                </c:pt>
                <c:pt idx="30">
                  <c:v>5.54</c:v>
                </c:pt>
                <c:pt idx="31">
                  <c:v>5.54</c:v>
                </c:pt>
                <c:pt idx="32">
                  <c:v>5.54</c:v>
                </c:pt>
                <c:pt idx="33">
                  <c:v>5.63</c:v>
                </c:pt>
                <c:pt idx="34">
                  <c:v>5.63</c:v>
                </c:pt>
                <c:pt idx="35">
                  <c:v>5.63</c:v>
                </c:pt>
                <c:pt idx="36">
                  <c:v>5.49</c:v>
                </c:pt>
                <c:pt idx="37">
                  <c:v>5.49</c:v>
                </c:pt>
                <c:pt idx="38">
                  <c:v>5.49</c:v>
                </c:pt>
                <c:pt idx="39">
                  <c:v>4.62</c:v>
                </c:pt>
                <c:pt idx="40">
                  <c:v>4.62</c:v>
                </c:pt>
                <c:pt idx="41">
                  <c:v>4.62</c:v>
                </c:pt>
                <c:pt idx="42">
                  <c:v>4.34</c:v>
                </c:pt>
                <c:pt idx="43">
                  <c:v>4.34</c:v>
                </c:pt>
                <c:pt idx="44">
                  <c:v>4.34</c:v>
                </c:pt>
                <c:pt idx="45">
                  <c:v>4.26</c:v>
                </c:pt>
                <c:pt idx="46">
                  <c:v>4.26</c:v>
                </c:pt>
                <c:pt idx="47">
                  <c:v>4.26</c:v>
                </c:pt>
                <c:pt idx="48">
                  <c:v>4.1399999999999997</c:v>
                </c:pt>
                <c:pt idx="49">
                  <c:v>4.1399999999999997</c:v>
                </c:pt>
                <c:pt idx="50">
                  <c:v>4.1399999999999997</c:v>
                </c:pt>
                <c:pt idx="51">
                  <c:v>4.1100000000000003</c:v>
                </c:pt>
                <c:pt idx="52">
                  <c:v>4.1100000000000003</c:v>
                </c:pt>
                <c:pt idx="53">
                  <c:v>4.1100000000000003</c:v>
                </c:pt>
                <c:pt idx="54">
                  <c:v>4.0199999999999996</c:v>
                </c:pt>
                <c:pt idx="55">
                  <c:v>4.0199999999999996</c:v>
                </c:pt>
                <c:pt idx="56">
                  <c:v>4.0199999999999996</c:v>
                </c:pt>
                <c:pt idx="57">
                  <c:v>3.97</c:v>
                </c:pt>
                <c:pt idx="58">
                  <c:v>3.97</c:v>
                </c:pt>
                <c:pt idx="59">
                  <c:v>3.97</c:v>
                </c:pt>
                <c:pt idx="60">
                  <c:v>3.69</c:v>
                </c:pt>
                <c:pt idx="61">
                  <c:v>3.69</c:v>
                </c:pt>
                <c:pt idx="62">
                  <c:v>3.69</c:v>
                </c:pt>
                <c:pt idx="63">
                  <c:v>3.45</c:v>
                </c:pt>
                <c:pt idx="64">
                  <c:v>3.45</c:v>
                </c:pt>
                <c:pt idx="65">
                  <c:v>3.45</c:v>
                </c:pt>
                <c:pt idx="66">
                  <c:v>3.31</c:v>
                </c:pt>
                <c:pt idx="67">
                  <c:v>3.31</c:v>
                </c:pt>
                <c:pt idx="68">
                  <c:v>3.31</c:v>
                </c:pt>
                <c:pt idx="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1-4117-A50C-B05BA365817B}"/>
            </c:ext>
          </c:extLst>
        </c:ser>
        <c:ser>
          <c:idx val="1"/>
          <c:order val="1"/>
          <c:tx>
            <c:strRef>
              <c:f>'[187]Gráfico 7x'!$C$3</c:f>
              <c:strCache>
                <c:ptCount val="1"/>
                <c:pt idx="0">
                  <c:v>Tasa Preferencial a 5 años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'[187]Gráfico 7x'!$A$4:$A$73</c:f>
              <c:numCache>
                <c:formatCode>General</c:formatCode>
                <c:ptCount val="70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</c:numCache>
            </c:numRef>
          </c:cat>
          <c:val>
            <c:numRef>
              <c:f>'[187]Gráfico 7x'!$C$4:$C$73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4.8499999999999996</c:v>
                </c:pt>
                <c:pt idx="8">
                  <c:v>4.8499999999999996</c:v>
                </c:pt>
                <c:pt idx="9">
                  <c:v>4.8499999999999996</c:v>
                </c:pt>
                <c:pt idx="10">
                  <c:v>4.8</c:v>
                </c:pt>
                <c:pt idx="11">
                  <c:v>4.8</c:v>
                </c:pt>
                <c:pt idx="12">
                  <c:v>4.8</c:v>
                </c:pt>
                <c:pt idx="13">
                  <c:v>4.75</c:v>
                </c:pt>
                <c:pt idx="14">
                  <c:v>4.75</c:v>
                </c:pt>
                <c:pt idx="15">
                  <c:v>4.6500000000000004</c:v>
                </c:pt>
                <c:pt idx="16">
                  <c:v>4.6500000000000004</c:v>
                </c:pt>
                <c:pt idx="17">
                  <c:v>4.6500000000000004</c:v>
                </c:pt>
                <c:pt idx="18">
                  <c:v>4.6500000000000004</c:v>
                </c:pt>
                <c:pt idx="19">
                  <c:v>4.6500000000000004</c:v>
                </c:pt>
                <c:pt idx="20">
                  <c:v>4.6500000000000004</c:v>
                </c:pt>
                <c:pt idx="21">
                  <c:v>4.6500000000000004</c:v>
                </c:pt>
                <c:pt idx="22">
                  <c:v>4.6500000000000004</c:v>
                </c:pt>
                <c:pt idx="23">
                  <c:v>4.6500000000000004</c:v>
                </c:pt>
                <c:pt idx="24">
                  <c:v>4.6500000000000004</c:v>
                </c:pt>
                <c:pt idx="25">
                  <c:v>4.6500000000000004</c:v>
                </c:pt>
                <c:pt idx="26">
                  <c:v>4.6500000000000004</c:v>
                </c:pt>
                <c:pt idx="27">
                  <c:v>4.6500000000000004</c:v>
                </c:pt>
                <c:pt idx="28">
                  <c:v>4.6500000000000004</c:v>
                </c:pt>
                <c:pt idx="29">
                  <c:v>4.6500000000000004</c:v>
                </c:pt>
                <c:pt idx="30">
                  <c:v>4.6500000000000004</c:v>
                </c:pt>
                <c:pt idx="31">
                  <c:v>4.6500000000000004</c:v>
                </c:pt>
                <c:pt idx="32">
                  <c:v>4.6500000000000004</c:v>
                </c:pt>
                <c:pt idx="33">
                  <c:v>4.6500000000000004</c:v>
                </c:pt>
                <c:pt idx="34">
                  <c:v>4.6500000000000004</c:v>
                </c:pt>
                <c:pt idx="35">
                  <c:v>4.6500000000000004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4.5999999999999996</c:v>
                </c:pt>
                <c:pt idx="40">
                  <c:v>4.45</c:v>
                </c:pt>
                <c:pt idx="41">
                  <c:v>4.45</c:v>
                </c:pt>
                <c:pt idx="42">
                  <c:v>4.45</c:v>
                </c:pt>
                <c:pt idx="43">
                  <c:v>4.3</c:v>
                </c:pt>
                <c:pt idx="44">
                  <c:v>4.3</c:v>
                </c:pt>
                <c:pt idx="45">
                  <c:v>4.3</c:v>
                </c:pt>
                <c:pt idx="46">
                  <c:v>4.3</c:v>
                </c:pt>
                <c:pt idx="47">
                  <c:v>4.3</c:v>
                </c:pt>
                <c:pt idx="48">
                  <c:v>4.3</c:v>
                </c:pt>
                <c:pt idx="49">
                  <c:v>4.3</c:v>
                </c:pt>
                <c:pt idx="50">
                  <c:v>4.3</c:v>
                </c:pt>
                <c:pt idx="51">
                  <c:v>4.3</c:v>
                </c:pt>
                <c:pt idx="52">
                  <c:v>4.3</c:v>
                </c:pt>
                <c:pt idx="53">
                  <c:v>4.2</c:v>
                </c:pt>
                <c:pt idx="54">
                  <c:v>4.2</c:v>
                </c:pt>
                <c:pt idx="55">
                  <c:v>4.2</c:v>
                </c:pt>
                <c:pt idx="56">
                  <c:v>4.2</c:v>
                </c:pt>
                <c:pt idx="57">
                  <c:v>4.2</c:v>
                </c:pt>
                <c:pt idx="58">
                  <c:v>4.2</c:v>
                </c:pt>
                <c:pt idx="59">
                  <c:v>4.2</c:v>
                </c:pt>
                <c:pt idx="60">
                  <c:v>4.2</c:v>
                </c:pt>
                <c:pt idx="61">
                  <c:v>3.95</c:v>
                </c:pt>
                <c:pt idx="62">
                  <c:v>3.95</c:v>
                </c:pt>
                <c:pt idx="63">
                  <c:v>3.95</c:v>
                </c:pt>
                <c:pt idx="64">
                  <c:v>3.95</c:v>
                </c:pt>
                <c:pt idx="65">
                  <c:v>3.95</c:v>
                </c:pt>
                <c:pt idx="66">
                  <c:v>3.85</c:v>
                </c:pt>
                <c:pt idx="67">
                  <c:v>3.85</c:v>
                </c:pt>
                <c:pt idx="68">
                  <c:v>3.85</c:v>
                </c:pt>
                <c:pt idx="6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1-4117-A50C-B05BA3658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584992"/>
        <c:axId val="615584032"/>
      </c:lineChart>
      <c:catAx>
        <c:axId val="6155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15584032"/>
        <c:crosses val="autoZero"/>
        <c:auto val="1"/>
        <c:lblAlgn val="ctr"/>
        <c:lblOffset val="100"/>
        <c:noMultiLvlLbl val="0"/>
      </c:catAx>
      <c:valAx>
        <c:axId val="6155840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1558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n-US"/>
              <a:t>Variaciones</a:t>
            </a:r>
            <a:r>
              <a:rPr lang="en-US" baseline="0"/>
              <a:t> de ventas de inmuebles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'[187]Gráfico 7x'!$G$3</c:f>
              <c:strCache>
                <c:ptCount val="1"/>
                <c:pt idx="0">
                  <c:v>Residential building sold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'[187]Gráfico 7x'!$F$4:$F$73</c:f>
              <c:numCache>
                <c:formatCode>General</c:formatCode>
                <c:ptCount val="70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</c:numCache>
            </c:numRef>
          </c:cat>
          <c:val>
            <c:numRef>
              <c:f>'[187]Gráfico 7x'!$G$4:$G$73</c:f>
              <c:numCache>
                <c:formatCode>General</c:formatCode>
                <c:ptCount val="70"/>
                <c:pt idx="0">
                  <c:v>4.5</c:v>
                </c:pt>
                <c:pt idx="1">
                  <c:v>4.5</c:v>
                </c:pt>
                <c:pt idx="2">
                  <c:v>7.5</c:v>
                </c:pt>
                <c:pt idx="3">
                  <c:v>10.6</c:v>
                </c:pt>
                <c:pt idx="4">
                  <c:v>8.9</c:v>
                </c:pt>
                <c:pt idx="5">
                  <c:v>8.4</c:v>
                </c:pt>
                <c:pt idx="6">
                  <c:v>9.1999999999999993</c:v>
                </c:pt>
                <c:pt idx="7">
                  <c:v>9.9</c:v>
                </c:pt>
                <c:pt idx="8">
                  <c:v>10.3</c:v>
                </c:pt>
                <c:pt idx="9">
                  <c:v>10.8</c:v>
                </c:pt>
                <c:pt idx="10">
                  <c:v>10.7</c:v>
                </c:pt>
                <c:pt idx="11">
                  <c:v>10.3</c:v>
                </c:pt>
                <c:pt idx="12">
                  <c:v>-34.700000000000003</c:v>
                </c:pt>
                <c:pt idx="13">
                  <c:v>-34.700000000000003</c:v>
                </c:pt>
                <c:pt idx="14">
                  <c:v>-22.8</c:v>
                </c:pt>
                <c:pt idx="15">
                  <c:v>-16.5</c:v>
                </c:pt>
                <c:pt idx="16">
                  <c:v>-8.4</c:v>
                </c:pt>
                <c:pt idx="17">
                  <c:v>-2.8</c:v>
                </c:pt>
                <c:pt idx="18">
                  <c:v>0.4</c:v>
                </c:pt>
                <c:pt idx="19">
                  <c:v>4.0999999999999996</c:v>
                </c:pt>
                <c:pt idx="20">
                  <c:v>6.2</c:v>
                </c:pt>
                <c:pt idx="21">
                  <c:v>8.1999999999999993</c:v>
                </c:pt>
                <c:pt idx="22">
                  <c:v>9.5</c:v>
                </c:pt>
                <c:pt idx="23">
                  <c:v>10.8</c:v>
                </c:pt>
                <c:pt idx="24">
                  <c:v>143.5</c:v>
                </c:pt>
                <c:pt idx="25">
                  <c:v>143.5</c:v>
                </c:pt>
                <c:pt idx="26">
                  <c:v>95.5</c:v>
                </c:pt>
                <c:pt idx="27">
                  <c:v>73.2</c:v>
                </c:pt>
                <c:pt idx="28">
                  <c:v>56.5</c:v>
                </c:pt>
                <c:pt idx="29">
                  <c:v>41.9</c:v>
                </c:pt>
                <c:pt idx="30">
                  <c:v>33.1</c:v>
                </c:pt>
                <c:pt idx="31">
                  <c:v>24.5</c:v>
                </c:pt>
                <c:pt idx="32">
                  <c:v>17.8</c:v>
                </c:pt>
                <c:pt idx="33">
                  <c:v>12.7</c:v>
                </c:pt>
                <c:pt idx="34">
                  <c:v>9.3000000000000007</c:v>
                </c:pt>
                <c:pt idx="35">
                  <c:v>5.3</c:v>
                </c:pt>
                <c:pt idx="36">
                  <c:v>-22.1</c:v>
                </c:pt>
                <c:pt idx="37">
                  <c:v>-22.1</c:v>
                </c:pt>
                <c:pt idx="38">
                  <c:v>-25.6</c:v>
                </c:pt>
                <c:pt idx="39">
                  <c:v>-32.200000000000003</c:v>
                </c:pt>
                <c:pt idx="40">
                  <c:v>-34.5</c:v>
                </c:pt>
                <c:pt idx="41">
                  <c:v>-31.8</c:v>
                </c:pt>
                <c:pt idx="42">
                  <c:v>-31.4</c:v>
                </c:pt>
                <c:pt idx="43">
                  <c:v>-30.3</c:v>
                </c:pt>
                <c:pt idx="44">
                  <c:v>-28.6</c:v>
                </c:pt>
                <c:pt idx="45">
                  <c:v>-28.2</c:v>
                </c:pt>
                <c:pt idx="46">
                  <c:v>-28.4</c:v>
                </c:pt>
                <c:pt idx="47">
                  <c:v>-28.3</c:v>
                </c:pt>
                <c:pt idx="48">
                  <c:v>3.5</c:v>
                </c:pt>
                <c:pt idx="49">
                  <c:v>3.5</c:v>
                </c:pt>
                <c:pt idx="50">
                  <c:v>7.1</c:v>
                </c:pt>
                <c:pt idx="51">
                  <c:v>11.8</c:v>
                </c:pt>
                <c:pt idx="52">
                  <c:v>11.9</c:v>
                </c:pt>
                <c:pt idx="53">
                  <c:v>3.7</c:v>
                </c:pt>
                <c:pt idx="54">
                  <c:v>0.7</c:v>
                </c:pt>
                <c:pt idx="55">
                  <c:v>-1.5</c:v>
                </c:pt>
                <c:pt idx="56">
                  <c:v>-3.2</c:v>
                </c:pt>
                <c:pt idx="57">
                  <c:v>-3.7</c:v>
                </c:pt>
                <c:pt idx="58">
                  <c:v>-4.3</c:v>
                </c:pt>
                <c:pt idx="59">
                  <c:v>-6</c:v>
                </c:pt>
                <c:pt idx="60">
                  <c:v>-32.700000000000003</c:v>
                </c:pt>
                <c:pt idx="61">
                  <c:v>-32.700000000000003</c:v>
                </c:pt>
                <c:pt idx="62">
                  <c:v>-30.7</c:v>
                </c:pt>
                <c:pt idx="63">
                  <c:v>-31.1</c:v>
                </c:pt>
                <c:pt idx="64">
                  <c:v>-30.5</c:v>
                </c:pt>
                <c:pt idx="65">
                  <c:v>-26.9</c:v>
                </c:pt>
                <c:pt idx="66">
                  <c:v>-25.9</c:v>
                </c:pt>
                <c:pt idx="67">
                  <c:v>-25</c:v>
                </c:pt>
                <c:pt idx="68">
                  <c:v>-24</c:v>
                </c:pt>
                <c:pt idx="69">
                  <c:v>-22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8-41A0-9764-B2F7BC1A3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54064"/>
        <c:axId val="561156944"/>
      </c:lineChart>
      <c:catAx>
        <c:axId val="56115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61156944"/>
        <c:crosses val="autoZero"/>
        <c:auto val="1"/>
        <c:lblAlgn val="ctr"/>
        <c:lblOffset val="100"/>
        <c:noMultiLvlLbl val="0"/>
      </c:catAx>
      <c:valAx>
        <c:axId val="561156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6115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10. América Larina y el Caribe: proyecciones de crecimiento de PIB, 2024 y 2025</a:t>
            </a:r>
          </a:p>
          <a:p>
            <a:pPr>
              <a:defRPr/>
            </a:pPr>
            <a:r>
              <a:rPr lang="es-DO"/>
              <a:t>(En porcentaje)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20-414F-9630-EAB764B049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'[187]Gráfico 6x'!$B$8:$B$41</c:f>
              <c:strCache>
                <c:ptCount val="34"/>
                <c:pt idx="0">
                  <c:v>Guyana</c:v>
                </c:pt>
                <c:pt idx="1">
                  <c:v>Belice</c:v>
                </c:pt>
                <c:pt idx="2">
                  <c:v>Venezuela</c:v>
                </c:pt>
                <c:pt idx="3">
                  <c:v>Antigua y Barbuda</c:v>
                </c:pt>
                <c:pt idx="4">
                  <c:v>Rep.Dominicana</c:v>
                </c:pt>
                <c:pt idx="5">
                  <c:v>Dominica</c:v>
                </c:pt>
                <c:pt idx="6">
                  <c:v>San Vicente y las Granadinas</c:v>
                </c:pt>
                <c:pt idx="7">
                  <c:v>Bolivia</c:v>
                </c:pt>
                <c:pt idx="8">
                  <c:v>Paraguay</c:v>
                </c:pt>
                <c:pt idx="9">
                  <c:v>Granada</c:v>
                </c:pt>
                <c:pt idx="10">
                  <c:v>Costa Rica</c:v>
                </c:pt>
                <c:pt idx="11">
                  <c:v>Santa Lucía</c:v>
                </c:pt>
                <c:pt idx="12">
                  <c:v>Barbados</c:v>
                </c:pt>
                <c:pt idx="13">
                  <c:v>Nicaragua</c:v>
                </c:pt>
                <c:pt idx="14">
                  <c:v>Honduras</c:v>
                </c:pt>
                <c:pt idx="15">
                  <c:v>Guatemala</c:v>
                </c:pt>
                <c:pt idx="16">
                  <c:v>Saint Kitts y Nevis</c:v>
                </c:pt>
                <c:pt idx="17">
                  <c:v>Brasil</c:v>
                </c:pt>
                <c:pt idx="18">
                  <c:v>Perú</c:v>
                </c:pt>
                <c:pt idx="19">
                  <c:v>Uruguay</c:v>
                </c:pt>
                <c:pt idx="20">
                  <c:v>El Salvador</c:v>
                </c:pt>
                <c:pt idx="21">
                  <c:v>Suriname</c:v>
                </c:pt>
                <c:pt idx="22">
                  <c:v>Panamá</c:v>
                </c:pt>
                <c:pt idx="23">
                  <c:v>Chile</c:v>
                </c:pt>
                <c:pt idx="24">
                  <c:v>América Latina y el Caribe</c:v>
                </c:pt>
                <c:pt idx="25">
                  <c:v>Trinidad y Tobago</c:v>
                </c:pt>
                <c:pt idx="26">
                  <c:v>Bahamas</c:v>
                </c:pt>
                <c:pt idx="27">
                  <c:v>Colombia</c:v>
                </c:pt>
                <c:pt idx="28">
                  <c:v>México</c:v>
                </c:pt>
                <c:pt idx="29">
                  <c:v>Jamaica</c:v>
                </c:pt>
                <c:pt idx="30">
                  <c:v>Ecuador</c:v>
                </c:pt>
                <c:pt idx="31">
                  <c:v>Cuba</c:v>
                </c:pt>
                <c:pt idx="32">
                  <c:v>Argentina</c:v>
                </c:pt>
                <c:pt idx="33">
                  <c:v>Haití</c:v>
                </c:pt>
              </c:strCache>
            </c:strRef>
          </c:cat>
          <c:val>
            <c:numRef>
              <c:f>'[187]Gráfico 6x'!$C$8:$C$41</c:f>
              <c:numCache>
                <c:formatCode>General</c:formatCode>
                <c:ptCount val="34"/>
                <c:pt idx="0">
                  <c:v>41.5</c:v>
                </c:pt>
                <c:pt idx="1">
                  <c:v>7</c:v>
                </c:pt>
                <c:pt idx="2">
                  <c:v>6.2</c:v>
                </c:pt>
                <c:pt idx="3">
                  <c:v>6</c:v>
                </c:pt>
                <c:pt idx="4">
                  <c:v>5.2</c:v>
                </c:pt>
                <c:pt idx="5">
                  <c:v>4.5999999999999996</c:v>
                </c:pt>
                <c:pt idx="6">
                  <c:v>4.5</c:v>
                </c:pt>
                <c:pt idx="7">
                  <c:v>4.3</c:v>
                </c:pt>
                <c:pt idx="8">
                  <c:v>4.2</c:v>
                </c:pt>
                <c:pt idx="9">
                  <c:v>4.2</c:v>
                </c:pt>
                <c:pt idx="10">
                  <c:v>4.0999999999999996</c:v>
                </c:pt>
                <c:pt idx="11">
                  <c:v>4</c:v>
                </c:pt>
                <c:pt idx="12">
                  <c:v>3.9</c:v>
                </c:pt>
                <c:pt idx="13">
                  <c:v>3.7</c:v>
                </c:pt>
                <c:pt idx="14">
                  <c:v>3.6</c:v>
                </c:pt>
                <c:pt idx="15">
                  <c:v>3.5</c:v>
                </c:pt>
                <c:pt idx="16">
                  <c:v>3.5</c:v>
                </c:pt>
                <c:pt idx="17">
                  <c:v>3.2</c:v>
                </c:pt>
                <c:pt idx="18">
                  <c:v>3.1</c:v>
                </c:pt>
                <c:pt idx="19">
                  <c:v>3.1</c:v>
                </c:pt>
                <c:pt idx="20">
                  <c:v>3</c:v>
                </c:pt>
                <c:pt idx="21">
                  <c:v>2.9</c:v>
                </c:pt>
                <c:pt idx="22">
                  <c:v>2.6</c:v>
                </c:pt>
                <c:pt idx="23">
                  <c:v>2.2999999999999998</c:v>
                </c:pt>
                <c:pt idx="24">
                  <c:v>2.2000000000000002</c:v>
                </c:pt>
                <c:pt idx="25">
                  <c:v>2</c:v>
                </c:pt>
                <c:pt idx="26">
                  <c:v>1.9</c:v>
                </c:pt>
                <c:pt idx="27">
                  <c:v>1.8</c:v>
                </c:pt>
                <c:pt idx="28">
                  <c:v>1.4</c:v>
                </c:pt>
                <c:pt idx="29">
                  <c:v>1.4</c:v>
                </c:pt>
                <c:pt idx="30">
                  <c:v>0.8</c:v>
                </c:pt>
                <c:pt idx="31">
                  <c:v>-1</c:v>
                </c:pt>
                <c:pt idx="32">
                  <c:v>-3.2</c:v>
                </c:pt>
                <c:pt idx="33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20-414F-9630-EAB764B049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887228784"/>
        <c:axId val="1887229744"/>
      </c:barChart>
      <c:catAx>
        <c:axId val="188722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887229744"/>
        <c:crosses val="autoZero"/>
        <c:auto val="1"/>
        <c:lblAlgn val="ctr"/>
        <c:lblOffset val="100"/>
        <c:noMultiLvlLbl val="0"/>
      </c:catAx>
      <c:valAx>
        <c:axId val="1887229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8722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Relationship Id="rId4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22.png"/><Relationship Id="rId4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4.xml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1.png"/><Relationship Id="rId1" Type="http://schemas.openxmlformats.org/officeDocument/2006/relationships/chart" Target="../charts/chart15.xml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7.png"/><Relationship Id="rId1" Type="http://schemas.openxmlformats.org/officeDocument/2006/relationships/image" Target="../media/image1.png"/><Relationship Id="rId4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7.xml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chart" Target="../charts/chart18.xml"/><Relationship Id="rId4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chart" Target="../charts/chart19.xml"/><Relationship Id="rId4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1.png"/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1.png"/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chart" Target="../charts/chart20.xml"/><Relationship Id="rId4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chart" Target="../charts/chart21.xml"/><Relationship Id="rId4" Type="http://schemas.openxmlformats.org/officeDocument/2006/relationships/image" Target="../media/image38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chart" Target="../charts/chart22.xml"/><Relationship Id="rId4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39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40.emf"/><Relationship Id="rId4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chart" Target="../charts/chart23.xml"/><Relationship Id="rId4" Type="http://schemas.openxmlformats.org/officeDocument/2006/relationships/image" Target="../media/image4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42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chart" Target="../charts/chart25.xml"/><Relationship Id="rId5" Type="http://schemas.openxmlformats.org/officeDocument/2006/relationships/chart" Target="../charts/chart26.xml"/><Relationship Id="rId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4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chart" Target="../charts/chart27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6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4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614C47-401E-4A0A-A47E-52C0E4B56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0</xdr:row>
      <xdr:rowOff>0</xdr:rowOff>
    </xdr:from>
    <xdr:to>
      <xdr:col>9</xdr:col>
      <xdr:colOff>676275</xdr:colOff>
      <xdr:row>3</xdr:row>
      <xdr:rowOff>15670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9DA39DA-4E74-4CEE-AE81-FBC09634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0"/>
          <a:ext cx="1371600" cy="73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1</xdr:col>
      <xdr:colOff>790575</xdr:colOff>
      <xdr:row>2</xdr:row>
      <xdr:rowOff>164841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E5E079B-A890-4C78-8FC9-593DC0E8B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352550" cy="650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381001</xdr:colOff>
      <xdr:row>8</xdr:row>
      <xdr:rowOff>71438</xdr:rowOff>
    </xdr:from>
    <xdr:to>
      <xdr:col>10</xdr:col>
      <xdr:colOff>726281</xdr:colOff>
      <xdr:row>28</xdr:row>
      <xdr:rowOff>178594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05A2BB4-C94F-44AD-9549-0BAFFB8C1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C25D1B-CA36-4F31-8702-63BFB03D7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0</xdr:row>
      <xdr:rowOff>19050</xdr:rowOff>
    </xdr:from>
    <xdr:to>
      <xdr:col>8</xdr:col>
      <xdr:colOff>762000</xdr:colOff>
      <xdr:row>2</xdr:row>
      <xdr:rowOff>191492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4A36B7-7AE9-4202-8A11-A3FF2E6B2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9050"/>
          <a:ext cx="1057275" cy="658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0</xdr:rowOff>
    </xdr:from>
    <xdr:to>
      <xdr:col>1</xdr:col>
      <xdr:colOff>685800</xdr:colOff>
      <xdr:row>3</xdr:row>
      <xdr:rowOff>22511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DAEA15D-6AE0-48B9-A19C-DC71FC096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0"/>
          <a:ext cx="1238250" cy="736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</xdr:row>
      <xdr:rowOff>95250</xdr:rowOff>
    </xdr:from>
    <xdr:to>
      <xdr:col>7</xdr:col>
      <xdr:colOff>381001</xdr:colOff>
      <xdr:row>13</xdr:row>
      <xdr:rowOff>166688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D18FD0-1B7F-4B9C-827C-93106B1E4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6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4FCD02-257A-4A1D-93BC-1F854C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0</xdr:row>
      <xdr:rowOff>0</xdr:rowOff>
    </xdr:from>
    <xdr:to>
      <xdr:col>9</xdr:col>
      <xdr:colOff>285750</xdr:colOff>
      <xdr:row>2</xdr:row>
      <xdr:rowOff>129349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C89B6D-B3EC-41D1-873D-49D5A1C45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0"/>
          <a:ext cx="1228725" cy="615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466724</xdr:colOff>
      <xdr:row>0</xdr:row>
      <xdr:rowOff>0</xdr:rowOff>
    </xdr:from>
    <xdr:to>
      <xdr:col>1</xdr:col>
      <xdr:colOff>828675</xdr:colOff>
      <xdr:row>2</xdr:row>
      <xdr:rowOff>121312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C87CFB1-090B-4B87-86DB-DA4354D22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0"/>
          <a:ext cx="1123951" cy="60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</xdr:row>
      <xdr:rowOff>171450</xdr:rowOff>
    </xdr:from>
    <xdr:to>
      <xdr:col>10</xdr:col>
      <xdr:colOff>428625</xdr:colOff>
      <xdr:row>27</xdr:row>
      <xdr:rowOff>80964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E4625DD-82C5-4156-B948-5CF2A535A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7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E8CEA6-8874-4050-B4AC-E280B8F79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0</xdr:row>
      <xdr:rowOff>0</xdr:rowOff>
    </xdr:from>
    <xdr:to>
      <xdr:col>9</xdr:col>
      <xdr:colOff>285750</xdr:colOff>
      <xdr:row>3</xdr:row>
      <xdr:rowOff>43624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5637EB-E267-4A27-87E0-CAC1540CF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0"/>
          <a:ext cx="1228725" cy="615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466724</xdr:colOff>
      <xdr:row>0</xdr:row>
      <xdr:rowOff>0</xdr:rowOff>
    </xdr:from>
    <xdr:to>
      <xdr:col>2</xdr:col>
      <xdr:colOff>66675</xdr:colOff>
      <xdr:row>3</xdr:row>
      <xdr:rowOff>35587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CA51FC-D46F-4DAF-A43F-70B8362BC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0"/>
          <a:ext cx="1123951" cy="60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685800</xdr:colOff>
      <xdr:row>5</xdr:row>
      <xdr:rowOff>57149</xdr:rowOff>
    </xdr:from>
    <xdr:to>
      <xdr:col>7</xdr:col>
      <xdr:colOff>361950</xdr:colOff>
      <xdr:row>25</xdr:row>
      <xdr:rowOff>142874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001307F-E6C7-4690-AC20-6801C7548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295275</xdr:colOff>
      <xdr:row>5</xdr:row>
      <xdr:rowOff>25940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D00EA8-7E47-4521-8BF2-8683C2221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5275" cy="113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0</xdr:row>
      <xdr:rowOff>0</xdr:rowOff>
    </xdr:from>
    <xdr:to>
      <xdr:col>10</xdr:col>
      <xdr:colOff>333375</xdr:colOff>
      <xdr:row>2</xdr:row>
      <xdr:rowOff>153393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E6B662-E436-4EF9-95C5-79EFFC17A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0"/>
          <a:ext cx="1209675" cy="639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466724</xdr:colOff>
      <xdr:row>0</xdr:row>
      <xdr:rowOff>0</xdr:rowOff>
    </xdr:from>
    <xdr:to>
      <xdr:col>2</xdr:col>
      <xdr:colOff>4601</xdr:colOff>
      <xdr:row>2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C25973-63D5-4B03-A888-E55FFC4C7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0"/>
          <a:ext cx="1061877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</xdr:row>
      <xdr:rowOff>57150</xdr:rowOff>
    </xdr:from>
    <xdr:to>
      <xdr:col>15</xdr:col>
      <xdr:colOff>371476</xdr:colOff>
      <xdr:row>25</xdr:row>
      <xdr:rowOff>104775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72D174C-1997-4237-B0EA-CFF174AAA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266701</xdr:colOff>
      <xdr:row>5</xdr:row>
      <xdr:rowOff>54155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E9778C-13C4-4C4C-8088-EDBB3598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66700" cy="1159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0</xdr:row>
      <xdr:rowOff>0</xdr:rowOff>
    </xdr:from>
    <xdr:to>
      <xdr:col>10</xdr:col>
      <xdr:colOff>333375</xdr:colOff>
      <xdr:row>3</xdr:row>
      <xdr:rowOff>67668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85248D-8F4F-44EA-96C1-D218A4D85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0"/>
          <a:ext cx="1209675" cy="639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304799</xdr:colOff>
      <xdr:row>0</xdr:row>
      <xdr:rowOff>0</xdr:rowOff>
    </xdr:from>
    <xdr:to>
      <xdr:col>1</xdr:col>
      <xdr:colOff>604676</xdr:colOff>
      <xdr:row>2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2BEC2B2-747B-4B96-AF59-DAD3A49C3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0"/>
          <a:ext cx="1061877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349250</xdr:colOff>
      <xdr:row>5</xdr:row>
      <xdr:rowOff>158750</xdr:rowOff>
    </xdr:from>
    <xdr:to>
      <xdr:col>6</xdr:col>
      <xdr:colOff>282575</xdr:colOff>
      <xdr:row>24</xdr:row>
      <xdr:rowOff>30163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2EDBF27-D99A-48BA-B68C-1C8B341AE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0.57784</cdr:x>
      <cdr:y>0.28104</cdr:y>
    </cdr:from>
    <cdr:to>
      <cdr:x>0.97195</cdr:x>
      <cdr:y>0.43929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FB7C0026-BC0E-4ADC-B2BA-EB8AABBB9032}"/>
            </a:ext>
          </a:extLst>
        </cdr:cNvPr>
        <cdr:cNvCxnSpPr/>
      </cdr:nvCxnSpPr>
      <cdr:spPr>
        <a:xfrm xmlns:a="http://schemas.openxmlformats.org/drawingml/2006/main" flipV="1">
          <a:off x="3924300" y="981075"/>
          <a:ext cx="2676525" cy="5524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266701</xdr:colOff>
      <xdr:row>6</xdr:row>
      <xdr:rowOff>16055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7CAA2D2-1037-4F01-BB2B-9DD6EEEFB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66700" cy="1159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0</xdr:row>
      <xdr:rowOff>95250</xdr:rowOff>
    </xdr:from>
    <xdr:to>
      <xdr:col>10</xdr:col>
      <xdr:colOff>409575</xdr:colOff>
      <xdr:row>2</xdr:row>
      <xdr:rowOff>146596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52DC45D-B3B9-4751-9667-83894F608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5250"/>
          <a:ext cx="1104900" cy="537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304799</xdr:colOff>
      <xdr:row>0</xdr:row>
      <xdr:rowOff>0</xdr:rowOff>
    </xdr:from>
    <xdr:to>
      <xdr:col>1</xdr:col>
      <xdr:colOff>266700</xdr:colOff>
      <xdr:row>2</xdr:row>
      <xdr:rowOff>40188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C2EEAFA-11C5-4F47-90D3-9A09E68C0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0"/>
          <a:ext cx="723901" cy="525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5</xdr:row>
      <xdr:rowOff>76200</xdr:rowOff>
    </xdr:from>
    <xdr:to>
      <xdr:col>15</xdr:col>
      <xdr:colOff>428626</xdr:colOff>
      <xdr:row>30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85B7724-87BF-4633-BC23-5EED86862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123825</xdr:rowOff>
    </xdr:to>
    <xdr:pic>
      <xdr:nvPicPr>
        <xdr:cNvPr id="2" name="Imagen 5">
          <a:extLst>
            <a:ext uri="{FF2B5EF4-FFF2-40B4-BE49-F238E27FC236}">
              <a16:creationId xmlns:a16="http://schemas.microsoft.com/office/drawing/2014/main" id="{6E13100E-5124-4EED-82B4-189D397FB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592201</xdr:colOff>
      <xdr:row>3</xdr:row>
      <xdr:rowOff>142875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3E98D254-98B0-418D-BFE0-8805A5134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344676" cy="84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316707</xdr:colOff>
      <xdr:row>5</xdr:row>
      <xdr:rowOff>11906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72244716-B538-4A5A-8217-470DD34D3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1088" y="71438"/>
          <a:ext cx="1540669" cy="1054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2A3710-078E-4191-BCEA-CA3B2B310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840582</xdr:colOff>
      <xdr:row>4</xdr:row>
      <xdr:rowOff>7145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E3A20A-D2D1-4492-8D69-6C69E40D0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11907</xdr:colOff>
      <xdr:row>4</xdr:row>
      <xdr:rowOff>30956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EF35227-5ACC-4480-BF73-ED72EB438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CDE6663E-C54F-4736-A336-933587205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1</xdr:col>
      <xdr:colOff>1478757</xdr:colOff>
      <xdr:row>4</xdr:row>
      <xdr:rowOff>7145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229FBC2F-DE84-482A-9DC6-88002E42B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500063</xdr:colOff>
      <xdr:row>0</xdr:row>
      <xdr:rowOff>14288</xdr:rowOff>
    </xdr:from>
    <xdr:to>
      <xdr:col>11</xdr:col>
      <xdr:colOff>516732</xdr:colOff>
      <xdr:row>3</xdr:row>
      <xdr:rowOff>164306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8228907A-3266-487A-A4C7-2B2B8C7AE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7888" y="14288"/>
          <a:ext cx="1540669" cy="883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495300</xdr:colOff>
      <xdr:row>4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81FD12-BDD5-4AD7-ADA1-45D25F61D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352425</xdr:colOff>
      <xdr:row>0</xdr:row>
      <xdr:rowOff>0</xdr:rowOff>
    </xdr:from>
    <xdr:to>
      <xdr:col>15</xdr:col>
      <xdr:colOff>295275</xdr:colOff>
      <xdr:row>3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972665-7DEF-4278-AF2A-60FF0D0A8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0"/>
          <a:ext cx="1771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0</xdr:row>
      <xdr:rowOff>0</xdr:rowOff>
    </xdr:from>
    <xdr:to>
      <xdr:col>3</xdr:col>
      <xdr:colOff>228600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9D1450-A473-4C6C-9BD9-D6A9A79B5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1533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209550</xdr:colOff>
      <xdr:row>24</xdr:row>
      <xdr:rowOff>190500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052F085-96BE-44E8-94EF-57367102417E}"/>
            </a:ext>
          </a:extLst>
        </xdr:cNvPr>
        <xdr:cNvSpPr txBox="1"/>
      </xdr:nvSpPr>
      <xdr:spPr>
        <a:xfrm>
          <a:off x="10744200" y="502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 sz="1100"/>
        </a:p>
      </xdr:txBody>
    </xdr:sp>
    <xdr:clientData/>
  </xdr:oneCellAnchor>
  <xdr:twoCellAnchor>
    <xdr:from>
      <xdr:col>1</xdr:col>
      <xdr:colOff>752475</xdr:colOff>
      <xdr:row>6</xdr:row>
      <xdr:rowOff>171449</xdr:rowOff>
    </xdr:from>
    <xdr:to>
      <xdr:col>8</xdr:col>
      <xdr:colOff>533400</xdr:colOff>
      <xdr:row>25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86BB683-A707-4C3B-A250-D111D1B7B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56984192-7988-40F4-A754-B6FB81FB9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1</xdr:col>
      <xdr:colOff>88107</xdr:colOff>
      <xdr:row>4</xdr:row>
      <xdr:rowOff>7145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A22B98CF-2B7C-400F-A49E-B7C04EF0E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11907</xdr:colOff>
      <xdr:row>4</xdr:row>
      <xdr:rowOff>30956</xdr:rowOff>
    </xdr:to>
    <xdr:pic>
      <xdr:nvPicPr>
        <xdr:cNvPr id="6" name="Imagen 8">
          <a:extLst>
            <a:ext uri="{FF2B5EF4-FFF2-40B4-BE49-F238E27FC236}">
              <a16:creationId xmlns:a16="http://schemas.microsoft.com/office/drawing/2014/main" id="{FAAF500F-324B-4400-9A58-C6DCCD572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3888" y="71438"/>
          <a:ext cx="1540669" cy="883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567169</xdr:colOff>
      <xdr:row>8</xdr:row>
      <xdr:rowOff>13419</xdr:rowOff>
    </xdr:from>
    <xdr:to>
      <xdr:col>11</xdr:col>
      <xdr:colOff>142009</xdr:colOff>
      <xdr:row>33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A12220-8EC6-47CD-8574-3BE297513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3" name="Imagen 8">
          <a:extLst>
            <a:ext uri="{FF2B5EF4-FFF2-40B4-BE49-F238E27FC236}">
              <a16:creationId xmlns:a16="http://schemas.microsoft.com/office/drawing/2014/main" id="{73EB5FDC-BDB9-468F-806A-CA255C48B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15633</xdr:colOff>
      <xdr:row>2</xdr:row>
      <xdr:rowOff>181841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A0BD2AEC-E9D9-411B-9DED-251DD3ADC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349133" cy="679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12</xdr:col>
      <xdr:colOff>688182</xdr:colOff>
      <xdr:row>4</xdr:row>
      <xdr:rowOff>30956</xdr:rowOff>
    </xdr:to>
    <xdr:pic>
      <xdr:nvPicPr>
        <xdr:cNvPr id="5" name="Imagen 10">
          <a:extLst>
            <a:ext uri="{FF2B5EF4-FFF2-40B4-BE49-F238E27FC236}">
              <a16:creationId xmlns:a16="http://schemas.microsoft.com/office/drawing/2014/main" id="{6BF9CB81-CF4A-48B9-B1F2-2FC2C93D7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1588" y="71438"/>
          <a:ext cx="1540669" cy="883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114300</xdr:rowOff>
    </xdr:to>
    <xdr:pic>
      <xdr:nvPicPr>
        <xdr:cNvPr id="2" name="Imagen 5">
          <a:extLst>
            <a:ext uri="{FF2B5EF4-FFF2-40B4-BE49-F238E27FC236}">
              <a16:creationId xmlns:a16="http://schemas.microsoft.com/office/drawing/2014/main" id="{4C544E17-D0A1-4E67-AFB2-3C711AC9B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0</xdr:row>
      <xdr:rowOff>0</xdr:rowOff>
    </xdr:from>
    <xdr:to>
      <xdr:col>1</xdr:col>
      <xdr:colOff>1287526</xdr:colOff>
      <xdr:row>3</xdr:row>
      <xdr:rowOff>107155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7D5D6661-6246-48AD-9B05-B21693C3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1344676" cy="84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316707</xdr:colOff>
      <xdr:row>5</xdr:row>
      <xdr:rowOff>2381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AED65E44-1BCF-4E3B-8D8C-3810015A8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0138" y="71438"/>
          <a:ext cx="1540669" cy="1045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1343024</xdr:colOff>
      <xdr:row>8</xdr:row>
      <xdr:rowOff>23811</xdr:rowOff>
    </xdr:from>
    <xdr:to>
      <xdr:col>8</xdr:col>
      <xdr:colOff>533399</xdr:colOff>
      <xdr:row>26</xdr:row>
      <xdr:rowOff>9525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E60318BF-4DF2-4B50-AA39-3D27653C7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571499</xdr:colOff>
      <xdr:row>8</xdr:row>
      <xdr:rowOff>52386</xdr:rowOff>
    </xdr:from>
    <xdr:to>
      <xdr:col>9</xdr:col>
      <xdr:colOff>190500</xdr:colOff>
      <xdr:row>26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D8B63B-FED7-4930-BC92-546CB0993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3" name="Imagen 8">
          <a:extLst>
            <a:ext uri="{FF2B5EF4-FFF2-40B4-BE49-F238E27FC236}">
              <a16:creationId xmlns:a16="http://schemas.microsoft.com/office/drawing/2014/main" id="{DB0DFF42-389C-4DA6-AD1C-059DA7D84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326232</xdr:colOff>
      <xdr:row>4</xdr:row>
      <xdr:rowOff>7145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311FE43C-F7BF-4C74-88D9-2FBCD4F63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11907</xdr:colOff>
      <xdr:row>4</xdr:row>
      <xdr:rowOff>30956</xdr:rowOff>
    </xdr:to>
    <xdr:pic>
      <xdr:nvPicPr>
        <xdr:cNvPr id="5" name="Imagen 10">
          <a:extLst>
            <a:ext uri="{FF2B5EF4-FFF2-40B4-BE49-F238E27FC236}">
              <a16:creationId xmlns:a16="http://schemas.microsoft.com/office/drawing/2014/main" id="{0C05869C-E80B-4402-824D-83CD9CE88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6463" y="71438"/>
          <a:ext cx="1540669" cy="883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DCACA8-47D1-43BA-BC8B-4A9178679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1</xdr:col>
      <xdr:colOff>1478757</xdr:colOff>
      <xdr:row>3</xdr:row>
      <xdr:rowOff>35720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075656-795C-4478-9A26-D7DE8CE5E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12</xdr:col>
      <xdr:colOff>135732</xdr:colOff>
      <xdr:row>3</xdr:row>
      <xdr:rowOff>59531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E7E8B3-5994-4831-99A3-4ACCA38DC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4800" cy="1440225"/>
    <xdr:pic>
      <xdr:nvPicPr>
        <xdr:cNvPr id="2" name="Imagen 1">
          <a:extLst>
            <a:ext uri="{FF2B5EF4-FFF2-40B4-BE49-F238E27FC236}">
              <a16:creationId xmlns:a16="http://schemas.microsoft.com/office/drawing/2014/main" id="{74CC3416-B86A-46B6-B9C8-4ABCF9F6B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oneCellAnchor>
  <xdr:oneCellAnchor>
    <xdr:from>
      <xdr:col>0</xdr:col>
      <xdr:colOff>342901</xdr:colOff>
      <xdr:row>0</xdr:row>
      <xdr:rowOff>28576</xdr:rowOff>
    </xdr:from>
    <xdr:ext cx="1333500" cy="634365"/>
    <xdr:pic>
      <xdr:nvPicPr>
        <xdr:cNvPr id="3" name="Imagen 2">
          <a:extLst>
            <a:ext uri="{FF2B5EF4-FFF2-40B4-BE49-F238E27FC236}">
              <a16:creationId xmlns:a16="http://schemas.microsoft.com/office/drawing/2014/main" id="{1938AC08-1F7B-4AC3-A89D-7672FC7CE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4365"/>
        </a:xfrm>
        <a:prstGeom prst="rect">
          <a:avLst/>
        </a:prstGeom>
      </xdr:spPr>
    </xdr:pic>
    <xdr:clientData/>
  </xdr:oneCellAnchor>
  <xdr:oneCellAnchor>
    <xdr:from>
      <xdr:col>10</xdr:col>
      <xdr:colOff>238125</xdr:colOff>
      <xdr:row>0</xdr:row>
      <xdr:rowOff>9525</xdr:rowOff>
    </xdr:from>
    <xdr:ext cx="1484539" cy="731296"/>
    <xdr:pic>
      <xdr:nvPicPr>
        <xdr:cNvPr id="4" name="Imagen 3">
          <a:extLst>
            <a:ext uri="{FF2B5EF4-FFF2-40B4-BE49-F238E27FC236}">
              <a16:creationId xmlns:a16="http://schemas.microsoft.com/office/drawing/2014/main" id="{71CE02AE-F9F1-4849-86C9-68479547C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01800" y="9525"/>
          <a:ext cx="1484539" cy="731296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473869</xdr:colOff>
      <xdr:row>0</xdr:row>
      <xdr:rowOff>0</xdr:rowOff>
    </xdr:from>
    <xdr:ext cx="1600199" cy="742949"/>
    <xdr:pic>
      <xdr:nvPicPr>
        <xdr:cNvPr id="2" name="Imagen 1">
          <a:extLst>
            <a:ext uri="{FF2B5EF4-FFF2-40B4-BE49-F238E27FC236}">
              <a16:creationId xmlns:a16="http://schemas.microsoft.com/office/drawing/2014/main" id="{283DA386-8D22-478F-9D29-80628FE9C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869" y="0"/>
          <a:ext cx="1600199" cy="7429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0050" cy="695325"/>
    <xdr:pic>
      <xdr:nvPicPr>
        <xdr:cNvPr id="3" name="Imagen 2">
          <a:extLst>
            <a:ext uri="{FF2B5EF4-FFF2-40B4-BE49-F238E27FC236}">
              <a16:creationId xmlns:a16="http://schemas.microsoft.com/office/drawing/2014/main" id="{0FAC6435-E2C4-4E14-A988-49555318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0050" cy="695325"/>
        </a:xfrm>
        <a:prstGeom prst="rect">
          <a:avLst/>
        </a:prstGeom>
      </xdr:spPr>
    </xdr:pic>
    <xdr:clientData/>
  </xdr:oneCellAnchor>
  <xdr:oneCellAnchor>
    <xdr:from>
      <xdr:col>6</xdr:col>
      <xdr:colOff>1171575</xdr:colOff>
      <xdr:row>0</xdr:row>
      <xdr:rowOff>0</xdr:rowOff>
    </xdr:from>
    <xdr:ext cx="1504950" cy="762000"/>
    <xdr:pic>
      <xdr:nvPicPr>
        <xdr:cNvPr id="4" name="Imagen 3">
          <a:extLst>
            <a:ext uri="{FF2B5EF4-FFF2-40B4-BE49-F238E27FC236}">
              <a16:creationId xmlns:a16="http://schemas.microsoft.com/office/drawing/2014/main" id="{010049D1-6F4A-4EC1-8D2D-F2196FFD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87150" y="0"/>
          <a:ext cx="1504950" cy="76200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521493</xdr:colOff>
      <xdr:row>0</xdr:row>
      <xdr:rowOff>0</xdr:rowOff>
    </xdr:from>
    <xdr:ext cx="2110718" cy="1019175"/>
    <xdr:pic>
      <xdr:nvPicPr>
        <xdr:cNvPr id="2" name="Imagen 1">
          <a:extLst>
            <a:ext uri="{FF2B5EF4-FFF2-40B4-BE49-F238E27FC236}">
              <a16:creationId xmlns:a16="http://schemas.microsoft.com/office/drawing/2014/main" id="{7488236B-845D-48C5-93FE-360800D8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493" y="0"/>
          <a:ext cx="2110718" cy="1019175"/>
        </a:xfrm>
        <a:prstGeom prst="rect">
          <a:avLst/>
        </a:prstGeom>
      </xdr:spPr>
    </xdr:pic>
    <xdr:clientData/>
  </xdr:oneCellAnchor>
  <xdr:oneCellAnchor>
    <xdr:from>
      <xdr:col>7</xdr:col>
      <xdr:colOff>735806</xdr:colOff>
      <xdr:row>0</xdr:row>
      <xdr:rowOff>161925</xdr:rowOff>
    </xdr:from>
    <xdr:ext cx="1981201" cy="987762"/>
    <xdr:pic>
      <xdr:nvPicPr>
        <xdr:cNvPr id="3" name="Imagen 2">
          <a:extLst>
            <a:ext uri="{FF2B5EF4-FFF2-40B4-BE49-F238E27FC236}">
              <a16:creationId xmlns:a16="http://schemas.microsoft.com/office/drawing/2014/main" id="{B042FB58-07A1-4AF8-8BB4-BAF314AF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2656" y="161925"/>
          <a:ext cx="1981201" cy="98776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476250</xdr:colOff>
      <xdr:row>8</xdr:row>
      <xdr:rowOff>321982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A0E52F-15A9-4158-AA22-6AB4DB350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76250" cy="211268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662941</xdr:colOff>
      <xdr:row>11</xdr:row>
      <xdr:rowOff>28575</xdr:rowOff>
    </xdr:from>
    <xdr:to>
      <xdr:col>9</xdr:col>
      <xdr:colOff>15240</xdr:colOff>
      <xdr:row>27</xdr:row>
      <xdr:rowOff>97018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9B5359-A2C4-46A0-A6E1-95694C2DB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207644</xdr:colOff>
      <xdr:row>6</xdr:row>
      <xdr:rowOff>17750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36C579-F05C-48A6-8AB4-0BD08AEE7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7644" cy="131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47625</xdr:rowOff>
    </xdr:from>
    <xdr:to>
      <xdr:col>9</xdr:col>
      <xdr:colOff>19050</xdr:colOff>
      <xdr:row>3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F47228-9FFF-4B52-9EDA-383EF93FA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47625"/>
          <a:ext cx="1343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200024</xdr:colOff>
      <xdr:row>0</xdr:row>
      <xdr:rowOff>0</xdr:rowOff>
    </xdr:from>
    <xdr:to>
      <xdr:col>1</xdr:col>
      <xdr:colOff>876300</xdr:colOff>
      <xdr:row>3</xdr:row>
      <xdr:rowOff>16169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0F8E66-70C3-4EB2-9E5B-C067DF162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1438276" cy="73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683895</xdr:colOff>
      <xdr:row>11</xdr:row>
      <xdr:rowOff>144780</xdr:rowOff>
    </xdr:from>
    <xdr:to>
      <xdr:col>8</xdr:col>
      <xdr:colOff>758190</xdr:colOff>
      <xdr:row>13</xdr:row>
      <xdr:rowOff>76200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D4B5D44A-D459-4D75-9854-598CDFFE822A}"/>
            </a:ext>
          </a:extLst>
        </xdr:cNvPr>
        <xdr:cNvSpPr txBox="1"/>
      </xdr:nvSpPr>
      <xdr:spPr>
        <a:xfrm>
          <a:off x="8227695" y="2392680"/>
          <a:ext cx="836295" cy="31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DO" sz="800" b="1">
              <a:latin typeface="Avenir Next LT Pro" panose="020B0504020202020204" pitchFamily="34" charset="0"/>
            </a:rPr>
            <a:t>345,245.8</a:t>
          </a:r>
        </a:p>
      </xdr:txBody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0.87896</cdr:x>
      <cdr:y>0.19251</cdr:y>
    </cdr:from>
    <cdr:to>
      <cdr:x>0.97398</cdr:x>
      <cdr:y>0.28787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10978DD-1305-1160-F00D-E0651658ECC0}"/>
            </a:ext>
          </a:extLst>
        </cdr:cNvPr>
        <cdr:cNvSpPr txBox="1"/>
      </cdr:nvSpPr>
      <cdr:spPr>
        <a:xfrm xmlns:a="http://schemas.openxmlformats.org/drawingml/2006/main">
          <a:off x="7400924" y="730704"/>
          <a:ext cx="800100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495300</xdr:colOff>
      <xdr:row>4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417921-59BE-48FC-9FCE-D3B8BF23F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352425</xdr:colOff>
      <xdr:row>0</xdr:row>
      <xdr:rowOff>0</xdr:rowOff>
    </xdr:from>
    <xdr:to>
      <xdr:col>15</xdr:col>
      <xdr:colOff>295275</xdr:colOff>
      <xdr:row>3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CCCA92-C457-4E11-A6C9-EED43F8C7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0"/>
          <a:ext cx="1771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0</xdr:row>
      <xdr:rowOff>0</xdr:rowOff>
    </xdr:from>
    <xdr:to>
      <xdr:col>3</xdr:col>
      <xdr:colOff>228600</xdr:colOff>
      <xdr:row>3</xdr:row>
      <xdr:rowOff>133350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717E16F-9891-415F-95BF-28165C38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1533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416718</xdr:colOff>
      <xdr:row>0</xdr:row>
      <xdr:rowOff>0</xdr:rowOff>
    </xdr:from>
    <xdr:ext cx="1621632" cy="783016"/>
    <xdr:pic>
      <xdr:nvPicPr>
        <xdr:cNvPr id="2" name="Imagen 1">
          <a:extLst>
            <a:ext uri="{FF2B5EF4-FFF2-40B4-BE49-F238E27FC236}">
              <a16:creationId xmlns:a16="http://schemas.microsoft.com/office/drawing/2014/main" id="{59141212-FCB6-4384-9AA2-A9380CF2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718" y="0"/>
          <a:ext cx="1621632" cy="78301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7</xdr:row>
      <xdr:rowOff>26886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08DA7A-FC2B-4E51-810B-115F4CBA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484211"/>
        </a:xfrm>
        <a:prstGeom prst="rect">
          <a:avLst/>
        </a:prstGeom>
      </xdr:spPr>
    </xdr:pic>
    <xdr:clientData/>
  </xdr:twoCellAnchor>
  <xdr:twoCellAnchor editAs="oneCell">
    <xdr:from>
      <xdr:col>9</xdr:col>
      <xdr:colOff>923925</xdr:colOff>
      <xdr:row>0</xdr:row>
      <xdr:rowOff>0</xdr:rowOff>
    </xdr:from>
    <xdr:to>
      <xdr:col>10</xdr:col>
      <xdr:colOff>0</xdr:colOff>
      <xdr:row>5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35EB7E-85B5-4F70-B75D-E6EF40B85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0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442824</xdr:colOff>
      <xdr:row>0</xdr:row>
      <xdr:rowOff>0</xdr:rowOff>
    </xdr:from>
    <xdr:to>
      <xdr:col>8</xdr:col>
      <xdr:colOff>295276</xdr:colOff>
      <xdr:row>3</xdr:row>
      <xdr:rowOff>115564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863E649C-CFE1-47ED-912E-CADE42F6E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2974" y="0"/>
          <a:ext cx="1357402" cy="848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30480</xdr:colOff>
      <xdr:row>4</xdr:row>
      <xdr:rowOff>209550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DFA0D260-7E10-4CE5-82EC-59386C4DF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90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923925</xdr:colOff>
      <xdr:row>0</xdr:row>
      <xdr:rowOff>0</xdr:rowOff>
    </xdr:from>
    <xdr:to>
      <xdr:col>7</xdr:col>
      <xdr:colOff>933450</xdr:colOff>
      <xdr:row>3</xdr:row>
      <xdr:rowOff>171450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20A412AB-E269-45DD-B233-58724B664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0"/>
          <a:ext cx="95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436720</xdr:colOff>
      <xdr:row>3</xdr:row>
      <xdr:rowOff>58667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592FA21E-29B7-400D-BA0D-F4B7EF92B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6720" cy="792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928598</xdr:colOff>
      <xdr:row>0</xdr:row>
      <xdr:rowOff>0</xdr:rowOff>
    </xdr:from>
    <xdr:to>
      <xdr:col>9</xdr:col>
      <xdr:colOff>555783</xdr:colOff>
      <xdr:row>3</xdr:row>
      <xdr:rowOff>96374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E97A5227-D2B0-46F2-A1A4-1B082CE72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223" y="0"/>
          <a:ext cx="1703635" cy="829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478631</xdr:colOff>
      <xdr:row>0</xdr:row>
      <xdr:rowOff>0</xdr:rowOff>
    </xdr:from>
    <xdr:to>
      <xdr:col>2</xdr:col>
      <xdr:colOff>227171</xdr:colOff>
      <xdr:row>3</xdr:row>
      <xdr:rowOff>75731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356DDBBB-42B7-4970-9AEB-F295BA585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" y="0"/>
          <a:ext cx="1767840" cy="80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F19902-4DD9-4810-B01D-823181196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1</xdr:col>
      <xdr:colOff>914401</xdr:colOff>
      <xdr:row>2</xdr:row>
      <xdr:rowOff>53341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47B6E1-C1E5-452B-894A-49E5935CD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4365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333375</xdr:colOff>
      <xdr:row>0</xdr:row>
      <xdr:rowOff>0</xdr:rowOff>
    </xdr:from>
    <xdr:to>
      <xdr:col>11</xdr:col>
      <xdr:colOff>299357</xdr:colOff>
      <xdr:row>2</xdr:row>
      <xdr:rowOff>121696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97AF68-61A1-44FE-8E35-7EB4E8A8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11150" y="0"/>
          <a:ext cx="1489982" cy="73129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68036</xdr:colOff>
      <xdr:row>11</xdr:row>
      <xdr:rowOff>64244</xdr:rowOff>
    </xdr:from>
    <xdr:to>
      <xdr:col>10</xdr:col>
      <xdr:colOff>632684</xdr:colOff>
      <xdr:row>30</xdr:row>
      <xdr:rowOff>173636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6332D8-797D-4140-883B-318C123ED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126547</xdr:colOff>
      <xdr:row>0</xdr:row>
      <xdr:rowOff>0</xdr:rowOff>
    </xdr:from>
    <xdr:to>
      <xdr:col>4</xdr:col>
      <xdr:colOff>369462</xdr:colOff>
      <xdr:row>3</xdr:row>
      <xdr:rowOff>164628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11B7BA-27C8-4944-A342-B7A778E24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2547" y="0"/>
          <a:ext cx="1785965" cy="974253"/>
        </a:xfrm>
        <a:prstGeom prst="rect">
          <a:avLst/>
        </a:prstGeom>
      </xdr:spPr>
    </xdr:pic>
    <xdr:clientData/>
  </xdr:twoCellAnchor>
  <xdr:twoCellAnchor editAs="oneCell">
    <xdr:from>
      <xdr:col>11</xdr:col>
      <xdr:colOff>677188</xdr:colOff>
      <xdr:row>0</xdr:row>
      <xdr:rowOff>0</xdr:rowOff>
    </xdr:from>
    <xdr:to>
      <xdr:col>12</xdr:col>
      <xdr:colOff>966107</xdr:colOff>
      <xdr:row>3</xdr:row>
      <xdr:rowOff>117531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FBA683-DC65-4F18-A885-A759F883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16713" y="0"/>
          <a:ext cx="1536694" cy="927156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0</xdr:row>
      <xdr:rowOff>54428</xdr:rowOff>
    </xdr:from>
    <xdr:to>
      <xdr:col>3</xdr:col>
      <xdr:colOff>19050</xdr:colOff>
      <xdr:row>6</xdr:row>
      <xdr:rowOff>83592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42EE26-F3C5-4E3B-93F2-115A3E75F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6964" y="54428"/>
          <a:ext cx="468086" cy="141028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321945</xdr:colOff>
      <xdr:row>6</xdr:row>
      <xdr:rowOff>171451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15EE7BE-6E62-458D-B63A-E6E84B2CB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21945" cy="148590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A82E227B-25C3-45C5-816E-8A28D3792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5</xdr:col>
      <xdr:colOff>84043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38FBCA49-E7B2-45D8-A178-46EEF5BB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56593" y="0"/>
          <a:ext cx="1621632" cy="783016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1C70876F-DC72-4E2D-A234-AB3E237B5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325755</xdr:colOff>
      <xdr:row>4</xdr:row>
      <xdr:rowOff>53340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58CE64B-751D-437A-BFC3-9C689CF2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25755" cy="92964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05C6A818-6A13-4043-BE9B-76E2C6AB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CD349CB7-D504-4D2A-B2E8-F939FC0C6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107384</xdr:colOff>
      <xdr:row>0</xdr:row>
      <xdr:rowOff>0</xdr:rowOff>
    </xdr:from>
    <xdr:ext cx="1422410" cy="838200"/>
    <xdr:pic>
      <xdr:nvPicPr>
        <xdr:cNvPr id="2" name="Imagen 1">
          <a:extLst>
            <a:ext uri="{FF2B5EF4-FFF2-40B4-BE49-F238E27FC236}">
              <a16:creationId xmlns:a16="http://schemas.microsoft.com/office/drawing/2014/main" id="{3F5DE582-4779-4327-98D3-EEA107A8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984" y="0"/>
          <a:ext cx="1422410" cy="83820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0</xdr:row>
      <xdr:rowOff>15153</xdr:rowOff>
    </xdr:from>
    <xdr:ext cx="369673" cy="684068"/>
    <xdr:pic>
      <xdr:nvPicPr>
        <xdr:cNvPr id="3" name="Imagen 2">
          <a:extLst>
            <a:ext uri="{FF2B5EF4-FFF2-40B4-BE49-F238E27FC236}">
              <a16:creationId xmlns:a16="http://schemas.microsoft.com/office/drawing/2014/main" id="{9803B3EA-40D3-4FC4-8C72-C01F9F57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15153"/>
          <a:ext cx="369673" cy="684068"/>
        </a:xfrm>
        <a:prstGeom prst="rect">
          <a:avLst/>
        </a:prstGeom>
      </xdr:spPr>
    </xdr:pic>
    <xdr:clientData/>
  </xdr:oneCellAnchor>
  <xdr:oneCellAnchor>
    <xdr:from>
      <xdr:col>10</xdr:col>
      <xdr:colOff>240534</xdr:colOff>
      <xdr:row>0</xdr:row>
      <xdr:rowOff>0</xdr:rowOff>
    </xdr:from>
    <xdr:ext cx="1341182" cy="883370"/>
    <xdr:pic>
      <xdr:nvPicPr>
        <xdr:cNvPr id="4" name="Imagen 3">
          <a:extLst>
            <a:ext uri="{FF2B5EF4-FFF2-40B4-BE49-F238E27FC236}">
              <a16:creationId xmlns:a16="http://schemas.microsoft.com/office/drawing/2014/main" id="{E1F70DC9-6B9A-4BE9-AFC2-47B2D3FAF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22734" y="0"/>
          <a:ext cx="1341182" cy="883370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438149</xdr:colOff>
      <xdr:row>0</xdr:row>
      <xdr:rowOff>0</xdr:rowOff>
    </xdr:from>
    <xdr:to>
      <xdr:col>5</xdr:col>
      <xdr:colOff>1464097</xdr:colOff>
      <xdr:row>3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6750E9-EC8E-4059-9A61-6A7F923EB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49" y="0"/>
          <a:ext cx="1635548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0</xdr:row>
      <xdr:rowOff>0</xdr:rowOff>
    </xdr:from>
    <xdr:to>
      <xdr:col>4</xdr:col>
      <xdr:colOff>418105</xdr:colOff>
      <xdr:row>3</xdr:row>
      <xdr:rowOff>111566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F36F5D-6314-4261-AD97-D04A04737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0"/>
          <a:ext cx="389530" cy="911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1095375</xdr:colOff>
      <xdr:row>0</xdr:row>
      <xdr:rowOff>0</xdr:rowOff>
    </xdr:from>
    <xdr:to>
      <xdr:col>17</xdr:col>
      <xdr:colOff>387490</xdr:colOff>
      <xdr:row>3</xdr:row>
      <xdr:rowOff>175242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B18A13-5697-44DC-A98B-FC7D1FE9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64025" y="0"/>
          <a:ext cx="1778140" cy="97534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5</xdr:row>
      <xdr:rowOff>85725</xdr:rowOff>
    </xdr:from>
    <xdr:to>
      <xdr:col>10</xdr:col>
      <xdr:colOff>38100</xdr:colOff>
      <xdr:row>24</xdr:row>
      <xdr:rowOff>100013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A86922-4356-485D-9BE9-34457D25A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133350</xdr:colOff>
      <xdr:row>0</xdr:row>
      <xdr:rowOff>19050</xdr:rowOff>
    </xdr:from>
    <xdr:to>
      <xdr:col>2</xdr:col>
      <xdr:colOff>397492</xdr:colOff>
      <xdr:row>3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CF8AD1-E93C-4809-9B27-2321AD5F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" y="19050"/>
          <a:ext cx="1788142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588742</xdr:colOff>
      <xdr:row>1</xdr:row>
      <xdr:rowOff>0</xdr:rowOff>
    </xdr:from>
    <xdr:to>
      <xdr:col>12</xdr:col>
      <xdr:colOff>58716</xdr:colOff>
      <xdr:row>4</xdr:row>
      <xdr:rowOff>55245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96CDB8-A07B-4E0D-A385-A6A5D9D0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37342" y="190500"/>
          <a:ext cx="1755974" cy="86487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0</xdr:row>
      <xdr:rowOff>0</xdr:rowOff>
    </xdr:from>
    <xdr:to>
      <xdr:col>1</xdr:col>
      <xdr:colOff>59965</xdr:colOff>
      <xdr:row>3</xdr:row>
      <xdr:rowOff>97755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C9ED588-6C97-4574-8B24-CECCAFEB6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0"/>
          <a:ext cx="393340" cy="897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453390</xdr:colOff>
      <xdr:row>3</xdr:row>
      <xdr:rowOff>173355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11CB5F-5E0C-4985-AE2D-317B98020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339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1</xdr:col>
      <xdr:colOff>1482567</xdr:colOff>
      <xdr:row>3</xdr:row>
      <xdr:rowOff>35720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238037-2D17-46FC-A42B-A367970D0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784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12</xdr:col>
      <xdr:colOff>135732</xdr:colOff>
      <xdr:row>3</xdr:row>
      <xdr:rowOff>59531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F51626-A2C6-4050-9C36-6C87C769D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8538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495300</xdr:colOff>
      <xdr:row>5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4B12A5-201E-40C5-B864-2F3440BC7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21</xdr:col>
      <xdr:colOff>104775</xdr:colOff>
      <xdr:row>4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A876D6-2A9F-4267-AD2D-3EABF3A22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0"/>
          <a:ext cx="17716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0</xdr:row>
      <xdr:rowOff>0</xdr:rowOff>
    </xdr:from>
    <xdr:to>
      <xdr:col>1</xdr:col>
      <xdr:colOff>590550</xdr:colOff>
      <xdr:row>4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2113F20-25E2-43E8-93EA-76F03A362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1533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1209675</xdr:colOff>
      <xdr:row>7</xdr:row>
      <xdr:rowOff>19050</xdr:rowOff>
    </xdr:from>
    <xdr:to>
      <xdr:col>19</xdr:col>
      <xdr:colOff>180975</xdr:colOff>
      <xdr:row>21</xdr:row>
      <xdr:rowOff>180975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18C2377-763F-4E02-AD4D-1415D29A4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6</xdr:row>
      <xdr:rowOff>142875</xdr:rowOff>
    </xdr:from>
    <xdr:to>
      <xdr:col>12</xdr:col>
      <xdr:colOff>408214</xdr:colOff>
      <xdr:row>30</xdr:row>
      <xdr:rowOff>163285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A5A690-F0CC-486E-842A-949FD69D9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78922</xdr:colOff>
      <xdr:row>0</xdr:row>
      <xdr:rowOff>0</xdr:rowOff>
    </xdr:from>
    <xdr:to>
      <xdr:col>11</xdr:col>
      <xdr:colOff>339254</xdr:colOff>
      <xdr:row>4</xdr:row>
      <xdr:rowOff>16972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40D49C-C212-4C36-A7C6-EABB06FA3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65747" y="0"/>
          <a:ext cx="1784332" cy="1026622"/>
        </a:xfrm>
        <a:prstGeom prst="rect">
          <a:avLst/>
        </a:prstGeom>
      </xdr:spPr>
    </xdr:pic>
    <xdr:clientData/>
  </xdr:twoCellAnchor>
  <xdr:twoCellAnchor editAs="oneCell">
    <xdr:from>
      <xdr:col>0</xdr:col>
      <xdr:colOff>302992</xdr:colOff>
      <xdr:row>0</xdr:row>
      <xdr:rowOff>0</xdr:rowOff>
    </xdr:from>
    <xdr:to>
      <xdr:col>1</xdr:col>
      <xdr:colOff>1316016</xdr:colOff>
      <xdr:row>4</xdr:row>
      <xdr:rowOff>91758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F48744-3A62-494D-814A-F198598C7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2992" y="0"/>
          <a:ext cx="1775024" cy="1101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244929</xdr:colOff>
      <xdr:row>3</xdr:row>
      <xdr:rowOff>55788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2D02AA2-7126-4CDA-8743-C632F4F19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7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2057679</xdr:colOff>
      <xdr:row>6</xdr:row>
      <xdr:rowOff>44541</xdr:rowOff>
    </xdr:from>
    <xdr:to>
      <xdr:col>5</xdr:col>
      <xdr:colOff>1928813</xdr:colOff>
      <xdr:row>30</xdr:row>
      <xdr:rowOff>178592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63023C8B-9320-4DE0-8B3A-D982888D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342901</xdr:colOff>
      <xdr:row>0</xdr:row>
      <xdr:rowOff>28576</xdr:rowOff>
    </xdr:from>
    <xdr:ext cx="1317308" cy="627561"/>
    <xdr:pic>
      <xdr:nvPicPr>
        <xdr:cNvPr id="3" name="Imagen 2">
          <a:extLst>
            <a:ext uri="{FF2B5EF4-FFF2-40B4-BE49-F238E27FC236}">
              <a16:creationId xmlns:a16="http://schemas.microsoft.com/office/drawing/2014/main" id="{3D438099-ADED-46D4-A213-8052F594E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17308" cy="627561"/>
        </a:xfrm>
        <a:prstGeom prst="rect">
          <a:avLst/>
        </a:prstGeom>
      </xdr:spPr>
    </xdr:pic>
    <xdr:clientData/>
  </xdr:oneCellAnchor>
  <xdr:oneCellAnchor>
    <xdr:from>
      <xdr:col>5</xdr:col>
      <xdr:colOff>1467462</xdr:colOff>
      <xdr:row>0</xdr:row>
      <xdr:rowOff>0</xdr:rowOff>
    </xdr:from>
    <xdr:ext cx="1456372" cy="730207"/>
    <xdr:pic>
      <xdr:nvPicPr>
        <xdr:cNvPr id="4" name="Imagen 3">
          <a:extLst>
            <a:ext uri="{FF2B5EF4-FFF2-40B4-BE49-F238E27FC236}">
              <a16:creationId xmlns:a16="http://schemas.microsoft.com/office/drawing/2014/main" id="{BD264B10-D669-4D13-ACF6-55E5BD547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25712" y="0"/>
          <a:ext cx="1456372" cy="73020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04800" cy="1444307"/>
    <xdr:pic>
      <xdr:nvPicPr>
        <xdr:cNvPr id="5" name="Imagen 1">
          <a:extLst>
            <a:ext uri="{FF2B5EF4-FFF2-40B4-BE49-F238E27FC236}">
              <a16:creationId xmlns:a16="http://schemas.microsoft.com/office/drawing/2014/main" id="{3E7F56E8-1A74-4F2A-8E06-BC3C8CFAB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304800" cy="1444307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126547</xdr:colOff>
      <xdr:row>0</xdr:row>
      <xdr:rowOff>0</xdr:rowOff>
    </xdr:from>
    <xdr:to>
      <xdr:col>4</xdr:col>
      <xdr:colOff>369462</xdr:colOff>
      <xdr:row>3</xdr:row>
      <xdr:rowOff>164628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E1F6F29-EF59-40C1-98C6-A0644F86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2547" y="0"/>
          <a:ext cx="1785965" cy="97425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16776</xdr:colOff>
      <xdr:row>3</xdr:row>
      <xdr:rowOff>117531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1CF5AF1A-154A-47A7-B417-6874D21D6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9525" y="0"/>
          <a:ext cx="1540776" cy="927156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0</xdr:row>
      <xdr:rowOff>54428</xdr:rowOff>
    </xdr:from>
    <xdr:to>
      <xdr:col>3</xdr:col>
      <xdr:colOff>19050</xdr:colOff>
      <xdr:row>6</xdr:row>
      <xdr:rowOff>83592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964B4BAA-FBEB-4A86-B2C5-F2EFCC11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36964" y="54428"/>
          <a:ext cx="468086" cy="1410289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9</xdr:row>
      <xdr:rowOff>163285</xdr:rowOff>
    </xdr:from>
    <xdr:to>
      <xdr:col>8</xdr:col>
      <xdr:colOff>662717</xdr:colOff>
      <xdr:row>24</xdr:row>
      <xdr:rowOff>171153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551561-037E-4183-9118-29A2927A0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95800" y="2211160"/>
          <a:ext cx="4968017" cy="286536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198165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1C9692-14C8-4F3B-9622-E2464CDD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6415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487682</xdr:colOff>
      <xdr:row>0</xdr:row>
      <xdr:rowOff>52389</xdr:rowOff>
    </xdr:from>
    <xdr:to>
      <xdr:col>1</xdr:col>
      <xdr:colOff>1066802</xdr:colOff>
      <xdr:row>2</xdr:row>
      <xdr:rowOff>92394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18DE3D-FDB8-487E-8A21-88C6C5B08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2" y="52389"/>
          <a:ext cx="1341120" cy="64960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23813</xdr:colOff>
      <xdr:row>0</xdr:row>
      <xdr:rowOff>0</xdr:rowOff>
    </xdr:from>
    <xdr:to>
      <xdr:col>8</xdr:col>
      <xdr:colOff>246221</xdr:colOff>
      <xdr:row>2</xdr:row>
      <xdr:rowOff>131221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0264C7-721B-41C1-B99E-6C763D48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67863" y="0"/>
          <a:ext cx="1460658" cy="74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438149</xdr:colOff>
      <xdr:row>8</xdr:row>
      <xdr:rowOff>38100</xdr:rowOff>
    </xdr:from>
    <xdr:to>
      <xdr:col>14</xdr:col>
      <xdr:colOff>594192</xdr:colOff>
      <xdr:row>17</xdr:row>
      <xdr:rowOff>76200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BEB17E9D-5CAE-433E-874C-BCAF8E070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1800225"/>
          <a:ext cx="8690443" cy="175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325757</xdr:colOff>
      <xdr:row>0</xdr:row>
      <xdr:rowOff>0</xdr:rowOff>
    </xdr:from>
    <xdr:to>
      <xdr:col>2</xdr:col>
      <xdr:colOff>447677</xdr:colOff>
      <xdr:row>3</xdr:row>
      <xdr:rowOff>78105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32154D-F067-4831-A2A3-614887197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5757" y="0"/>
          <a:ext cx="1341120" cy="887730"/>
        </a:xfrm>
        <a:prstGeom prst="rect">
          <a:avLst/>
        </a:prstGeom>
      </xdr:spPr>
    </xdr:pic>
    <xdr:clientData/>
  </xdr:twoCellAnchor>
  <xdr:twoCellAnchor editAs="oneCell">
    <xdr:from>
      <xdr:col>12</xdr:col>
      <xdr:colOff>309563</xdr:colOff>
      <xdr:row>0</xdr:row>
      <xdr:rowOff>0</xdr:rowOff>
    </xdr:from>
    <xdr:to>
      <xdr:col>14</xdr:col>
      <xdr:colOff>551021</xdr:colOff>
      <xdr:row>3</xdr:row>
      <xdr:rowOff>169321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638DC3-B0CA-48B8-9BAD-5062A367C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4763" y="0"/>
          <a:ext cx="1460658" cy="978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6</xdr:row>
      <xdr:rowOff>55290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D95BC71C-7CA7-474E-8AE5-32331661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304800" cy="143641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8</xdr:row>
      <xdr:rowOff>14285</xdr:rowOff>
    </xdr:from>
    <xdr:to>
      <xdr:col>6</xdr:col>
      <xdr:colOff>704849</xdr:colOff>
      <xdr:row>22</xdr:row>
      <xdr:rowOff>123824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8882E9-6875-48F0-A9E3-315D8B066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935131</xdr:colOff>
      <xdr:row>0</xdr:row>
      <xdr:rowOff>61072</xdr:rowOff>
    </xdr:from>
    <xdr:to>
      <xdr:col>0</xdr:col>
      <xdr:colOff>2143125</xdr:colOff>
      <xdr:row>3</xdr:row>
      <xdr:rowOff>99416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949D5B-7813-4E2E-9932-AC070C8F7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131" y="61072"/>
          <a:ext cx="1207994" cy="838444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0</xdr:row>
      <xdr:rowOff>9525</xdr:rowOff>
    </xdr:from>
    <xdr:to>
      <xdr:col>7</xdr:col>
      <xdr:colOff>355147</xdr:colOff>
      <xdr:row>3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6C1D74-59B9-4FA1-AF21-975504C8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43976" y="9525"/>
          <a:ext cx="135527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0</xdr:row>
      <xdr:rowOff>0</xdr:rowOff>
    </xdr:from>
    <xdr:to>
      <xdr:col>0</xdr:col>
      <xdr:colOff>704404</xdr:colOff>
      <xdr:row>4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298E130-8AF9-4C87-B491-27CD63551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428179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935131</xdr:colOff>
      <xdr:row>0</xdr:row>
      <xdr:rowOff>61072</xdr:rowOff>
    </xdr:from>
    <xdr:to>
      <xdr:col>1</xdr:col>
      <xdr:colOff>1209675</xdr:colOff>
      <xdr:row>4</xdr:row>
      <xdr:rowOff>137516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B09D530C-4ADD-4EEC-B560-A1F39FBDE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131" y="61072"/>
          <a:ext cx="1207994" cy="838444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0</xdr:row>
      <xdr:rowOff>9525</xdr:rowOff>
    </xdr:from>
    <xdr:to>
      <xdr:col>6</xdr:col>
      <xdr:colOff>1393372</xdr:colOff>
      <xdr:row>4</xdr:row>
      <xdr:rowOff>38100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D39EB706-CA94-4EF7-B912-220B74C7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3976" y="9525"/>
          <a:ext cx="135527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0</xdr:row>
      <xdr:rowOff>0</xdr:rowOff>
    </xdr:from>
    <xdr:to>
      <xdr:col>1</xdr:col>
      <xdr:colOff>94804</xdr:colOff>
      <xdr:row>5</xdr:row>
      <xdr:rowOff>57150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172A5BD7-41FC-4CC1-AD71-08402F399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428179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563655</xdr:colOff>
      <xdr:row>0</xdr:row>
      <xdr:rowOff>40821</xdr:rowOff>
    </xdr:from>
    <xdr:to>
      <xdr:col>1</xdr:col>
      <xdr:colOff>1238250</xdr:colOff>
      <xdr:row>3</xdr:row>
      <xdr:rowOff>87741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815343-6BA5-4BB0-B4D5-84BB69E3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655" y="40821"/>
          <a:ext cx="1284195" cy="780345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8001000</xdr:colOff>
      <xdr:row>0</xdr:row>
      <xdr:rowOff>19050</xdr:rowOff>
    </xdr:from>
    <xdr:to>
      <xdr:col>2</xdr:col>
      <xdr:colOff>307522</xdr:colOff>
      <xdr:row>3</xdr:row>
      <xdr:rowOff>36299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31ADC6-CC9C-46A3-AA24-5EFDFAFA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0" y="19050"/>
          <a:ext cx="1345747" cy="7506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310231</xdr:colOff>
      <xdr:row>4</xdr:row>
      <xdr:rowOff>130628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BD8B06-1350-43A9-8EC7-E8FED7D2E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300706" cy="112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1162050</xdr:colOff>
      <xdr:row>8</xdr:row>
      <xdr:rowOff>190499</xdr:rowOff>
    </xdr:from>
    <xdr:to>
      <xdr:col>1</xdr:col>
      <xdr:colOff>8020050</xdr:colOff>
      <xdr:row>31</xdr:row>
      <xdr:rowOff>162184</xdr:rowOff>
    </xdr:to>
    <xdr:pic>
      <xdr:nvPicPr>
        <xdr:cNvPr id="7" name="Imagen 1" descr="Mapa&#10;&#10;El contenido generado por IA puede ser incorrecto.">
          <a:extLst>
            <a:ext uri="{FF2B5EF4-FFF2-40B4-BE49-F238E27FC236}">
              <a16:creationId xmlns:a16="http://schemas.microsoft.com/office/drawing/2014/main" id="{0DFC0092-C4A9-5B0A-D28D-0AC9379AA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1650" y="2047874"/>
          <a:ext cx="6858000" cy="435318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449355</xdr:colOff>
      <xdr:row>0</xdr:row>
      <xdr:rowOff>40821</xdr:rowOff>
    </xdr:from>
    <xdr:to>
      <xdr:col>4</xdr:col>
      <xdr:colOff>228600</xdr:colOff>
      <xdr:row>3</xdr:row>
      <xdr:rowOff>21066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A44276-0E72-4153-ABEB-920EE2BF8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05" y="40821"/>
          <a:ext cx="1284195" cy="780345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0</xdr:row>
      <xdr:rowOff>19050</xdr:rowOff>
    </xdr:from>
    <xdr:to>
      <xdr:col>11</xdr:col>
      <xdr:colOff>488497</xdr:colOff>
      <xdr:row>2</xdr:row>
      <xdr:rowOff>226799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37E5DF-ACE3-49DD-8263-C283BE269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3650" y="19050"/>
          <a:ext cx="1345747" cy="7506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319756</xdr:colOff>
      <xdr:row>4</xdr:row>
      <xdr:rowOff>121103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D3DAB0-6ADC-4216-A13A-ADF1D3B57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300706" cy="112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152398</xdr:colOff>
      <xdr:row>8</xdr:row>
      <xdr:rowOff>0</xdr:rowOff>
    </xdr:from>
    <xdr:to>
      <xdr:col>11</xdr:col>
      <xdr:colOff>447675</xdr:colOff>
      <xdr:row>28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690725-586D-44A5-9ADD-EFA9E48ED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652461</xdr:colOff>
      <xdr:row>67</xdr:row>
      <xdr:rowOff>61911</xdr:rowOff>
    </xdr:from>
    <xdr:to>
      <xdr:col>10</xdr:col>
      <xdr:colOff>476250</xdr:colOff>
      <xdr:row>87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5CB4EF-AA3B-42EF-B904-F7019F5A7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295275</xdr:colOff>
      <xdr:row>0</xdr:row>
      <xdr:rowOff>31297</xdr:rowOff>
    </xdr:from>
    <xdr:to>
      <xdr:col>6</xdr:col>
      <xdr:colOff>285750</xdr:colOff>
      <xdr:row>3</xdr:row>
      <xdr:rowOff>6485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E06B1F-1F40-46DF-B9B4-0B802FB13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50" y="31297"/>
          <a:ext cx="1238250" cy="775288"/>
        </a:xfrm>
        <a:prstGeom prst="rect">
          <a:avLst/>
        </a:prstGeom>
      </xdr:spPr>
    </xdr:pic>
    <xdr:clientData/>
  </xdr:twoCellAnchor>
  <xdr:twoCellAnchor editAs="oneCell">
    <xdr:from>
      <xdr:col>12</xdr:col>
      <xdr:colOff>422756</xdr:colOff>
      <xdr:row>0</xdr:row>
      <xdr:rowOff>9526</xdr:rowOff>
    </xdr:from>
    <xdr:to>
      <xdr:col>14</xdr:col>
      <xdr:colOff>501155</xdr:colOff>
      <xdr:row>2</xdr:row>
      <xdr:rowOff>219303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357A16-DE91-4B37-86BD-98FE6CA4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90456" y="9526"/>
          <a:ext cx="1297599" cy="75270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53056</xdr:colOff>
      <xdr:row>4</xdr:row>
      <xdr:rowOff>121103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0C13DE1-96EC-4194-901C-7478C872F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300706" cy="112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476249</xdr:colOff>
      <xdr:row>8</xdr:row>
      <xdr:rowOff>33337</xdr:rowOff>
    </xdr:from>
    <xdr:to>
      <xdr:col>11</xdr:col>
      <xdr:colOff>733425</xdr:colOff>
      <xdr:row>41</xdr:row>
      <xdr:rowOff>142875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603FE20-7BAF-0F8E-F4A0-F56E3F813A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628650</xdr:colOff>
      <xdr:row>0</xdr:row>
      <xdr:rowOff>0</xdr:rowOff>
    </xdr:from>
    <xdr:to>
      <xdr:col>11</xdr:col>
      <xdr:colOff>180975</xdr:colOff>
      <xdr:row>2</xdr:row>
      <xdr:rowOff>195723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AE522E-313A-48BC-ADC9-D4ABE486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0"/>
          <a:ext cx="1076325" cy="729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542926</xdr:colOff>
      <xdr:row>0</xdr:row>
      <xdr:rowOff>19051</xdr:rowOff>
    </xdr:from>
    <xdr:to>
      <xdr:col>1</xdr:col>
      <xdr:colOff>676276</xdr:colOff>
      <xdr:row>2</xdr:row>
      <xdr:rowOff>180799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DCECCB-B78A-40C3-ACD5-FB36ACF28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19051"/>
          <a:ext cx="895350" cy="695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13AF53D-AF85-4B9D-AC09-3D9218084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8</xdr:row>
      <xdr:rowOff>28575</xdr:rowOff>
    </xdr:from>
    <xdr:to>
      <xdr:col>12</xdr:col>
      <xdr:colOff>380999</xdr:colOff>
      <xdr:row>33</xdr:row>
      <xdr:rowOff>161925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9F747E-D15E-40F3-8CD0-FA3F3B816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0</xdr:row>
      <xdr:rowOff>50347</xdr:rowOff>
    </xdr:from>
    <xdr:to>
      <xdr:col>1</xdr:col>
      <xdr:colOff>676275</xdr:colOff>
      <xdr:row>3</xdr:row>
      <xdr:rowOff>25535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51FB60-E4F3-403A-9C78-EC4DB5B3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50347"/>
          <a:ext cx="1238250" cy="775288"/>
        </a:xfrm>
        <a:prstGeom prst="rect">
          <a:avLst/>
        </a:prstGeom>
      </xdr:spPr>
    </xdr:pic>
    <xdr:clientData/>
  </xdr:twoCellAnchor>
  <xdr:twoCellAnchor editAs="oneCell">
    <xdr:from>
      <xdr:col>6</xdr:col>
      <xdr:colOff>1099031</xdr:colOff>
      <xdr:row>0</xdr:row>
      <xdr:rowOff>57151</xdr:rowOff>
    </xdr:from>
    <xdr:to>
      <xdr:col>6</xdr:col>
      <xdr:colOff>2396630</xdr:colOff>
      <xdr:row>3</xdr:row>
      <xdr:rowOff>9753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97FA9F-E452-4558-B116-A13DD942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6856" y="57151"/>
          <a:ext cx="1297599" cy="7527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300706</xdr:colOff>
      <xdr:row>4</xdr:row>
      <xdr:rowOff>140153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DC4431-AF5B-4A8F-8707-ABA36852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00706" cy="112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933449</xdr:colOff>
      <xdr:row>8</xdr:row>
      <xdr:rowOff>47624</xdr:rowOff>
    </xdr:from>
    <xdr:to>
      <xdr:col>6</xdr:col>
      <xdr:colOff>419099</xdr:colOff>
      <xdr:row>62</xdr:row>
      <xdr:rowOff>95249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62200E-0EC3-484C-8511-7DEBEDD05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476249</xdr:colOff>
      <xdr:row>0</xdr:row>
      <xdr:rowOff>88447</xdr:rowOff>
    </xdr:from>
    <xdr:to>
      <xdr:col>2</xdr:col>
      <xdr:colOff>133350</xdr:colOff>
      <xdr:row>2</xdr:row>
      <xdr:rowOff>42215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B728B5-3FC7-4CCB-8659-4A55E8884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9" y="88447"/>
          <a:ext cx="1181101" cy="496693"/>
        </a:xfrm>
        <a:prstGeom prst="rect">
          <a:avLst/>
        </a:prstGeom>
      </xdr:spPr>
    </xdr:pic>
    <xdr:clientData/>
  </xdr:twoCellAnchor>
  <xdr:twoCellAnchor editAs="oneCell">
    <xdr:from>
      <xdr:col>8</xdr:col>
      <xdr:colOff>546581</xdr:colOff>
      <xdr:row>0</xdr:row>
      <xdr:rowOff>133350</xdr:rowOff>
    </xdr:from>
    <xdr:to>
      <xdr:col>10</xdr:col>
      <xdr:colOff>29198</xdr:colOff>
      <xdr:row>2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BA643D-0B10-4BE3-B5B9-ED22685F4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8656" y="133350"/>
          <a:ext cx="1292367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300706</xdr:colOff>
      <xdr:row>5</xdr:row>
      <xdr:rowOff>168728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2D4028-989B-4137-86F4-345DF57B9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0706" cy="1359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200024</xdr:colOff>
      <xdr:row>0</xdr:row>
      <xdr:rowOff>0</xdr:rowOff>
    </xdr:from>
    <xdr:to>
      <xdr:col>2</xdr:col>
      <xdr:colOff>619125</xdr:colOff>
      <xdr:row>2</xdr:row>
      <xdr:rowOff>182368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E12945-E66A-4E85-81EC-F1E8F67B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4" y="0"/>
          <a:ext cx="1181101" cy="725293"/>
        </a:xfrm>
        <a:prstGeom prst="rect">
          <a:avLst/>
        </a:prstGeom>
      </xdr:spPr>
    </xdr:pic>
    <xdr:clientData/>
  </xdr:twoCellAnchor>
  <xdr:twoCellAnchor editAs="oneCell">
    <xdr:from>
      <xdr:col>10</xdr:col>
      <xdr:colOff>98906</xdr:colOff>
      <xdr:row>0</xdr:row>
      <xdr:rowOff>28575</xdr:rowOff>
    </xdr:from>
    <xdr:to>
      <xdr:col>11</xdr:col>
      <xdr:colOff>629273</xdr:colOff>
      <xdr:row>3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2616EA-8336-48F7-9D10-9072A195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9281" y="28575"/>
          <a:ext cx="1292367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228600</xdr:colOff>
      <xdr:row>5</xdr:row>
      <xdr:rowOff>23795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38D830-7B9A-45C1-88BA-A1D1E06CE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8600" cy="121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200024</xdr:colOff>
      <xdr:row>0</xdr:row>
      <xdr:rowOff>0</xdr:rowOff>
    </xdr:from>
    <xdr:to>
      <xdr:col>2</xdr:col>
      <xdr:colOff>619125</xdr:colOff>
      <xdr:row>2</xdr:row>
      <xdr:rowOff>115693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09E4A2-8DF2-4080-8BEF-E19701C00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4" y="0"/>
          <a:ext cx="1181101" cy="725293"/>
        </a:xfrm>
        <a:prstGeom prst="rect">
          <a:avLst/>
        </a:prstGeom>
      </xdr:spPr>
    </xdr:pic>
    <xdr:clientData/>
  </xdr:twoCellAnchor>
  <xdr:twoCellAnchor editAs="oneCell">
    <xdr:from>
      <xdr:col>8</xdr:col>
      <xdr:colOff>1089506</xdr:colOff>
      <xdr:row>0</xdr:row>
      <xdr:rowOff>0</xdr:rowOff>
    </xdr:from>
    <xdr:to>
      <xdr:col>10</xdr:col>
      <xdr:colOff>467348</xdr:colOff>
      <xdr:row>2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21D377-4F95-4D4B-956D-C008F053C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1981" y="0"/>
          <a:ext cx="1292367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228600</xdr:colOff>
      <xdr:row>5</xdr:row>
      <xdr:rowOff>23795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EB2757-E865-4245-8601-BDC5E8B98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8600" cy="121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200024</xdr:colOff>
      <xdr:row>0</xdr:row>
      <xdr:rowOff>0</xdr:rowOff>
    </xdr:from>
    <xdr:to>
      <xdr:col>2</xdr:col>
      <xdr:colOff>619125</xdr:colOff>
      <xdr:row>2</xdr:row>
      <xdr:rowOff>115693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92F08F-5F71-4EAC-A9A8-778CEACE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4" y="0"/>
          <a:ext cx="1181101" cy="725293"/>
        </a:xfrm>
        <a:prstGeom prst="rect">
          <a:avLst/>
        </a:prstGeom>
      </xdr:spPr>
    </xdr:pic>
    <xdr:clientData/>
  </xdr:twoCellAnchor>
  <xdr:twoCellAnchor editAs="oneCell">
    <xdr:from>
      <xdr:col>8</xdr:col>
      <xdr:colOff>1089506</xdr:colOff>
      <xdr:row>0</xdr:row>
      <xdr:rowOff>0</xdr:rowOff>
    </xdr:from>
    <xdr:to>
      <xdr:col>10</xdr:col>
      <xdr:colOff>467348</xdr:colOff>
      <xdr:row>2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59C316-C122-4F35-9167-73B0489E8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1981" y="0"/>
          <a:ext cx="1292367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228600</xdr:colOff>
      <xdr:row>5</xdr:row>
      <xdr:rowOff>23795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9C30DB-F3A5-4D53-AD34-016B26E7D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8600" cy="121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198165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9BF425-71FD-4695-9273-49B01ADD4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6415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487682</xdr:colOff>
      <xdr:row>0</xdr:row>
      <xdr:rowOff>52389</xdr:rowOff>
    </xdr:from>
    <xdr:to>
      <xdr:col>1</xdr:col>
      <xdr:colOff>1066802</xdr:colOff>
      <xdr:row>2</xdr:row>
      <xdr:rowOff>92394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718E86-620F-4324-BDC3-0C31F09D2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2" y="52389"/>
          <a:ext cx="1341120" cy="64960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0</xdr:row>
      <xdr:rowOff>0</xdr:rowOff>
    </xdr:from>
    <xdr:to>
      <xdr:col>11</xdr:col>
      <xdr:colOff>246221</xdr:colOff>
      <xdr:row>2</xdr:row>
      <xdr:rowOff>131221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3C0F3C-49BD-482A-8F49-96A4D0EA2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44488" y="0"/>
          <a:ext cx="1460658" cy="7408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312965</xdr:colOff>
      <xdr:row>0</xdr:row>
      <xdr:rowOff>0</xdr:rowOff>
    </xdr:from>
    <xdr:ext cx="727982" cy="1347107"/>
    <xdr:pic>
      <xdr:nvPicPr>
        <xdr:cNvPr id="2" name="Imagen 1">
          <a:extLst>
            <a:ext uri="{FF2B5EF4-FFF2-40B4-BE49-F238E27FC236}">
              <a16:creationId xmlns:a16="http://schemas.microsoft.com/office/drawing/2014/main" id="{9225C0A1-B006-440C-902E-74E6A303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965" y="0"/>
          <a:ext cx="727982" cy="1347107"/>
        </a:xfrm>
        <a:prstGeom prst="rect">
          <a:avLst/>
        </a:prstGeom>
      </xdr:spPr>
    </xdr:pic>
    <xdr:clientData/>
  </xdr:oneCellAnchor>
  <xdr:oneCellAnchor>
    <xdr:from>
      <xdr:col>1</xdr:col>
      <xdr:colOff>554492</xdr:colOff>
      <xdr:row>0</xdr:row>
      <xdr:rowOff>0</xdr:rowOff>
    </xdr:from>
    <xdr:ext cx="1985830" cy="1170214"/>
    <xdr:pic>
      <xdr:nvPicPr>
        <xdr:cNvPr id="3" name="Imagen 1">
          <a:extLst>
            <a:ext uri="{FF2B5EF4-FFF2-40B4-BE49-F238E27FC236}">
              <a16:creationId xmlns:a16="http://schemas.microsoft.com/office/drawing/2014/main" id="{C25B6107-6198-40D9-8A2A-38BE299DB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4092" y="0"/>
          <a:ext cx="1985830" cy="1170214"/>
        </a:xfrm>
        <a:prstGeom prst="rect">
          <a:avLst/>
        </a:prstGeom>
      </xdr:spPr>
    </xdr:pic>
    <xdr:clientData/>
  </xdr:oneCellAnchor>
  <xdr:oneCellAnchor>
    <xdr:from>
      <xdr:col>17</xdr:col>
      <xdr:colOff>863176</xdr:colOff>
      <xdr:row>0</xdr:row>
      <xdr:rowOff>0</xdr:rowOff>
    </xdr:from>
    <xdr:ext cx="1859321" cy="1224642"/>
    <xdr:pic>
      <xdr:nvPicPr>
        <xdr:cNvPr id="4" name="Imagen 3">
          <a:extLst>
            <a:ext uri="{FF2B5EF4-FFF2-40B4-BE49-F238E27FC236}">
              <a16:creationId xmlns:a16="http://schemas.microsoft.com/office/drawing/2014/main" id="{54CCC46C-A04E-449A-8279-58C4EC58A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27726" y="0"/>
          <a:ext cx="1859321" cy="1224642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446400</xdr:colOff>
      <xdr:row>6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549103-9A34-4BC1-B8A4-5B8E5DDE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640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</xdr:row>
      <xdr:rowOff>0</xdr:rowOff>
    </xdr:from>
    <xdr:to>
      <xdr:col>3</xdr:col>
      <xdr:colOff>38099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8EC3C4-F511-4301-A9A8-0036EB865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" y="190500"/>
          <a:ext cx="1771649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885825</xdr:colOff>
      <xdr:row>0</xdr:row>
      <xdr:rowOff>152400</xdr:rowOff>
    </xdr:from>
    <xdr:to>
      <xdr:col>6</xdr:col>
      <xdr:colOff>688242</xdr:colOff>
      <xdr:row>4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FA51E6-BDC6-4B44-90F9-FAC46F7BE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34575" y="152400"/>
          <a:ext cx="1831242" cy="87630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325755</xdr:colOff>
      <xdr:row>4</xdr:row>
      <xdr:rowOff>53340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784C615-59BD-4578-8386-F7ABE79A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25755" cy="92964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4A4735FF-7B6E-4F87-B3A4-25D75D9B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42E96DFC-01C4-4242-8224-B16BAEEFD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325755</xdr:colOff>
      <xdr:row>4</xdr:row>
      <xdr:rowOff>53340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43419176-AB10-4FF1-835F-031238B70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25755" cy="92964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CD595330-13EC-44D9-B603-0BBF5DBAD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6D1B474E-A8AF-48A9-9CBC-8DE686C25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073091-7BE2-4006-A8BC-B594BED19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504825</xdr:colOff>
      <xdr:row>0</xdr:row>
      <xdr:rowOff>0</xdr:rowOff>
    </xdr:from>
    <xdr:to>
      <xdr:col>11</xdr:col>
      <xdr:colOff>715642</xdr:colOff>
      <xdr:row>2</xdr:row>
      <xdr:rowOff>133350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794B25A-175C-4988-994C-77404278E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0"/>
          <a:ext cx="97281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9525</xdr:rowOff>
    </xdr:from>
    <xdr:to>
      <xdr:col>1</xdr:col>
      <xdr:colOff>647700</xdr:colOff>
      <xdr:row>2</xdr:row>
      <xdr:rowOff>54607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11E15D-F957-41AD-9B87-596EBA32B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525"/>
          <a:ext cx="904875" cy="530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4</xdr:row>
      <xdr:rowOff>142875</xdr:rowOff>
    </xdr:from>
    <xdr:to>
      <xdr:col>10</xdr:col>
      <xdr:colOff>542925</xdr:colOff>
      <xdr:row>34</xdr:row>
      <xdr:rowOff>109539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09E778-978A-47F3-ABEA-29BA3ABF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325755</xdr:colOff>
      <xdr:row>4</xdr:row>
      <xdr:rowOff>53340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47E91B71-0D46-4038-9711-61A4FDB33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25755" cy="92964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C99B4493-DEFC-4472-B836-7A86C8BBF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7DC0F95C-C28E-4CD0-A89D-24E6E8332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436245</xdr:colOff>
      <xdr:row>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CBD1D7-953A-400D-BD85-282765DD3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390525</xdr:colOff>
      <xdr:row>0</xdr:row>
      <xdr:rowOff>9525</xdr:rowOff>
    </xdr:from>
    <xdr:to>
      <xdr:col>10</xdr:col>
      <xdr:colOff>514350</xdr:colOff>
      <xdr:row>2</xdr:row>
      <xdr:rowOff>93573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0BA1BF3-0C7F-435C-9383-774C2D798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9525"/>
          <a:ext cx="895350" cy="569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1</xdr:rowOff>
    </xdr:from>
    <xdr:to>
      <xdr:col>0</xdr:col>
      <xdr:colOff>1424940</xdr:colOff>
      <xdr:row>2</xdr:row>
      <xdr:rowOff>78610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8E5138-1D5F-4A0A-B8F6-0F41F03C9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"/>
          <a:ext cx="962025" cy="564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650875</xdr:colOff>
      <xdr:row>5</xdr:row>
      <xdr:rowOff>95250</xdr:rowOff>
    </xdr:from>
    <xdr:to>
      <xdr:col>11</xdr:col>
      <xdr:colOff>587375</xdr:colOff>
      <xdr:row>25</xdr:row>
      <xdr:rowOff>127000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0E28198-0D49-4145-BA93-F8AD544DB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ADA67F-0D10-4082-A7F3-F3351947F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390525</xdr:colOff>
      <xdr:row>0</xdr:row>
      <xdr:rowOff>0</xdr:rowOff>
    </xdr:from>
    <xdr:to>
      <xdr:col>10</xdr:col>
      <xdr:colOff>371475</xdr:colOff>
      <xdr:row>2</xdr:row>
      <xdr:rowOff>226923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87933E-30B2-42E2-9D0A-13757CA99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0"/>
          <a:ext cx="1504950" cy="712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0</xdr:row>
      <xdr:rowOff>0</xdr:rowOff>
    </xdr:from>
    <xdr:to>
      <xdr:col>2</xdr:col>
      <xdr:colOff>95250</xdr:colOff>
      <xdr:row>2</xdr:row>
      <xdr:rowOff>183384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A14F5A-2B20-41FC-888F-856388CB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1133475" cy="669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666750</xdr:colOff>
      <xdr:row>7</xdr:row>
      <xdr:rowOff>190500</xdr:rowOff>
    </xdr:from>
    <xdr:to>
      <xdr:col>7</xdr:col>
      <xdr:colOff>619125</xdr:colOff>
      <xdr:row>19</xdr:row>
      <xdr:rowOff>57150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7702D7-E606-4B13-B010-6A09A6F7C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6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4046D1-85C6-4D1F-8F5E-00D8C9605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0</xdr:row>
      <xdr:rowOff>0</xdr:rowOff>
    </xdr:from>
    <xdr:to>
      <xdr:col>9</xdr:col>
      <xdr:colOff>371475</xdr:colOff>
      <xdr:row>2</xdr:row>
      <xdr:rowOff>143867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0358A24-9E4C-40B3-957A-E9961FCF4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1057275" cy="629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0</xdr:rowOff>
    </xdr:from>
    <xdr:to>
      <xdr:col>1</xdr:col>
      <xdr:colOff>447675</xdr:colOff>
      <xdr:row>2</xdr:row>
      <xdr:rowOff>192459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F8F87A4-738A-46C4-A33D-94E3B018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0"/>
          <a:ext cx="895350" cy="678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5</xdr:row>
      <xdr:rowOff>123825</xdr:rowOff>
    </xdr:from>
    <xdr:to>
      <xdr:col>7</xdr:col>
      <xdr:colOff>666751</xdr:colOff>
      <xdr:row>14</xdr:row>
      <xdr:rowOff>4763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34C6BE3-D4C6-45D9-9FC6-67751EF1D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Colombia\WEO\GEEColombiaOct20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fbaez\AppData\Local\Microsoft\Windows\INetCache\Content.Outlook\HTMLJ493\Marco%20Macro%20Commoditties%20-%20Fixed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baez\AppData\Local\Microsoft\Windows\INetCache\Content.Outlook\HTMLJ493\Marco%20Macro%20Commoditties%20-%20Fixed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F\DGCP-STRUCTURE\Manual%20Operativo%20DGCP\Manuales%20de%20Soporte\Sistema%20de%20Informacion%20Financiera\Sistema%20de%20Informacion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E\Secto%20publico\PBSECQKaren%202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epartamento\Financiero\Subd_Entidades_financieras\Division_Banca_Comercial\Martha%20Soto\Datos\Mis%20documentos\Siec\Modelo\Calificaci&#243;n%20Mayo%202003\SIECAR-052003%20sin%20ajustes%20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DATA\CA\SLV\Monetary%20Sector\Input\Info\PM99%20Jan%20FMI-200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HTI_real%2010-07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WINNT\Profiles\bpweil\Archivos%20temporales%20de%20Internet\OLK43\CONSA%20$$$1%20SPNF%209dic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fperez\Desktop\2022\PRESUPUESTO%202023\SEPTIEMBRE\Copia%20de%20Proyeccion%20Ingresos%20CUT%202023%20-%202026%20Envio%20a%20Presupuesto%20AL%2012%20Agosto%202022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perez/Desktop/2022/PRESUPUESTO%202023/SEPTIEMBRE/Copia%20de%20Proyeccion%20Ingresos%20CUT%202023%20-%202026%20Envio%20a%20Presupuesto%20AL%2012%20Agosto%202022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promieco\DATA\RL\URY\EXTERNAL\XTNL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promieco\Documents%20and%20Settings\MFIGUEROLA\Local%20Settings\Temporary%20Internet%20Files\OLK22\DomRep-DSA-DRSc-NoDRNBonly\DomRep-DSAExtSusTabs-NoDRNBonly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DATA\ML\DOM\Vulnerability%20exercise\March%202005\DR%20SVI%20table%20Feb%20200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TRIMALEX\corrts99-2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18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erodriguez\Downloads\Tablas%20y%20Gr&#225;ficos%20(1).xlsx" TargetMode="External"/><Relationship Id="rId1" Type="http://schemas.openxmlformats.org/officeDocument/2006/relationships/externalLinkPath" Target="file:///C:\Users\aerodriguez\Downloads\Tablas%20y%20Gr&#225;ficos%20(1).xlsx" TargetMode="External"/></Relationships>
</file>

<file path=xl/externalLinks/_rels/externalLink18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gprd-my.sharepoint.com/personal/sespinal_digepres_gob_do/Documents/Escritorio/SEEA/2024/Consolidaci&#243;n%20del%20SP%202024/Impacto%20del%20SPNF%20en%20la%20econom&#237;a%202023.xlsx" TargetMode="External"/><Relationship Id="rId1" Type="http://schemas.openxmlformats.org/officeDocument/2006/relationships/externalLinkPath" Target="file:///\\172.16.14.158\Dir.%20EESF\personal\sespinal_digepres_gob_do\Documents\Escritorio\SEEA\2024\Consolidaci&#243;n%20del%20SP%202024\Impacto%20del%20SPNF%20en%20la%20econom&#237;a%20202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PROFINAN\Programa\prog2003\prog2003mensualizaci&#243;nene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Sector%20Files\DR%20Fiscal%20File%20Update%2006-26-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%20Files/DR%20Fiscal%20File%20Update%2006-26-20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DATA\CA\SLV\Fiscal%20Sector\Output\Output%202003\Working%20files%202003\SLV-Fiscal-March%2012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promieco\AC\WesternHem\Paraguay\Temporary\Paraguay%20Monetary%20File%20-%20Oct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promieco\DATA\RL\PRY\Monetary\SR%20and%20RED%20Monetary%20tab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enc100115\Desktop\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promieco\DATA\ML\DOM\archives\June%20%202003%20SBA%20Mission\Real\DRGDP_prog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epartamento\Financiero\Subd_Entidades_financieras\Division_Banca_Comercial\Martha%20Soto\My%20Documents\BCIE\Modelos\Profis\Fuentes\VALOR-BHV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sept%202\IN\DR%20WEO%20Shor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Desktop\CORE%20INFLAC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promieco\Personal\My%20Documents\Moz\E-Final\BOP9703_stres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ocuments%20and%20Settings\1994738\Local%20Settings\Temporary%20Internet%20Files\OLK1EAE\DATA\CA\SLV\Staff%20Report%20Tables\2003%20SR\Tables-SR-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a 1x"/>
      <sheetName val="Hoja4"/>
      <sheetName val="Gráfico 1x"/>
      <sheetName val="Gráfico 2x"/>
      <sheetName val="Hoja5"/>
      <sheetName val="Gráfico 3x"/>
      <sheetName val="Gráfico 4x"/>
      <sheetName val="Gráfico 5x"/>
      <sheetName val="Gráfico 6x"/>
      <sheetName val="Gráfico 7x"/>
      <sheetName val="Gráfico 8x"/>
      <sheetName val="Gráfico 9x"/>
      <sheetName val="Gráfico 10"/>
      <sheetName val="Hoja6"/>
      <sheetName val="Hoja3"/>
    </sheetNames>
    <sheetDataSet>
      <sheetData sheetId="0" refreshError="1"/>
      <sheetData sheetId="1">
        <row r="2">
          <cell r="B2" t="str">
            <v>WTI precio spot</v>
          </cell>
          <cell r="C2" t="str">
            <v>WTI promedio spot</v>
          </cell>
          <cell r="D2" t="str">
            <v>WTI Promedio Marco MEPyD 8/24</v>
          </cell>
        </row>
        <row r="3">
          <cell r="A3" t="str">
            <v>enero</v>
          </cell>
          <cell r="B3">
            <v>70.62</v>
          </cell>
          <cell r="C3">
            <v>76.632239999999967</v>
          </cell>
          <cell r="D3">
            <v>80.176666666666662</v>
          </cell>
        </row>
        <row r="4">
          <cell r="B4">
            <v>72.97</v>
          </cell>
          <cell r="C4">
            <v>76.632239999999967</v>
          </cell>
          <cell r="D4">
            <v>80.176666666666662</v>
          </cell>
        </row>
        <row r="5">
          <cell r="B5">
            <v>72.38</v>
          </cell>
          <cell r="C5">
            <v>76.632239999999967</v>
          </cell>
          <cell r="D5">
            <v>80.176666666666662</v>
          </cell>
        </row>
        <row r="6">
          <cell r="B6">
            <v>74</v>
          </cell>
          <cell r="C6">
            <v>76.632239999999967</v>
          </cell>
          <cell r="D6">
            <v>80.176666666666662</v>
          </cell>
        </row>
        <row r="7">
          <cell r="B7">
            <v>71.06</v>
          </cell>
          <cell r="C7">
            <v>76.632239999999967</v>
          </cell>
          <cell r="D7">
            <v>80.176666666666662</v>
          </cell>
        </row>
        <row r="8">
          <cell r="B8">
            <v>72.430000000000007</v>
          </cell>
          <cell r="C8">
            <v>76.632239999999967</v>
          </cell>
          <cell r="D8">
            <v>80.176666666666662</v>
          </cell>
        </row>
        <row r="9">
          <cell r="B9">
            <v>71.569999999999993</v>
          </cell>
          <cell r="C9">
            <v>76.632239999999967</v>
          </cell>
          <cell r="D9">
            <v>80.176666666666662</v>
          </cell>
        </row>
        <row r="10">
          <cell r="B10">
            <v>72.150000000000006</v>
          </cell>
          <cell r="C10">
            <v>76.632239999999967</v>
          </cell>
          <cell r="D10">
            <v>80.176666666666662</v>
          </cell>
        </row>
        <row r="11">
          <cell r="B11">
            <v>72.94</v>
          </cell>
          <cell r="C11">
            <v>76.632239999999967</v>
          </cell>
          <cell r="D11">
            <v>80.176666666666662</v>
          </cell>
        </row>
        <row r="12">
          <cell r="C12">
            <v>76.632239999999967</v>
          </cell>
          <cell r="D12">
            <v>80.176666666666662</v>
          </cell>
        </row>
        <row r="13">
          <cell r="B13">
            <v>72.63</v>
          </cell>
          <cell r="C13">
            <v>76.632239999999967</v>
          </cell>
          <cell r="D13">
            <v>80.176666666666662</v>
          </cell>
        </row>
        <row r="14">
          <cell r="B14">
            <v>72.790000000000006</v>
          </cell>
          <cell r="C14">
            <v>76.632239999999967</v>
          </cell>
          <cell r="D14">
            <v>80.176666666666662</v>
          </cell>
        </row>
        <row r="15">
          <cell r="B15">
            <v>74.319999999999993</v>
          </cell>
          <cell r="C15">
            <v>76.632239999999967</v>
          </cell>
          <cell r="D15">
            <v>80.176666666666662</v>
          </cell>
        </row>
        <row r="16">
          <cell r="B16">
            <v>73.69</v>
          </cell>
          <cell r="C16">
            <v>76.632239999999967</v>
          </cell>
          <cell r="D16">
            <v>80.176666666666662</v>
          </cell>
        </row>
        <row r="17">
          <cell r="B17">
            <v>75.260000000000005</v>
          </cell>
          <cell r="C17">
            <v>76.632239999999967</v>
          </cell>
          <cell r="D17">
            <v>80.176666666666662</v>
          </cell>
        </row>
        <row r="18">
          <cell r="B18">
            <v>74.72</v>
          </cell>
          <cell r="C18">
            <v>76.632239999999967</v>
          </cell>
          <cell r="D18">
            <v>80.176666666666662</v>
          </cell>
        </row>
        <row r="19">
          <cell r="B19">
            <v>75.48</v>
          </cell>
          <cell r="C19">
            <v>76.632239999999967</v>
          </cell>
          <cell r="D19">
            <v>80.176666666666662</v>
          </cell>
        </row>
        <row r="20">
          <cell r="B20">
            <v>77.91</v>
          </cell>
          <cell r="C20">
            <v>76.632239999999967</v>
          </cell>
          <cell r="D20">
            <v>80.176666666666662</v>
          </cell>
        </row>
        <row r="21">
          <cell r="B21">
            <v>78.45</v>
          </cell>
          <cell r="C21">
            <v>76.632239999999967</v>
          </cell>
          <cell r="D21">
            <v>80.176666666666662</v>
          </cell>
        </row>
        <row r="22">
          <cell r="B22">
            <v>77.25</v>
          </cell>
          <cell r="C22">
            <v>76.632239999999967</v>
          </cell>
          <cell r="D22">
            <v>80.176666666666662</v>
          </cell>
        </row>
        <row r="23">
          <cell r="B23">
            <v>78.3</v>
          </cell>
          <cell r="C23">
            <v>76.632239999999967</v>
          </cell>
          <cell r="D23">
            <v>80.176666666666662</v>
          </cell>
        </row>
        <row r="24">
          <cell r="B24">
            <v>76.28</v>
          </cell>
          <cell r="C24">
            <v>76.632239999999967</v>
          </cell>
          <cell r="D24">
            <v>80.176666666666662</v>
          </cell>
        </row>
        <row r="25">
          <cell r="A25" t="str">
            <v>febrero</v>
          </cell>
          <cell r="B25">
            <v>74.36</v>
          </cell>
          <cell r="C25">
            <v>76.632239999999967</v>
          </cell>
          <cell r="D25">
            <v>80.176666666666662</v>
          </cell>
        </row>
        <row r="26">
          <cell r="B26">
            <v>72.72</v>
          </cell>
          <cell r="C26">
            <v>76.632239999999967</v>
          </cell>
          <cell r="D26">
            <v>80.176666666666662</v>
          </cell>
        </row>
        <row r="27">
          <cell r="B27">
            <v>73.209999999999994</v>
          </cell>
          <cell r="C27">
            <v>76.632239999999967</v>
          </cell>
          <cell r="D27">
            <v>80.176666666666662</v>
          </cell>
        </row>
        <row r="28">
          <cell r="B28">
            <v>73.83</v>
          </cell>
          <cell r="C28">
            <v>76.632239999999967</v>
          </cell>
          <cell r="D28">
            <v>80.176666666666662</v>
          </cell>
        </row>
        <row r="29">
          <cell r="B29">
            <v>74.260000000000005</v>
          </cell>
          <cell r="C29">
            <v>76.632239999999967</v>
          </cell>
          <cell r="D29">
            <v>80.176666666666662</v>
          </cell>
        </row>
        <row r="30">
          <cell r="B30">
            <v>76.67</v>
          </cell>
          <cell r="C30">
            <v>76.632239999999967</v>
          </cell>
          <cell r="D30">
            <v>80.176666666666662</v>
          </cell>
        </row>
        <row r="31">
          <cell r="B31">
            <v>77.260000000000005</v>
          </cell>
          <cell r="C31">
            <v>76.632239999999967</v>
          </cell>
          <cell r="D31">
            <v>80.176666666666662</v>
          </cell>
        </row>
        <row r="32">
          <cell r="B32">
            <v>77.34</v>
          </cell>
          <cell r="C32">
            <v>76.632239999999967</v>
          </cell>
          <cell r="D32">
            <v>80.176666666666662</v>
          </cell>
        </row>
        <row r="33">
          <cell r="B33">
            <v>78.28</v>
          </cell>
          <cell r="C33">
            <v>76.632239999999967</v>
          </cell>
          <cell r="D33">
            <v>80.176666666666662</v>
          </cell>
        </row>
        <row r="34">
          <cell r="B34">
            <v>77.09</v>
          </cell>
          <cell r="C34">
            <v>76.632239999999967</v>
          </cell>
          <cell r="D34">
            <v>80.176666666666662</v>
          </cell>
        </row>
        <row r="35">
          <cell r="B35">
            <v>78.47</v>
          </cell>
          <cell r="C35">
            <v>76.632239999999967</v>
          </cell>
          <cell r="D35">
            <v>80.176666666666662</v>
          </cell>
        </row>
        <row r="36">
          <cell r="B36">
            <v>79.650000000000006</v>
          </cell>
          <cell r="C36">
            <v>76.632239999999967</v>
          </cell>
          <cell r="D36">
            <v>80.176666666666662</v>
          </cell>
        </row>
        <row r="37">
          <cell r="C37">
            <v>76.632239999999967</v>
          </cell>
          <cell r="D37">
            <v>80.176666666666662</v>
          </cell>
        </row>
        <row r="38">
          <cell r="B38">
            <v>78.72</v>
          </cell>
          <cell r="C38">
            <v>76.632239999999967</v>
          </cell>
          <cell r="D38">
            <v>80.176666666666662</v>
          </cell>
        </row>
        <row r="39">
          <cell r="B39">
            <v>78.89</v>
          </cell>
          <cell r="C39">
            <v>76.632239999999967</v>
          </cell>
          <cell r="D39">
            <v>80.176666666666662</v>
          </cell>
        </row>
        <row r="40">
          <cell r="B40">
            <v>79.64</v>
          </cell>
          <cell r="C40">
            <v>76.632239999999967</v>
          </cell>
          <cell r="D40">
            <v>80.176666666666662</v>
          </cell>
        </row>
        <row r="41">
          <cell r="B41">
            <v>77.599999999999994</v>
          </cell>
          <cell r="C41">
            <v>76.632239999999967</v>
          </cell>
          <cell r="D41">
            <v>80.176666666666662</v>
          </cell>
        </row>
        <row r="42">
          <cell r="B42">
            <v>78.53</v>
          </cell>
          <cell r="C42">
            <v>76.632239999999967</v>
          </cell>
          <cell r="D42">
            <v>80.176666666666662</v>
          </cell>
        </row>
        <row r="43">
          <cell r="B43">
            <v>79.8</v>
          </cell>
          <cell r="C43">
            <v>76.632239999999967</v>
          </cell>
          <cell r="D43">
            <v>80.176666666666662</v>
          </cell>
        </row>
        <row r="44">
          <cell r="B44">
            <v>79.44</v>
          </cell>
          <cell r="C44">
            <v>76.632239999999967</v>
          </cell>
          <cell r="D44">
            <v>80.176666666666662</v>
          </cell>
        </row>
        <row r="45">
          <cell r="B45">
            <v>79.22</v>
          </cell>
          <cell r="C45">
            <v>76.632239999999967</v>
          </cell>
          <cell r="D45">
            <v>80.176666666666662</v>
          </cell>
        </row>
        <row r="46">
          <cell r="A46" t="str">
            <v>marzo</v>
          </cell>
          <cell r="B46">
            <v>80.900000000000006</v>
          </cell>
          <cell r="C46">
            <v>76.632239999999967</v>
          </cell>
          <cell r="D46">
            <v>80.176666666666662</v>
          </cell>
        </row>
        <row r="47">
          <cell r="B47">
            <v>79.67</v>
          </cell>
          <cell r="C47">
            <v>76.632239999999967</v>
          </cell>
          <cell r="D47">
            <v>80.176666666666662</v>
          </cell>
        </row>
        <row r="48">
          <cell r="B48">
            <v>79.11</v>
          </cell>
          <cell r="C48">
            <v>76.632239999999967</v>
          </cell>
          <cell r="D48">
            <v>80.176666666666662</v>
          </cell>
        </row>
        <row r="49">
          <cell r="B49">
            <v>80.08</v>
          </cell>
          <cell r="C49">
            <v>76.632239999999967</v>
          </cell>
          <cell r="D49">
            <v>80.176666666666662</v>
          </cell>
        </row>
        <row r="50">
          <cell r="B50">
            <v>79.81</v>
          </cell>
          <cell r="C50">
            <v>76.632239999999967</v>
          </cell>
          <cell r="D50">
            <v>80.176666666666662</v>
          </cell>
        </row>
        <row r="51">
          <cell r="B51">
            <v>78.959999999999994</v>
          </cell>
          <cell r="C51">
            <v>76.632239999999967</v>
          </cell>
          <cell r="D51">
            <v>80.176666666666662</v>
          </cell>
        </row>
        <row r="52">
          <cell r="B52">
            <v>78.87</v>
          </cell>
          <cell r="C52">
            <v>76.632239999999967</v>
          </cell>
          <cell r="D52">
            <v>80.176666666666662</v>
          </cell>
        </row>
        <row r="53">
          <cell r="B53">
            <v>78.510000000000005</v>
          </cell>
          <cell r="C53">
            <v>76.632239999999967</v>
          </cell>
          <cell r="D53">
            <v>80.176666666666662</v>
          </cell>
        </row>
        <row r="54">
          <cell r="B54">
            <v>80.67</v>
          </cell>
          <cell r="C54">
            <v>76.632239999999967</v>
          </cell>
          <cell r="D54">
            <v>80.176666666666662</v>
          </cell>
        </row>
        <row r="55">
          <cell r="B55">
            <v>82.16</v>
          </cell>
          <cell r="C55">
            <v>76.632239999999967</v>
          </cell>
          <cell r="D55">
            <v>80.176666666666662</v>
          </cell>
        </row>
        <row r="56">
          <cell r="B56">
            <v>81.94</v>
          </cell>
          <cell r="C56">
            <v>76.632239999999967</v>
          </cell>
          <cell r="D56">
            <v>80.176666666666662</v>
          </cell>
        </row>
        <row r="57">
          <cell r="B57">
            <v>83.68</v>
          </cell>
          <cell r="C57">
            <v>76.632239999999967</v>
          </cell>
          <cell r="D57">
            <v>80.176666666666662</v>
          </cell>
        </row>
        <row r="58">
          <cell r="B58">
            <v>84.39</v>
          </cell>
          <cell r="C58">
            <v>76.632239999999967</v>
          </cell>
          <cell r="D58">
            <v>80.176666666666662</v>
          </cell>
        </row>
        <row r="59">
          <cell r="B59">
            <v>82.79</v>
          </cell>
          <cell r="C59">
            <v>76.632239999999967</v>
          </cell>
          <cell r="D59">
            <v>80.176666666666662</v>
          </cell>
        </row>
        <row r="60">
          <cell r="B60">
            <v>81.99</v>
          </cell>
          <cell r="C60">
            <v>76.632239999999967</v>
          </cell>
          <cell r="D60">
            <v>80.176666666666662</v>
          </cell>
        </row>
        <row r="61">
          <cell r="B61">
            <v>81.099999999999994</v>
          </cell>
          <cell r="C61">
            <v>76.632239999999967</v>
          </cell>
          <cell r="D61">
            <v>80.176666666666662</v>
          </cell>
        </row>
        <row r="62">
          <cell r="B62">
            <v>82.41</v>
          </cell>
          <cell r="C62">
            <v>76.632239999999967</v>
          </cell>
          <cell r="D62">
            <v>80.176666666666662</v>
          </cell>
        </row>
        <row r="63">
          <cell r="B63">
            <v>82.41</v>
          </cell>
          <cell r="C63">
            <v>76.632239999999967</v>
          </cell>
          <cell r="D63">
            <v>80.176666666666662</v>
          </cell>
        </row>
        <row r="64">
          <cell r="B64">
            <v>82.15</v>
          </cell>
          <cell r="C64">
            <v>76.632239999999967</v>
          </cell>
          <cell r="D64">
            <v>80.176666666666662</v>
          </cell>
        </row>
        <row r="65">
          <cell r="B65">
            <v>83.96</v>
          </cell>
          <cell r="C65">
            <v>76.632239999999967</v>
          </cell>
          <cell r="D65">
            <v>80.176666666666662</v>
          </cell>
        </row>
        <row r="66">
          <cell r="A66" t="str">
            <v>abril</v>
          </cell>
          <cell r="B66">
            <v>84.54</v>
          </cell>
          <cell r="C66">
            <v>76.632239999999967</v>
          </cell>
          <cell r="D66">
            <v>80.176666666666662</v>
          </cell>
        </row>
        <row r="67">
          <cell r="B67">
            <v>85.95</v>
          </cell>
          <cell r="C67">
            <v>76.632239999999967</v>
          </cell>
          <cell r="D67">
            <v>80.176666666666662</v>
          </cell>
        </row>
        <row r="68">
          <cell r="B68">
            <v>86.22</v>
          </cell>
          <cell r="C68">
            <v>76.632239999999967</v>
          </cell>
          <cell r="D68">
            <v>80.176666666666662</v>
          </cell>
        </row>
        <row r="69">
          <cell r="B69">
            <v>87.37</v>
          </cell>
          <cell r="C69">
            <v>76.632239999999967</v>
          </cell>
          <cell r="D69">
            <v>80.176666666666662</v>
          </cell>
        </row>
        <row r="70">
          <cell r="B70">
            <v>87.69</v>
          </cell>
          <cell r="C70">
            <v>76.632239999999967</v>
          </cell>
          <cell r="D70">
            <v>80.176666666666662</v>
          </cell>
        </row>
        <row r="71">
          <cell r="B71">
            <v>87.24</v>
          </cell>
          <cell r="C71">
            <v>76.632239999999967</v>
          </cell>
          <cell r="D71">
            <v>80.176666666666662</v>
          </cell>
        </row>
        <row r="72">
          <cell r="B72">
            <v>86.04</v>
          </cell>
          <cell r="C72">
            <v>76.632239999999967</v>
          </cell>
          <cell r="D72">
            <v>80.176666666666662</v>
          </cell>
        </row>
        <row r="73">
          <cell r="B73">
            <v>86.98</v>
          </cell>
          <cell r="C73">
            <v>76.632239999999967</v>
          </cell>
          <cell r="D73">
            <v>80.176666666666662</v>
          </cell>
        </row>
        <row r="74">
          <cell r="B74">
            <v>85.79</v>
          </cell>
          <cell r="C74">
            <v>76.632239999999967</v>
          </cell>
          <cell r="D74">
            <v>80.176666666666662</v>
          </cell>
        </row>
        <row r="75">
          <cell r="B75">
            <v>86.46</v>
          </cell>
          <cell r="C75">
            <v>76.632239999999967</v>
          </cell>
          <cell r="D75">
            <v>80.176666666666662</v>
          </cell>
        </row>
        <row r="76">
          <cell r="B76">
            <v>86.21</v>
          </cell>
          <cell r="C76">
            <v>76.632239999999967</v>
          </cell>
          <cell r="D76">
            <v>80.176666666666662</v>
          </cell>
        </row>
        <row r="77">
          <cell r="B77">
            <v>86.15</v>
          </cell>
          <cell r="C77">
            <v>76.632239999999967</v>
          </cell>
          <cell r="D77">
            <v>80.176666666666662</v>
          </cell>
        </row>
        <row r="78">
          <cell r="B78">
            <v>83.58</v>
          </cell>
          <cell r="C78">
            <v>76.632239999999967</v>
          </cell>
          <cell r="D78">
            <v>80.176666666666662</v>
          </cell>
        </row>
        <row r="79">
          <cell r="B79">
            <v>83.5</v>
          </cell>
          <cell r="C79">
            <v>76.632239999999967</v>
          </cell>
          <cell r="D79">
            <v>80.176666666666662</v>
          </cell>
        </row>
        <row r="80">
          <cell r="B80">
            <v>83.79</v>
          </cell>
          <cell r="C80">
            <v>76.632239999999967</v>
          </cell>
          <cell r="D80">
            <v>80.176666666666662</v>
          </cell>
        </row>
        <row r="81">
          <cell r="B81">
            <v>83.82</v>
          </cell>
          <cell r="C81">
            <v>76.632239999999967</v>
          </cell>
          <cell r="D81">
            <v>80.176666666666662</v>
          </cell>
        </row>
        <row r="82">
          <cell r="B82">
            <v>84.17</v>
          </cell>
          <cell r="C82">
            <v>76.632239999999967</v>
          </cell>
          <cell r="D82">
            <v>80.176666666666662</v>
          </cell>
        </row>
        <row r="83">
          <cell r="B83">
            <v>84.09</v>
          </cell>
          <cell r="C83">
            <v>76.632239999999967</v>
          </cell>
          <cell r="D83">
            <v>80.176666666666662</v>
          </cell>
        </row>
        <row r="84">
          <cell r="B84">
            <v>84.92</v>
          </cell>
          <cell r="C84">
            <v>76.632239999999967</v>
          </cell>
          <cell r="D84">
            <v>80.176666666666662</v>
          </cell>
        </row>
        <row r="85">
          <cell r="B85">
            <v>85.38</v>
          </cell>
          <cell r="C85">
            <v>76.632239999999967</v>
          </cell>
          <cell r="D85">
            <v>80.176666666666662</v>
          </cell>
        </row>
        <row r="86">
          <cell r="B86">
            <v>84.26</v>
          </cell>
          <cell r="C86">
            <v>76.632239999999967</v>
          </cell>
          <cell r="D86">
            <v>80.176666666666662</v>
          </cell>
        </row>
        <row r="87">
          <cell r="B87">
            <v>83.49</v>
          </cell>
          <cell r="C87">
            <v>76.632239999999967</v>
          </cell>
          <cell r="D87">
            <v>80.176666666666662</v>
          </cell>
        </row>
        <row r="88">
          <cell r="A88" t="str">
            <v>mayo</v>
          </cell>
          <cell r="B88">
            <v>80.7</v>
          </cell>
          <cell r="C88">
            <v>76.632239999999967</v>
          </cell>
          <cell r="D88">
            <v>80.176666666666662</v>
          </cell>
        </row>
        <row r="89">
          <cell r="B89">
            <v>80.59</v>
          </cell>
          <cell r="C89">
            <v>76.632239999999967</v>
          </cell>
          <cell r="D89">
            <v>80.176666666666662</v>
          </cell>
        </row>
        <row r="90">
          <cell r="B90">
            <v>79.650000000000006</v>
          </cell>
          <cell r="C90">
            <v>76.632239999999967</v>
          </cell>
          <cell r="D90">
            <v>80.176666666666662</v>
          </cell>
        </row>
        <row r="91">
          <cell r="B91">
            <v>80.099999999999994</v>
          </cell>
          <cell r="C91">
            <v>76.632239999999967</v>
          </cell>
          <cell r="D91">
            <v>80.176666666666662</v>
          </cell>
        </row>
        <row r="92">
          <cell r="B92">
            <v>79.97</v>
          </cell>
          <cell r="C92">
            <v>76.632239999999967</v>
          </cell>
          <cell r="D92">
            <v>80.176666666666662</v>
          </cell>
        </row>
        <row r="93">
          <cell r="B93">
            <v>80.569999999999993</v>
          </cell>
          <cell r="C93">
            <v>76.632239999999967</v>
          </cell>
          <cell r="D93">
            <v>80.176666666666662</v>
          </cell>
        </row>
        <row r="94">
          <cell r="B94">
            <v>80.86</v>
          </cell>
          <cell r="C94">
            <v>76.632239999999967</v>
          </cell>
          <cell r="D94">
            <v>80.176666666666662</v>
          </cell>
        </row>
        <row r="95">
          <cell r="B95">
            <v>79.81</v>
          </cell>
          <cell r="C95">
            <v>76.632239999999967</v>
          </cell>
          <cell r="D95">
            <v>80.176666666666662</v>
          </cell>
        </row>
        <row r="96">
          <cell r="B96">
            <v>80.709999999999994</v>
          </cell>
          <cell r="C96">
            <v>76.632239999999967</v>
          </cell>
          <cell r="D96">
            <v>80.176666666666662</v>
          </cell>
        </row>
        <row r="97">
          <cell r="B97">
            <v>79.62</v>
          </cell>
          <cell r="C97">
            <v>76.632239999999967</v>
          </cell>
          <cell r="D97">
            <v>80.176666666666662</v>
          </cell>
        </row>
        <row r="98">
          <cell r="B98">
            <v>80.23</v>
          </cell>
          <cell r="C98">
            <v>76.632239999999967</v>
          </cell>
          <cell r="D98">
            <v>80.176666666666662</v>
          </cell>
        </row>
        <row r="99">
          <cell r="B99">
            <v>80.849999999999994</v>
          </cell>
          <cell r="C99">
            <v>76.632239999999967</v>
          </cell>
          <cell r="D99">
            <v>80.176666666666662</v>
          </cell>
        </row>
        <row r="100">
          <cell r="B100">
            <v>81.66</v>
          </cell>
          <cell r="C100">
            <v>76.632239999999967</v>
          </cell>
          <cell r="D100">
            <v>80.176666666666662</v>
          </cell>
        </row>
        <row r="101">
          <cell r="B101">
            <v>81.39</v>
          </cell>
          <cell r="C101">
            <v>76.632239999999967</v>
          </cell>
          <cell r="D101">
            <v>80.176666666666662</v>
          </cell>
        </row>
        <row r="102">
          <cell r="B102">
            <v>80.66</v>
          </cell>
          <cell r="C102">
            <v>76.632239999999967</v>
          </cell>
          <cell r="D102">
            <v>80.176666666666662</v>
          </cell>
        </row>
        <row r="103">
          <cell r="B103">
            <v>79.150000000000006</v>
          </cell>
          <cell r="C103">
            <v>76.632239999999967</v>
          </cell>
          <cell r="D103">
            <v>80.176666666666662</v>
          </cell>
        </row>
        <row r="104">
          <cell r="B104">
            <v>77.47</v>
          </cell>
          <cell r="C104">
            <v>76.632239999999967</v>
          </cell>
          <cell r="D104">
            <v>80.176666666666662</v>
          </cell>
        </row>
        <row r="105">
          <cell r="B105">
            <v>78.48</v>
          </cell>
          <cell r="C105">
            <v>76.632239999999967</v>
          </cell>
          <cell r="D105">
            <v>80.176666666666662</v>
          </cell>
        </row>
        <row r="106">
          <cell r="B106">
            <v>80.900000000000006</v>
          </cell>
          <cell r="C106">
            <v>76.632239999999967</v>
          </cell>
          <cell r="D106">
            <v>80.176666666666662</v>
          </cell>
        </row>
        <row r="107">
          <cell r="B107">
            <v>80.239999999999995</v>
          </cell>
          <cell r="C107">
            <v>76.632239999999967</v>
          </cell>
          <cell r="D107">
            <v>80.176666666666662</v>
          </cell>
        </row>
        <row r="108">
          <cell r="B108">
            <v>78.959999999999994</v>
          </cell>
          <cell r="C108">
            <v>76.632239999999967</v>
          </cell>
          <cell r="D108">
            <v>80.176666666666662</v>
          </cell>
        </row>
        <row r="109">
          <cell r="B109">
            <v>77.97</v>
          </cell>
          <cell r="C109">
            <v>76.632239999999967</v>
          </cell>
          <cell r="D109">
            <v>80.176666666666662</v>
          </cell>
        </row>
        <row r="110">
          <cell r="A110" t="str">
            <v>junio</v>
          </cell>
          <cell r="B110">
            <v>75.260000000000005</v>
          </cell>
          <cell r="C110">
            <v>76.632239999999967</v>
          </cell>
          <cell r="D110">
            <v>80.176666666666662</v>
          </cell>
        </row>
        <row r="111">
          <cell r="B111">
            <v>74.27</v>
          </cell>
          <cell r="C111">
            <v>76.632239999999967</v>
          </cell>
          <cell r="D111">
            <v>80.176666666666662</v>
          </cell>
        </row>
        <row r="112">
          <cell r="B112">
            <v>75.08</v>
          </cell>
          <cell r="C112">
            <v>76.632239999999967</v>
          </cell>
          <cell r="D112">
            <v>80.176666666666662</v>
          </cell>
        </row>
        <row r="113">
          <cell r="B113">
            <v>76.52</v>
          </cell>
          <cell r="C113">
            <v>76.632239999999967</v>
          </cell>
          <cell r="D113">
            <v>80.176666666666662</v>
          </cell>
        </row>
        <row r="114">
          <cell r="B114">
            <v>76.53</v>
          </cell>
          <cell r="C114">
            <v>76.632239999999967</v>
          </cell>
          <cell r="D114">
            <v>80.176666666666662</v>
          </cell>
        </row>
        <row r="115">
          <cell r="B115">
            <v>78.75</v>
          </cell>
          <cell r="C115">
            <v>76.632239999999967</v>
          </cell>
          <cell r="D115">
            <v>80.176666666666662</v>
          </cell>
        </row>
        <row r="116">
          <cell r="B116">
            <v>78.88</v>
          </cell>
          <cell r="C116">
            <v>76.632239999999967</v>
          </cell>
          <cell r="D116">
            <v>80.176666666666662</v>
          </cell>
        </row>
        <row r="117">
          <cell r="B117">
            <v>79.56</v>
          </cell>
          <cell r="C117">
            <v>76.632239999999967</v>
          </cell>
          <cell r="D117">
            <v>80.176666666666662</v>
          </cell>
        </row>
        <row r="118">
          <cell r="B118">
            <v>79.61</v>
          </cell>
          <cell r="C118">
            <v>76.632239999999967</v>
          </cell>
          <cell r="D118">
            <v>80.176666666666662</v>
          </cell>
        </row>
        <row r="119">
          <cell r="B119">
            <v>79.41</v>
          </cell>
          <cell r="C119">
            <v>76.632239999999967</v>
          </cell>
          <cell r="D119">
            <v>80.176666666666662</v>
          </cell>
        </row>
        <row r="120">
          <cell r="B120">
            <v>81.33</v>
          </cell>
          <cell r="C120">
            <v>76.632239999999967</v>
          </cell>
          <cell r="D120">
            <v>80.176666666666662</v>
          </cell>
        </row>
        <row r="121">
          <cell r="B121">
            <v>82.67</v>
          </cell>
          <cell r="C121">
            <v>76.632239999999967</v>
          </cell>
          <cell r="D121">
            <v>80.176666666666662</v>
          </cell>
        </row>
        <row r="122">
          <cell r="C122">
            <v>76.632239999999967</v>
          </cell>
          <cell r="D122">
            <v>80.176666666666662</v>
          </cell>
        </row>
        <row r="123">
          <cell r="B123">
            <v>83.34</v>
          </cell>
          <cell r="C123">
            <v>76.632239999999967</v>
          </cell>
          <cell r="D123">
            <v>80.176666666666662</v>
          </cell>
        </row>
        <row r="124">
          <cell r="B124">
            <v>81.709999999999994</v>
          </cell>
          <cell r="C124">
            <v>76.632239999999967</v>
          </cell>
          <cell r="D124">
            <v>80.176666666666662</v>
          </cell>
        </row>
        <row r="125">
          <cell r="B125">
            <v>82.63</v>
          </cell>
          <cell r="C125">
            <v>76.632239999999967</v>
          </cell>
          <cell r="D125">
            <v>80.176666666666662</v>
          </cell>
        </row>
        <row r="126">
          <cell r="B126">
            <v>81.97</v>
          </cell>
          <cell r="C126">
            <v>76.632239999999967</v>
          </cell>
          <cell r="D126">
            <v>80.176666666666662</v>
          </cell>
        </row>
        <row r="127">
          <cell r="B127">
            <v>82.19</v>
          </cell>
          <cell r="C127">
            <v>76.632239999999967</v>
          </cell>
          <cell r="D127">
            <v>80.176666666666662</v>
          </cell>
        </row>
        <row r="128">
          <cell r="B128">
            <v>83.04</v>
          </cell>
          <cell r="C128">
            <v>76.632239999999967</v>
          </cell>
          <cell r="D128">
            <v>80.176666666666662</v>
          </cell>
        </row>
        <row r="129">
          <cell r="B129">
            <v>82.83</v>
          </cell>
          <cell r="C129">
            <v>76.632239999999967</v>
          </cell>
          <cell r="D129">
            <v>80.176666666666662</v>
          </cell>
        </row>
        <row r="130">
          <cell r="A130" t="str">
            <v>julio</v>
          </cell>
          <cell r="B130">
            <v>84.7</v>
          </cell>
          <cell r="C130">
            <v>76.632239999999967</v>
          </cell>
          <cell r="D130">
            <v>80.176666666666662</v>
          </cell>
        </row>
        <row r="131">
          <cell r="B131">
            <v>84.09</v>
          </cell>
          <cell r="C131">
            <v>76.632239999999967</v>
          </cell>
          <cell r="D131">
            <v>80.176666666666662</v>
          </cell>
        </row>
        <row r="132">
          <cell r="B132">
            <v>85.19</v>
          </cell>
          <cell r="C132">
            <v>76.632239999999967</v>
          </cell>
          <cell r="D132">
            <v>80.176666666666662</v>
          </cell>
        </row>
        <row r="133">
          <cell r="C133">
            <v>76.632239999999967</v>
          </cell>
          <cell r="D133">
            <v>80.176666666666662</v>
          </cell>
        </row>
        <row r="134">
          <cell r="B134">
            <v>84.44</v>
          </cell>
          <cell r="C134">
            <v>76.632239999999967</v>
          </cell>
          <cell r="D134">
            <v>80.176666666666662</v>
          </cell>
        </row>
        <row r="135">
          <cell r="B135">
            <v>83.63</v>
          </cell>
          <cell r="C135">
            <v>76.632239999999967</v>
          </cell>
          <cell r="D135">
            <v>80.176666666666662</v>
          </cell>
        </row>
        <row r="136">
          <cell r="B136">
            <v>82.78</v>
          </cell>
          <cell r="C136">
            <v>76.632239999999967</v>
          </cell>
          <cell r="D136">
            <v>80.176666666666662</v>
          </cell>
        </row>
        <row r="137">
          <cell r="B137">
            <v>83.39</v>
          </cell>
          <cell r="C137">
            <v>76.632239999999967</v>
          </cell>
          <cell r="D137">
            <v>80.176666666666662</v>
          </cell>
        </row>
        <row r="138">
          <cell r="B138">
            <v>83.92</v>
          </cell>
          <cell r="C138">
            <v>76.632239999999967</v>
          </cell>
          <cell r="D138">
            <v>80.176666666666662</v>
          </cell>
        </row>
        <row r="139">
          <cell r="B139">
            <v>83.49</v>
          </cell>
          <cell r="C139">
            <v>76.632239999999967</v>
          </cell>
          <cell r="D139">
            <v>80.176666666666662</v>
          </cell>
        </row>
        <row r="140">
          <cell r="B140">
            <v>83.22</v>
          </cell>
          <cell r="C140">
            <v>76.632239999999967</v>
          </cell>
          <cell r="D140">
            <v>80.176666666666662</v>
          </cell>
        </row>
        <row r="141">
          <cell r="B141">
            <v>81.92</v>
          </cell>
          <cell r="C141">
            <v>76.632239999999967</v>
          </cell>
          <cell r="D141">
            <v>80.176666666666662</v>
          </cell>
        </row>
        <row r="142">
          <cell r="B142">
            <v>84.16</v>
          </cell>
          <cell r="C142">
            <v>76.632239999999967</v>
          </cell>
          <cell r="D142">
            <v>80.176666666666662</v>
          </cell>
        </row>
        <row r="143">
          <cell r="B143">
            <v>84.17</v>
          </cell>
          <cell r="C143">
            <v>76.632239999999967</v>
          </cell>
          <cell r="D143">
            <v>80.176666666666662</v>
          </cell>
        </row>
        <row r="144">
          <cell r="B144">
            <v>81.430000000000007</v>
          </cell>
          <cell r="C144">
            <v>76.632239999999967</v>
          </cell>
          <cell r="D144">
            <v>80.176666666666662</v>
          </cell>
        </row>
        <row r="145">
          <cell r="B145">
            <v>81.25</v>
          </cell>
          <cell r="C145">
            <v>76.632239999999967</v>
          </cell>
          <cell r="D145">
            <v>80.176666666666662</v>
          </cell>
        </row>
        <row r="146">
          <cell r="B146">
            <v>78.239999999999995</v>
          </cell>
          <cell r="C146">
            <v>76.632239999999967</v>
          </cell>
          <cell r="D146">
            <v>80.176666666666662</v>
          </cell>
        </row>
        <row r="147">
          <cell r="B147">
            <v>78.78</v>
          </cell>
          <cell r="C147">
            <v>76.632239999999967</v>
          </cell>
          <cell r="D147">
            <v>80.176666666666662</v>
          </cell>
        </row>
        <row r="148">
          <cell r="B148">
            <v>79.430000000000007</v>
          </cell>
          <cell r="C148">
            <v>76.632239999999967</v>
          </cell>
          <cell r="D148">
            <v>80.176666666666662</v>
          </cell>
        </row>
        <row r="149">
          <cell r="B149">
            <v>78.58</v>
          </cell>
          <cell r="C149">
            <v>76.632239999999967</v>
          </cell>
          <cell r="D149">
            <v>80.176666666666662</v>
          </cell>
        </row>
        <row r="150">
          <cell r="B150">
            <v>77.27</v>
          </cell>
          <cell r="C150">
            <v>76.632239999999967</v>
          </cell>
          <cell r="D150">
            <v>80.176666666666662</v>
          </cell>
        </row>
        <row r="151">
          <cell r="B151">
            <v>76.17</v>
          </cell>
          <cell r="C151">
            <v>76.632239999999967</v>
          </cell>
          <cell r="D151">
            <v>80.176666666666662</v>
          </cell>
        </row>
        <row r="152">
          <cell r="B152">
            <v>79.36</v>
          </cell>
          <cell r="C152">
            <v>76.632239999999967</v>
          </cell>
          <cell r="D152">
            <v>80.176666666666662</v>
          </cell>
        </row>
        <row r="153">
          <cell r="A153" t="str">
            <v>agosto</v>
          </cell>
          <cell r="B153">
            <v>77.739999999999995</v>
          </cell>
          <cell r="C153">
            <v>76.632239999999967</v>
          </cell>
          <cell r="D153">
            <v>80.176666666666662</v>
          </cell>
        </row>
        <row r="154">
          <cell r="B154">
            <v>74.989999999999995</v>
          </cell>
          <cell r="C154">
            <v>76.632239999999967</v>
          </cell>
          <cell r="D154">
            <v>80.176666666666662</v>
          </cell>
        </row>
        <row r="155">
          <cell r="B155">
            <v>74.459999999999994</v>
          </cell>
          <cell r="C155">
            <v>76.632239999999967</v>
          </cell>
          <cell r="D155">
            <v>80.176666666666662</v>
          </cell>
        </row>
        <row r="156">
          <cell r="B156">
            <v>74.599999999999994</v>
          </cell>
          <cell r="C156">
            <v>76.632239999999967</v>
          </cell>
          <cell r="D156">
            <v>80.176666666666662</v>
          </cell>
        </row>
        <row r="157">
          <cell r="B157">
            <v>76.680000000000007</v>
          </cell>
          <cell r="C157">
            <v>76.632239999999967</v>
          </cell>
          <cell r="D157">
            <v>80.176666666666662</v>
          </cell>
        </row>
        <row r="158">
          <cell r="B158">
            <v>77.64</v>
          </cell>
          <cell r="C158">
            <v>76.632239999999967</v>
          </cell>
          <cell r="D158">
            <v>80.176666666666662</v>
          </cell>
        </row>
        <row r="159">
          <cell r="B159">
            <v>78.28</v>
          </cell>
          <cell r="C159">
            <v>76.632239999999967</v>
          </cell>
          <cell r="D159">
            <v>80.176666666666662</v>
          </cell>
        </row>
        <row r="160">
          <cell r="B160">
            <v>81.45</v>
          </cell>
          <cell r="C160">
            <v>76.632239999999967</v>
          </cell>
          <cell r="D160">
            <v>80.176666666666662</v>
          </cell>
        </row>
        <row r="161">
          <cell r="B161">
            <v>79.81</v>
          </cell>
          <cell r="C161">
            <v>76.632239999999967</v>
          </cell>
          <cell r="D161">
            <v>80.176666666666662</v>
          </cell>
        </row>
        <row r="162">
          <cell r="B162">
            <v>78.47</v>
          </cell>
          <cell r="C162">
            <v>76.632239999999967</v>
          </cell>
          <cell r="D162">
            <v>80.176666666666662</v>
          </cell>
        </row>
        <row r="163">
          <cell r="B163">
            <v>79.66</v>
          </cell>
          <cell r="C163">
            <v>76.632239999999967</v>
          </cell>
          <cell r="D163">
            <v>80.176666666666662</v>
          </cell>
        </row>
        <row r="164">
          <cell r="B164">
            <v>78.05</v>
          </cell>
          <cell r="C164">
            <v>76.632239999999967</v>
          </cell>
          <cell r="D164">
            <v>80.176666666666662</v>
          </cell>
        </row>
        <row r="165">
          <cell r="B165">
            <v>75.819999999999993</v>
          </cell>
          <cell r="C165">
            <v>76.632239999999967</v>
          </cell>
          <cell r="D165">
            <v>80.176666666666662</v>
          </cell>
        </row>
        <row r="166">
          <cell r="B166">
            <v>75.27</v>
          </cell>
          <cell r="C166">
            <v>76.632239999999967</v>
          </cell>
          <cell r="D166">
            <v>80.176666666666662</v>
          </cell>
        </row>
        <row r="167">
          <cell r="B167">
            <v>72.760000000000005</v>
          </cell>
          <cell r="C167">
            <v>76.632239999999967</v>
          </cell>
          <cell r="D167">
            <v>80.176666666666662</v>
          </cell>
        </row>
        <row r="168">
          <cell r="B168">
            <v>73.72</v>
          </cell>
          <cell r="C168">
            <v>76.632239999999967</v>
          </cell>
          <cell r="D168">
            <v>80.176666666666662</v>
          </cell>
        </row>
        <row r="169">
          <cell r="B169">
            <v>75.819999999999993</v>
          </cell>
          <cell r="C169">
            <v>76.632239999999967</v>
          </cell>
          <cell r="D169">
            <v>80.176666666666662</v>
          </cell>
        </row>
        <row r="170">
          <cell r="B170">
            <v>78.400000000000006</v>
          </cell>
          <cell r="C170">
            <v>76.632239999999967</v>
          </cell>
          <cell r="D170">
            <v>80.176666666666662</v>
          </cell>
        </row>
        <row r="171">
          <cell r="B171">
            <v>76.5</v>
          </cell>
          <cell r="C171">
            <v>76.632239999999967</v>
          </cell>
          <cell r="D171">
            <v>80.176666666666662</v>
          </cell>
        </row>
        <row r="172">
          <cell r="B172">
            <v>75.489999999999995</v>
          </cell>
          <cell r="C172">
            <v>76.632239999999967</v>
          </cell>
          <cell r="D172">
            <v>80.176666666666662</v>
          </cell>
        </row>
        <row r="173">
          <cell r="B173">
            <v>76.900000000000006</v>
          </cell>
          <cell r="C173">
            <v>76.632239999999967</v>
          </cell>
          <cell r="D173">
            <v>80.176666666666662</v>
          </cell>
        </row>
        <row r="174">
          <cell r="B174">
            <v>74.52</v>
          </cell>
          <cell r="C174">
            <v>76.632239999999967</v>
          </cell>
          <cell r="D174">
            <v>80.176666666666662</v>
          </cell>
        </row>
        <row r="175">
          <cell r="A175" t="str">
            <v>septiembre</v>
          </cell>
          <cell r="C175">
            <v>76.632239999999967</v>
          </cell>
          <cell r="D175">
            <v>80.176666666666662</v>
          </cell>
        </row>
        <row r="176">
          <cell r="B176">
            <v>71.28</v>
          </cell>
          <cell r="C176">
            <v>76.632239999999967</v>
          </cell>
          <cell r="D176">
            <v>80.176666666666662</v>
          </cell>
        </row>
        <row r="177">
          <cell r="B177">
            <v>70.11</v>
          </cell>
          <cell r="C177">
            <v>76.632239999999967</v>
          </cell>
          <cell r="D177">
            <v>80.176666666666662</v>
          </cell>
        </row>
        <row r="178">
          <cell r="B178">
            <v>70.09</v>
          </cell>
          <cell r="C178">
            <v>76.632239999999967</v>
          </cell>
          <cell r="D178">
            <v>80.176666666666662</v>
          </cell>
        </row>
        <row r="179">
          <cell r="B179">
            <v>68.58</v>
          </cell>
          <cell r="C179">
            <v>76.632239999999967</v>
          </cell>
          <cell r="D179">
            <v>80.176666666666662</v>
          </cell>
        </row>
        <row r="180">
          <cell r="B180">
            <v>69.650000000000006</v>
          </cell>
          <cell r="C180">
            <v>76.632239999999967</v>
          </cell>
          <cell r="D180">
            <v>80.176666666666662</v>
          </cell>
        </row>
        <row r="181">
          <cell r="B181">
            <v>66.73</v>
          </cell>
          <cell r="C181">
            <v>76.632239999999967</v>
          </cell>
          <cell r="D181">
            <v>80.176666666666662</v>
          </cell>
        </row>
        <row r="182">
          <cell r="B182">
            <v>68.25</v>
          </cell>
          <cell r="C182">
            <v>76.632239999999967</v>
          </cell>
          <cell r="D182">
            <v>80.176666666666662</v>
          </cell>
        </row>
        <row r="183">
          <cell r="B183">
            <v>69.89</v>
          </cell>
          <cell r="C183">
            <v>76.632239999999967</v>
          </cell>
          <cell r="D183">
            <v>80.176666666666662</v>
          </cell>
        </row>
        <row r="184">
          <cell r="B184">
            <v>69.59</v>
          </cell>
          <cell r="C184">
            <v>76.632239999999967</v>
          </cell>
          <cell r="D184">
            <v>80.176666666666662</v>
          </cell>
        </row>
        <row r="185">
          <cell r="B185">
            <v>71.099999999999994</v>
          </cell>
          <cell r="C185">
            <v>76.632239999999967</v>
          </cell>
          <cell r="D185">
            <v>80.176666666666662</v>
          </cell>
        </row>
        <row r="186">
          <cell r="B186">
            <v>72.16</v>
          </cell>
          <cell r="C186">
            <v>76.632239999999967</v>
          </cell>
          <cell r="D186">
            <v>80.176666666666662</v>
          </cell>
        </row>
        <row r="187">
          <cell r="B187">
            <v>71.87</v>
          </cell>
          <cell r="C187">
            <v>76.632239999999967</v>
          </cell>
          <cell r="D187">
            <v>80.176666666666662</v>
          </cell>
        </row>
        <row r="188">
          <cell r="B188">
            <v>72.86</v>
          </cell>
          <cell r="C188">
            <v>76.632239999999967</v>
          </cell>
          <cell r="D188">
            <v>80.176666666666662</v>
          </cell>
        </row>
        <row r="189">
          <cell r="B189">
            <v>72.72</v>
          </cell>
          <cell r="C189">
            <v>76.632239999999967</v>
          </cell>
          <cell r="D189">
            <v>80.176666666666662</v>
          </cell>
        </row>
        <row r="190">
          <cell r="B190">
            <v>71.33</v>
          </cell>
          <cell r="C190">
            <v>76.632239999999967</v>
          </cell>
          <cell r="D190">
            <v>80.176666666666662</v>
          </cell>
        </row>
        <row r="191">
          <cell r="B191">
            <v>72.34</v>
          </cell>
          <cell r="C191">
            <v>76.632239999999967</v>
          </cell>
          <cell r="D191">
            <v>80.176666666666662</v>
          </cell>
        </row>
        <row r="192">
          <cell r="B192">
            <v>70.42</v>
          </cell>
          <cell r="C192">
            <v>76.632239999999967</v>
          </cell>
          <cell r="D192">
            <v>80.176666666666662</v>
          </cell>
        </row>
        <row r="193">
          <cell r="B193">
            <v>68.28</v>
          </cell>
          <cell r="C193">
            <v>76.632239999999967</v>
          </cell>
          <cell r="D193">
            <v>80.176666666666662</v>
          </cell>
        </row>
        <row r="194">
          <cell r="B194">
            <v>68.72</v>
          </cell>
          <cell r="C194">
            <v>76.632239999999967</v>
          </cell>
          <cell r="D194">
            <v>80.176666666666662</v>
          </cell>
        </row>
        <row r="195">
          <cell r="B195">
            <v>68.75</v>
          </cell>
          <cell r="C195">
            <v>76.632239999999967</v>
          </cell>
          <cell r="D195">
            <v>80.176666666666662</v>
          </cell>
        </row>
        <row r="196">
          <cell r="A196" t="str">
            <v>octubre</v>
          </cell>
          <cell r="B196">
            <v>70.41</v>
          </cell>
          <cell r="C196">
            <v>76.632239999999967</v>
          </cell>
          <cell r="D196">
            <v>80.176666666666662</v>
          </cell>
        </row>
        <row r="197">
          <cell r="B197">
            <v>70.739999999999995</v>
          </cell>
          <cell r="C197">
            <v>76.632239999999967</v>
          </cell>
          <cell r="D197">
            <v>80.176666666666662</v>
          </cell>
        </row>
        <row r="198">
          <cell r="B198">
            <v>74.33</v>
          </cell>
          <cell r="C198">
            <v>76.632239999999967</v>
          </cell>
          <cell r="D198">
            <v>80.176666666666662</v>
          </cell>
        </row>
        <row r="199">
          <cell r="B199">
            <v>74.930000000000007</v>
          </cell>
          <cell r="C199">
            <v>76.632239999999967</v>
          </cell>
          <cell r="D199">
            <v>80.176666666666662</v>
          </cell>
        </row>
        <row r="200">
          <cell r="B200">
            <v>77.760000000000005</v>
          </cell>
          <cell r="C200">
            <v>76.632239999999967</v>
          </cell>
          <cell r="D200">
            <v>80.176666666666662</v>
          </cell>
        </row>
        <row r="201">
          <cell r="B201">
            <v>74.260000000000005</v>
          </cell>
          <cell r="C201">
            <v>76.632239999999967</v>
          </cell>
          <cell r="D201">
            <v>80.176666666666662</v>
          </cell>
        </row>
        <row r="202">
          <cell r="B202">
            <v>73.849999999999994</v>
          </cell>
          <cell r="C202">
            <v>76.632239999999967</v>
          </cell>
          <cell r="D202">
            <v>80.176666666666662</v>
          </cell>
        </row>
        <row r="203">
          <cell r="B203">
            <v>76.459999999999994</v>
          </cell>
          <cell r="C203">
            <v>76.632239999999967</v>
          </cell>
          <cell r="D203">
            <v>80.176666666666662</v>
          </cell>
        </row>
        <row r="204">
          <cell r="B204">
            <v>76.11</v>
          </cell>
          <cell r="C204">
            <v>76.632239999999967</v>
          </cell>
          <cell r="D204">
            <v>80.176666666666662</v>
          </cell>
        </row>
        <row r="205">
          <cell r="C205">
            <v>76.632239999999967</v>
          </cell>
          <cell r="D205">
            <v>80.176666666666662</v>
          </cell>
        </row>
        <row r="206">
          <cell r="B206">
            <v>71.22</v>
          </cell>
          <cell r="C206">
            <v>76.632239999999967</v>
          </cell>
          <cell r="D206">
            <v>80.176666666666662</v>
          </cell>
        </row>
        <row r="207">
          <cell r="B207">
            <v>70.97</v>
          </cell>
          <cell r="C207">
            <v>76.632239999999967</v>
          </cell>
          <cell r="D207">
            <v>80.176666666666662</v>
          </cell>
        </row>
        <row r="208">
          <cell r="B208">
            <v>71.260000000000005</v>
          </cell>
          <cell r="C208">
            <v>76.632239999999967</v>
          </cell>
          <cell r="D208">
            <v>80.176666666666662</v>
          </cell>
        </row>
        <row r="209">
          <cell r="B209">
            <v>69.78</v>
          </cell>
          <cell r="C209">
            <v>76.632239999999967</v>
          </cell>
          <cell r="D209">
            <v>80.176666666666662</v>
          </cell>
        </row>
        <row r="210">
          <cell r="B210">
            <v>71.16</v>
          </cell>
          <cell r="C210">
            <v>76.632239999999967</v>
          </cell>
          <cell r="D210">
            <v>80.176666666666662</v>
          </cell>
        </row>
        <row r="211">
          <cell r="B211">
            <v>72.84</v>
          </cell>
          <cell r="C211">
            <v>76.632239999999967</v>
          </cell>
          <cell r="D211">
            <v>80.176666666666662</v>
          </cell>
        </row>
        <row r="212">
          <cell r="B212">
            <v>71.37</v>
          </cell>
          <cell r="C212">
            <v>76.632239999999967</v>
          </cell>
          <cell r="D212">
            <v>80.176666666666662</v>
          </cell>
        </row>
        <row r="213">
          <cell r="B213">
            <v>70.58</v>
          </cell>
          <cell r="C213">
            <v>76.632239999999967</v>
          </cell>
          <cell r="D213">
            <v>80.176666666666662</v>
          </cell>
        </row>
        <row r="214">
          <cell r="B214">
            <v>72.02</v>
          </cell>
          <cell r="C214">
            <v>76.632239999999967</v>
          </cell>
          <cell r="D214">
            <v>80.176666666666662</v>
          </cell>
        </row>
        <row r="215">
          <cell r="B215">
            <v>67.650000000000006</v>
          </cell>
          <cell r="C215">
            <v>76.632239999999967</v>
          </cell>
          <cell r="D215">
            <v>80.176666666666662</v>
          </cell>
        </row>
        <row r="216">
          <cell r="B216">
            <v>67.48</v>
          </cell>
          <cell r="C216">
            <v>76.632239999999967</v>
          </cell>
          <cell r="D216">
            <v>80.176666666666662</v>
          </cell>
        </row>
        <row r="217">
          <cell r="B217">
            <v>68.91</v>
          </cell>
          <cell r="C217">
            <v>76.632239999999967</v>
          </cell>
          <cell r="D217">
            <v>80.176666666666662</v>
          </cell>
        </row>
        <row r="218">
          <cell r="B218">
            <v>69.58</v>
          </cell>
          <cell r="C218">
            <v>76.632239999999967</v>
          </cell>
          <cell r="D218">
            <v>80.176666666666662</v>
          </cell>
        </row>
        <row r="219">
          <cell r="A219" t="str">
            <v>noviembre</v>
          </cell>
          <cell r="B219">
            <v>69.81</v>
          </cell>
          <cell r="C219">
            <v>76.632239999999967</v>
          </cell>
          <cell r="D219">
            <v>80.176666666666662</v>
          </cell>
        </row>
        <row r="220">
          <cell r="B220">
            <v>71.83</v>
          </cell>
          <cell r="C220">
            <v>76.632239999999967</v>
          </cell>
          <cell r="D220">
            <v>80.176666666666662</v>
          </cell>
        </row>
        <row r="221">
          <cell r="B221">
            <v>72.260000000000005</v>
          </cell>
          <cell r="C221">
            <v>76.632239999999967</v>
          </cell>
          <cell r="D221">
            <v>80.176666666666662</v>
          </cell>
        </row>
        <row r="222">
          <cell r="B222">
            <v>71.98</v>
          </cell>
          <cell r="C222">
            <v>76.632239999999967</v>
          </cell>
          <cell r="D222">
            <v>80.176666666666662</v>
          </cell>
        </row>
        <row r="223">
          <cell r="B223">
            <v>72.69</v>
          </cell>
          <cell r="C223">
            <v>76.632239999999967</v>
          </cell>
          <cell r="D223">
            <v>80.176666666666662</v>
          </cell>
        </row>
        <row r="224">
          <cell r="B224">
            <v>70.69</v>
          </cell>
          <cell r="C224">
            <v>76.632239999999967</v>
          </cell>
          <cell r="D224">
            <v>80.176666666666662</v>
          </cell>
        </row>
        <row r="225">
          <cell r="C225">
            <v>76.632239999999967</v>
          </cell>
          <cell r="D225">
            <v>80.176666666666662</v>
          </cell>
        </row>
        <row r="226">
          <cell r="B226">
            <v>68.430000000000007</v>
          </cell>
          <cell r="C226">
            <v>76.632239999999967</v>
          </cell>
          <cell r="D226">
            <v>80.176666666666662</v>
          </cell>
        </row>
        <row r="227">
          <cell r="B227">
            <v>68.760000000000005</v>
          </cell>
          <cell r="C227">
            <v>76.632239999999967</v>
          </cell>
          <cell r="D227">
            <v>80.176666666666662</v>
          </cell>
        </row>
        <row r="228">
          <cell r="B228">
            <v>68.989999999999995</v>
          </cell>
          <cell r="C228">
            <v>76.632239999999967</v>
          </cell>
          <cell r="D228">
            <v>80.176666666666662</v>
          </cell>
        </row>
        <row r="229">
          <cell r="B229">
            <v>67.33</v>
          </cell>
          <cell r="C229">
            <v>76.632239999999967</v>
          </cell>
          <cell r="D229">
            <v>80.176666666666662</v>
          </cell>
        </row>
        <row r="230">
          <cell r="B230">
            <v>69.459999999999994</v>
          </cell>
          <cell r="C230">
            <v>76.632239999999967</v>
          </cell>
          <cell r="D230">
            <v>80.176666666666662</v>
          </cell>
        </row>
        <row r="231">
          <cell r="B231">
            <v>69.75</v>
          </cell>
          <cell r="C231">
            <v>76.632239999999967</v>
          </cell>
          <cell r="D231">
            <v>80.176666666666662</v>
          </cell>
        </row>
        <row r="232">
          <cell r="B232">
            <v>69.25</v>
          </cell>
          <cell r="C232">
            <v>76.632239999999967</v>
          </cell>
          <cell r="D232">
            <v>80.176666666666662</v>
          </cell>
        </row>
        <row r="233">
          <cell r="B233">
            <v>70.39</v>
          </cell>
          <cell r="C233">
            <v>76.632239999999967</v>
          </cell>
          <cell r="D233">
            <v>80.176666666666662</v>
          </cell>
        </row>
        <row r="234">
          <cell r="B234">
            <v>71.680000000000007</v>
          </cell>
          <cell r="C234">
            <v>76.632239999999967</v>
          </cell>
          <cell r="D234">
            <v>80.176666666666662</v>
          </cell>
        </row>
        <row r="235">
          <cell r="B235">
            <v>69.41</v>
          </cell>
          <cell r="C235">
            <v>76.632239999999967</v>
          </cell>
          <cell r="D235">
            <v>80.176666666666662</v>
          </cell>
        </row>
        <row r="236">
          <cell r="B236">
            <v>69.05</v>
          </cell>
          <cell r="C236">
            <v>76.632239999999967</v>
          </cell>
          <cell r="D236">
            <v>80.176666666666662</v>
          </cell>
        </row>
        <row r="237">
          <cell r="B237">
            <v>69.03</v>
          </cell>
          <cell r="C237">
            <v>76.632239999999967</v>
          </cell>
          <cell r="D237">
            <v>80.176666666666662</v>
          </cell>
        </row>
        <row r="238">
          <cell r="C238">
            <v>76.632239999999967</v>
          </cell>
          <cell r="D238">
            <v>80.176666666666662</v>
          </cell>
        </row>
        <row r="239">
          <cell r="B239">
            <v>68.260000000000005</v>
          </cell>
          <cell r="C239">
            <v>76.632239999999967</v>
          </cell>
          <cell r="D239">
            <v>80.176666666666662</v>
          </cell>
        </row>
        <row r="240">
          <cell r="A240" t="str">
            <v>diciembre</v>
          </cell>
          <cell r="B240">
            <v>68.349999999999994</v>
          </cell>
          <cell r="C240">
            <v>76.632239999999967</v>
          </cell>
          <cell r="D240">
            <v>80.176666666666662</v>
          </cell>
        </row>
        <row r="241">
          <cell r="B241">
            <v>70.150000000000006</v>
          </cell>
          <cell r="C241">
            <v>76.632239999999967</v>
          </cell>
          <cell r="D241">
            <v>80.176666666666662</v>
          </cell>
        </row>
        <row r="242">
          <cell r="B242">
            <v>68.81</v>
          </cell>
          <cell r="C242">
            <v>76.632239999999967</v>
          </cell>
          <cell r="D242">
            <v>80.176666666666662</v>
          </cell>
        </row>
        <row r="243">
          <cell r="B243">
            <v>68.58</v>
          </cell>
          <cell r="C243">
            <v>76.632239999999967</v>
          </cell>
          <cell r="D243">
            <v>80.176666666666662</v>
          </cell>
        </row>
        <row r="244">
          <cell r="B244">
            <v>68.58</v>
          </cell>
          <cell r="C244">
            <v>76.632239999999967</v>
          </cell>
          <cell r="D244">
            <v>80.176666666666662</v>
          </cell>
        </row>
        <row r="245">
          <cell r="B245">
            <v>68.650000000000006</v>
          </cell>
          <cell r="C245">
            <v>76.632239999999967</v>
          </cell>
          <cell r="D245">
            <v>80.176666666666662</v>
          </cell>
        </row>
        <row r="246">
          <cell r="B246">
            <v>68.849999999999994</v>
          </cell>
          <cell r="C246">
            <v>76.632239999999967</v>
          </cell>
          <cell r="D246">
            <v>80.176666666666662</v>
          </cell>
        </row>
        <row r="247">
          <cell r="B247">
            <v>70.569999999999993</v>
          </cell>
          <cell r="C247">
            <v>76.632239999999967</v>
          </cell>
          <cell r="D247">
            <v>80.176666666666662</v>
          </cell>
        </row>
        <row r="248">
          <cell r="B248">
            <v>70.25</v>
          </cell>
          <cell r="C248">
            <v>76.632239999999967</v>
          </cell>
          <cell r="D248">
            <v>80.176666666666662</v>
          </cell>
        </row>
        <row r="249">
          <cell r="B249">
            <v>71.540000000000006</v>
          </cell>
          <cell r="C249">
            <v>76.632239999999967</v>
          </cell>
          <cell r="D249">
            <v>80.176666666666662</v>
          </cell>
        </row>
        <row r="250">
          <cell r="B250">
            <v>71.03</v>
          </cell>
          <cell r="C250">
            <v>76.632239999999967</v>
          </cell>
          <cell r="D250">
            <v>80.176666666666662</v>
          </cell>
        </row>
        <row r="251">
          <cell r="B251">
            <v>70.31</v>
          </cell>
          <cell r="C251">
            <v>76.632239999999967</v>
          </cell>
          <cell r="D251">
            <v>80.176666666666662</v>
          </cell>
        </row>
        <row r="252">
          <cell r="B252">
            <v>70.8</v>
          </cell>
          <cell r="C252">
            <v>76.632239999999967</v>
          </cell>
          <cell r="D252">
            <v>80.176666666666662</v>
          </cell>
        </row>
        <row r="253">
          <cell r="B253">
            <v>70.099999999999994</v>
          </cell>
          <cell r="C253">
            <v>76.632239999999967</v>
          </cell>
          <cell r="D253">
            <v>80.176666666666662</v>
          </cell>
        </row>
        <row r="254">
          <cell r="B254">
            <v>69.709999999999994</v>
          </cell>
          <cell r="C254">
            <v>76.632239999999967</v>
          </cell>
          <cell r="D254">
            <v>80.176666666666662</v>
          </cell>
        </row>
        <row r="255">
          <cell r="B255">
            <v>69.5</v>
          </cell>
          <cell r="C255">
            <v>76.632239999999967</v>
          </cell>
          <cell r="D255">
            <v>80.176666666666662</v>
          </cell>
        </row>
        <row r="256">
          <cell r="B256">
            <v>70.87</v>
          </cell>
          <cell r="C256">
            <v>76.632239999999967</v>
          </cell>
          <cell r="D256">
            <v>80.176666666666662</v>
          </cell>
        </row>
        <row r="257">
          <cell r="B257">
            <v>70.38</v>
          </cell>
          <cell r="C257">
            <v>76.632239999999967</v>
          </cell>
          <cell r="D257">
            <v>80.176666666666662</v>
          </cell>
        </row>
        <row r="258">
          <cell r="B258">
            <v>71.28</v>
          </cell>
          <cell r="C258">
            <v>76.632239999999967</v>
          </cell>
          <cell r="D258">
            <v>80.176666666666662</v>
          </cell>
        </row>
        <row r="259">
          <cell r="B259">
            <v>71.73</v>
          </cell>
          <cell r="C259">
            <v>76.632239999999967</v>
          </cell>
          <cell r="D259">
            <v>80.176666666666662</v>
          </cell>
        </row>
        <row r="260">
          <cell r="B260">
            <v>72.44</v>
          </cell>
          <cell r="C260">
            <v>76.632239999999967</v>
          </cell>
          <cell r="D260">
            <v>80.176666666666662</v>
          </cell>
        </row>
      </sheetData>
      <sheetData sheetId="2">
        <row r="7">
          <cell r="A7" t="str">
            <v>Japón</v>
          </cell>
          <cell r="B7">
            <v>0.25</v>
          </cell>
        </row>
        <row r="8">
          <cell r="A8" t="str">
            <v>Suiza</v>
          </cell>
          <cell r="B8">
            <v>0.5</v>
          </cell>
        </row>
        <row r="9">
          <cell r="A9" t="str">
            <v>China</v>
          </cell>
          <cell r="B9">
            <v>3.1</v>
          </cell>
        </row>
        <row r="10">
          <cell r="A10" t="str">
            <v>Área Euro</v>
          </cell>
          <cell r="B10">
            <v>3.15</v>
          </cell>
        </row>
        <row r="11">
          <cell r="A11" t="str">
            <v>Canadá</v>
          </cell>
          <cell r="B11">
            <v>3.25</v>
          </cell>
        </row>
        <row r="12">
          <cell r="A12" t="str">
            <v>Australia</v>
          </cell>
          <cell r="B12">
            <v>4.3499999999999996</v>
          </cell>
        </row>
        <row r="13">
          <cell r="A13" t="str">
            <v>Estados Unidos</v>
          </cell>
          <cell r="B13">
            <v>4.5</v>
          </cell>
        </row>
        <row r="14">
          <cell r="A14" t="str">
            <v>Reino Unido</v>
          </cell>
          <cell r="B14">
            <v>4.75</v>
          </cell>
        </row>
      </sheetData>
      <sheetData sheetId="3">
        <row r="2">
          <cell r="C2" t="str">
            <v>Yen por US$</v>
          </cell>
        </row>
      </sheetData>
      <sheetData sheetId="4">
        <row r="5">
          <cell r="B5">
            <v>2022</v>
          </cell>
          <cell r="C5">
            <v>2023</v>
          </cell>
          <cell r="D5">
            <v>2024</v>
          </cell>
        </row>
        <row r="6">
          <cell r="A6" t="str">
            <v>enero</v>
          </cell>
          <cell r="B6">
            <v>7.5</v>
          </cell>
          <cell r="C6">
            <v>6.4</v>
          </cell>
          <cell r="D6">
            <v>3.1</v>
          </cell>
        </row>
        <row r="7">
          <cell r="A7" t="str">
            <v>febrero</v>
          </cell>
          <cell r="B7">
            <v>7.9</v>
          </cell>
          <cell r="C7">
            <v>6</v>
          </cell>
          <cell r="D7">
            <v>3.2</v>
          </cell>
        </row>
        <row r="8">
          <cell r="A8" t="str">
            <v>marzo</v>
          </cell>
          <cell r="B8">
            <v>8.5</v>
          </cell>
          <cell r="C8">
            <v>5</v>
          </cell>
          <cell r="D8">
            <v>3.5</v>
          </cell>
        </row>
        <row r="9">
          <cell r="A9" t="str">
            <v>abril</v>
          </cell>
          <cell r="B9">
            <v>8.3000000000000007</v>
          </cell>
          <cell r="C9">
            <v>4.9000000000000004</v>
          </cell>
          <cell r="D9">
            <v>3.4</v>
          </cell>
        </row>
        <row r="10">
          <cell r="A10" t="str">
            <v>mayo</v>
          </cell>
          <cell r="B10">
            <v>8.6</v>
          </cell>
          <cell r="C10">
            <v>4</v>
          </cell>
          <cell r="D10">
            <v>3.3</v>
          </cell>
        </row>
        <row r="11">
          <cell r="A11" t="str">
            <v>junio</v>
          </cell>
          <cell r="B11">
            <v>9.1</v>
          </cell>
          <cell r="C11">
            <v>3</v>
          </cell>
          <cell r="D11">
            <v>3</v>
          </cell>
        </row>
        <row r="12">
          <cell r="A12" t="str">
            <v>julio</v>
          </cell>
          <cell r="B12">
            <v>8.5</v>
          </cell>
          <cell r="C12">
            <v>3.2</v>
          </cell>
          <cell r="D12">
            <v>2.9</v>
          </cell>
        </row>
        <row r="13">
          <cell r="A13" t="str">
            <v>agosto</v>
          </cell>
          <cell r="B13">
            <v>8.3000000000000007</v>
          </cell>
          <cell r="C13">
            <v>3.7</v>
          </cell>
          <cell r="D13">
            <v>2.5</v>
          </cell>
        </row>
        <row r="14">
          <cell r="A14" t="str">
            <v>septiembre</v>
          </cell>
          <cell r="B14">
            <v>8.1999999999999993</v>
          </cell>
          <cell r="C14">
            <v>3.7</v>
          </cell>
          <cell r="D14">
            <v>2.4</v>
          </cell>
        </row>
        <row r="15">
          <cell r="A15" t="str">
            <v>octubre</v>
          </cell>
          <cell r="B15">
            <v>7.7</v>
          </cell>
          <cell r="C15">
            <v>3.2</v>
          </cell>
          <cell r="D15">
            <v>2.6</v>
          </cell>
        </row>
        <row r="16">
          <cell r="A16" t="str">
            <v>noviembre</v>
          </cell>
          <cell r="B16">
            <v>7.1</v>
          </cell>
          <cell r="C16">
            <v>3.1</v>
          </cell>
          <cell r="D16">
            <v>2.7</v>
          </cell>
        </row>
        <row r="17">
          <cell r="A17" t="str">
            <v>diciembre</v>
          </cell>
          <cell r="B17">
            <v>6.5</v>
          </cell>
          <cell r="C17">
            <v>3.4</v>
          </cell>
          <cell r="D17">
            <v>2.9</v>
          </cell>
        </row>
      </sheetData>
      <sheetData sheetId="5">
        <row r="4">
          <cell r="C4" t="str">
            <v>Límite Inferior</v>
          </cell>
          <cell r="D4" t="str">
            <v>Límite Superior</v>
          </cell>
          <cell r="E4" t="str">
            <v>Tasa Efectiva</v>
          </cell>
        </row>
        <row r="5">
          <cell r="A5">
            <v>2020</v>
          </cell>
          <cell r="B5" t="str">
            <v>enero</v>
          </cell>
          <cell r="C5">
            <v>1.5</v>
          </cell>
          <cell r="D5">
            <v>1.75</v>
          </cell>
          <cell r="E5">
            <v>1.55</v>
          </cell>
        </row>
        <row r="6">
          <cell r="B6" t="str">
            <v>febrero</v>
          </cell>
          <cell r="C6">
            <v>1.5</v>
          </cell>
          <cell r="D6">
            <v>1.75</v>
          </cell>
          <cell r="E6">
            <v>1.58</v>
          </cell>
        </row>
        <row r="7">
          <cell r="B7" t="str">
            <v>marzo</v>
          </cell>
          <cell r="C7">
            <v>0</v>
          </cell>
          <cell r="D7">
            <v>0.25</v>
          </cell>
          <cell r="E7">
            <v>0.65</v>
          </cell>
        </row>
        <row r="8">
          <cell r="B8" t="str">
            <v>abril</v>
          </cell>
          <cell r="C8">
            <v>0</v>
          </cell>
          <cell r="D8">
            <v>0.25</v>
          </cell>
          <cell r="E8">
            <v>0.05</v>
          </cell>
        </row>
        <row r="9">
          <cell r="B9" t="str">
            <v>mayo</v>
          </cell>
          <cell r="C9">
            <v>0</v>
          </cell>
          <cell r="D9">
            <v>0.25</v>
          </cell>
          <cell r="E9">
            <v>0.05</v>
          </cell>
        </row>
        <row r="10">
          <cell r="B10" t="str">
            <v>junio</v>
          </cell>
          <cell r="C10">
            <v>0</v>
          </cell>
          <cell r="D10">
            <v>0.25</v>
          </cell>
          <cell r="E10">
            <v>0.08</v>
          </cell>
        </row>
        <row r="11">
          <cell r="B11" t="str">
            <v>julio</v>
          </cell>
          <cell r="C11">
            <v>0</v>
          </cell>
          <cell r="D11">
            <v>0.25</v>
          </cell>
          <cell r="E11">
            <v>0.09</v>
          </cell>
        </row>
        <row r="12">
          <cell r="B12" t="str">
            <v>agosto</v>
          </cell>
          <cell r="C12">
            <v>0</v>
          </cell>
          <cell r="D12">
            <v>0.25</v>
          </cell>
          <cell r="E12">
            <v>0.1</v>
          </cell>
        </row>
        <row r="13">
          <cell r="B13" t="str">
            <v>septiembre</v>
          </cell>
          <cell r="C13">
            <v>0</v>
          </cell>
          <cell r="D13">
            <v>0.25</v>
          </cell>
          <cell r="E13">
            <v>0.09</v>
          </cell>
        </row>
        <row r="14">
          <cell r="B14" t="str">
            <v>octubre</v>
          </cell>
          <cell r="C14">
            <v>0</v>
          </cell>
          <cell r="D14">
            <v>0.25</v>
          </cell>
          <cell r="E14">
            <v>0.09</v>
          </cell>
        </row>
        <row r="15">
          <cell r="B15" t="str">
            <v>noviembre</v>
          </cell>
          <cell r="C15">
            <v>0</v>
          </cell>
          <cell r="D15">
            <v>0.25</v>
          </cell>
          <cell r="E15">
            <v>0.09</v>
          </cell>
        </row>
        <row r="16">
          <cell r="B16" t="str">
            <v>diciembre</v>
          </cell>
          <cell r="C16">
            <v>0</v>
          </cell>
          <cell r="D16">
            <v>0.25</v>
          </cell>
          <cell r="E16">
            <v>0.09</v>
          </cell>
        </row>
        <row r="17">
          <cell r="A17">
            <v>2021</v>
          </cell>
          <cell r="B17" t="str">
            <v>enero</v>
          </cell>
          <cell r="C17">
            <v>0</v>
          </cell>
          <cell r="D17">
            <v>0.25</v>
          </cell>
          <cell r="E17">
            <v>0.09</v>
          </cell>
        </row>
        <row r="18">
          <cell r="B18" t="str">
            <v>febrero</v>
          </cell>
          <cell r="C18">
            <v>0</v>
          </cell>
          <cell r="D18">
            <v>0.25</v>
          </cell>
          <cell r="E18">
            <v>0.08</v>
          </cell>
        </row>
        <row r="19">
          <cell r="B19" t="str">
            <v>marzo</v>
          </cell>
          <cell r="C19">
            <v>0</v>
          </cell>
          <cell r="D19">
            <v>0.25</v>
          </cell>
          <cell r="E19">
            <v>7.0000000000000007E-2</v>
          </cell>
        </row>
        <row r="20">
          <cell r="B20" t="str">
            <v>abril</v>
          </cell>
          <cell r="C20">
            <v>0</v>
          </cell>
          <cell r="D20">
            <v>0.25</v>
          </cell>
          <cell r="E20">
            <v>7.0000000000000007E-2</v>
          </cell>
        </row>
        <row r="21">
          <cell r="B21" t="str">
            <v>mayo</v>
          </cell>
          <cell r="C21">
            <v>0</v>
          </cell>
          <cell r="D21">
            <v>0.25</v>
          </cell>
          <cell r="E21">
            <v>0.06</v>
          </cell>
        </row>
        <row r="22">
          <cell r="B22" t="str">
            <v>junio</v>
          </cell>
          <cell r="C22">
            <v>0</v>
          </cell>
          <cell r="D22">
            <v>0.25</v>
          </cell>
          <cell r="E22">
            <v>0.08</v>
          </cell>
        </row>
        <row r="23">
          <cell r="B23" t="str">
            <v>julio</v>
          </cell>
          <cell r="C23">
            <v>0</v>
          </cell>
          <cell r="D23">
            <v>0.25</v>
          </cell>
          <cell r="E23">
            <v>0.1</v>
          </cell>
        </row>
        <row r="24">
          <cell r="B24" t="str">
            <v>agosto</v>
          </cell>
          <cell r="C24">
            <v>0</v>
          </cell>
          <cell r="D24">
            <v>0.25</v>
          </cell>
          <cell r="E24">
            <v>0.09</v>
          </cell>
        </row>
        <row r="25">
          <cell r="B25" t="str">
            <v>septiembre</v>
          </cell>
          <cell r="C25">
            <v>0</v>
          </cell>
          <cell r="D25">
            <v>0.25</v>
          </cell>
          <cell r="E25">
            <v>0.08</v>
          </cell>
        </row>
        <row r="26">
          <cell r="B26" t="str">
            <v>octubre</v>
          </cell>
          <cell r="C26">
            <v>0</v>
          </cell>
          <cell r="D26">
            <v>0.25</v>
          </cell>
          <cell r="E26">
            <v>0.08</v>
          </cell>
        </row>
        <row r="27">
          <cell r="B27" t="str">
            <v>noviembre</v>
          </cell>
          <cell r="C27">
            <v>0</v>
          </cell>
          <cell r="D27">
            <v>0.25</v>
          </cell>
          <cell r="E27">
            <v>0.08</v>
          </cell>
        </row>
        <row r="28">
          <cell r="B28" t="str">
            <v>diciembre</v>
          </cell>
          <cell r="C28">
            <v>0</v>
          </cell>
          <cell r="D28">
            <v>0.25</v>
          </cell>
          <cell r="E28">
            <v>0.08</v>
          </cell>
        </row>
        <row r="29">
          <cell r="A29">
            <v>2022</v>
          </cell>
          <cell r="B29" t="str">
            <v>enero</v>
          </cell>
          <cell r="C29">
            <v>0</v>
          </cell>
          <cell r="D29">
            <v>0.25</v>
          </cell>
          <cell r="E29">
            <v>0.08</v>
          </cell>
        </row>
        <row r="30">
          <cell r="B30" t="str">
            <v>febrero</v>
          </cell>
          <cell r="C30">
            <v>0</v>
          </cell>
          <cell r="D30">
            <v>0.25</v>
          </cell>
          <cell r="E30">
            <v>0.08</v>
          </cell>
        </row>
        <row r="31">
          <cell r="B31" t="str">
            <v>marzo</v>
          </cell>
          <cell r="C31">
            <v>0.25</v>
          </cell>
          <cell r="D31">
            <v>0.5</v>
          </cell>
          <cell r="E31">
            <v>0.2</v>
          </cell>
        </row>
        <row r="32">
          <cell r="B32" t="str">
            <v>abril</v>
          </cell>
          <cell r="C32">
            <v>0.25</v>
          </cell>
          <cell r="D32">
            <v>0.5</v>
          </cell>
          <cell r="E32">
            <v>0.33</v>
          </cell>
        </row>
        <row r="33">
          <cell r="B33" t="str">
            <v>mayo</v>
          </cell>
          <cell r="C33">
            <v>0.75</v>
          </cell>
          <cell r="D33">
            <v>1</v>
          </cell>
          <cell r="E33">
            <v>0.77</v>
          </cell>
        </row>
        <row r="34">
          <cell r="B34" t="str">
            <v>junio</v>
          </cell>
          <cell r="C34">
            <v>1.5</v>
          </cell>
          <cell r="D34">
            <v>1.75</v>
          </cell>
          <cell r="E34">
            <v>1.21</v>
          </cell>
        </row>
        <row r="35">
          <cell r="B35" t="str">
            <v>julio</v>
          </cell>
          <cell r="C35">
            <v>2.25</v>
          </cell>
          <cell r="D35">
            <v>2.5</v>
          </cell>
          <cell r="E35">
            <v>1.68</v>
          </cell>
        </row>
        <row r="36">
          <cell r="B36" t="str">
            <v>agosto</v>
          </cell>
          <cell r="C36">
            <v>2.25</v>
          </cell>
          <cell r="D36">
            <v>2.5</v>
          </cell>
          <cell r="E36">
            <v>2.33</v>
          </cell>
        </row>
        <row r="37">
          <cell r="B37" t="str">
            <v>septiembre</v>
          </cell>
          <cell r="C37">
            <v>3</v>
          </cell>
          <cell r="D37">
            <v>3.25</v>
          </cell>
          <cell r="E37">
            <v>2.56</v>
          </cell>
        </row>
        <row r="38">
          <cell r="B38" t="str">
            <v>octubre</v>
          </cell>
          <cell r="C38">
            <v>3</v>
          </cell>
          <cell r="D38">
            <v>3.25</v>
          </cell>
          <cell r="E38">
            <v>3.08</v>
          </cell>
        </row>
        <row r="39">
          <cell r="B39" t="str">
            <v>noviembre</v>
          </cell>
          <cell r="C39">
            <v>3.75</v>
          </cell>
          <cell r="D39">
            <v>4</v>
          </cell>
          <cell r="E39">
            <v>3.78</v>
          </cell>
        </row>
        <row r="40">
          <cell r="B40" t="str">
            <v>diciembre</v>
          </cell>
          <cell r="C40">
            <v>4.25</v>
          </cell>
          <cell r="D40">
            <v>4.5</v>
          </cell>
          <cell r="E40">
            <v>4.0999999999999996</v>
          </cell>
        </row>
        <row r="41">
          <cell r="A41">
            <v>2023</v>
          </cell>
          <cell r="B41" t="str">
            <v>enero</v>
          </cell>
          <cell r="C41">
            <v>4.25</v>
          </cell>
          <cell r="D41">
            <v>4.5</v>
          </cell>
          <cell r="E41">
            <v>4.33</v>
          </cell>
        </row>
        <row r="42">
          <cell r="B42" t="str">
            <v>febrero</v>
          </cell>
          <cell r="C42">
            <v>4.5</v>
          </cell>
          <cell r="D42">
            <v>4.75</v>
          </cell>
          <cell r="E42">
            <v>4.57</v>
          </cell>
        </row>
        <row r="43">
          <cell r="B43" t="str">
            <v>marzo</v>
          </cell>
          <cell r="C43">
            <v>4.75</v>
          </cell>
          <cell r="D43">
            <v>5</v>
          </cell>
          <cell r="E43">
            <v>4.6500000000000004</v>
          </cell>
        </row>
        <row r="44">
          <cell r="B44" t="str">
            <v>abril</v>
          </cell>
          <cell r="C44">
            <v>4.75</v>
          </cell>
          <cell r="D44">
            <v>5</v>
          </cell>
          <cell r="E44">
            <v>4.83</v>
          </cell>
        </row>
        <row r="45">
          <cell r="B45" t="str">
            <v>mayo</v>
          </cell>
          <cell r="C45">
            <v>5</v>
          </cell>
          <cell r="D45">
            <v>5.25</v>
          </cell>
          <cell r="E45">
            <v>5.0599999999999996</v>
          </cell>
        </row>
        <row r="46">
          <cell r="B46" t="str">
            <v>junio</v>
          </cell>
          <cell r="C46">
            <v>5</v>
          </cell>
          <cell r="D46">
            <v>5.25</v>
          </cell>
          <cell r="E46">
            <v>5.08</v>
          </cell>
        </row>
        <row r="47">
          <cell r="B47" t="str">
            <v>julio</v>
          </cell>
          <cell r="C47">
            <v>5.25</v>
          </cell>
          <cell r="D47">
            <v>5.5</v>
          </cell>
          <cell r="E47">
            <v>5.12</v>
          </cell>
        </row>
        <row r="48">
          <cell r="B48" t="str">
            <v>agosto</v>
          </cell>
          <cell r="C48">
            <v>5.25</v>
          </cell>
          <cell r="D48">
            <v>5.5</v>
          </cell>
          <cell r="E48">
            <v>5.33</v>
          </cell>
        </row>
        <row r="49">
          <cell r="B49" t="str">
            <v>septiembre</v>
          </cell>
          <cell r="C49">
            <v>5.25</v>
          </cell>
          <cell r="D49">
            <v>5.5</v>
          </cell>
          <cell r="E49">
            <v>5.33</v>
          </cell>
        </row>
        <row r="50">
          <cell r="B50" t="str">
            <v>octubre</v>
          </cell>
          <cell r="C50">
            <v>5.25</v>
          </cell>
          <cell r="D50">
            <v>5.5</v>
          </cell>
          <cell r="E50">
            <v>5.33</v>
          </cell>
        </row>
        <row r="51">
          <cell r="B51" t="str">
            <v>noviembre</v>
          </cell>
          <cell r="C51">
            <v>5.25</v>
          </cell>
          <cell r="D51">
            <v>5.5</v>
          </cell>
          <cell r="E51">
            <v>5.33</v>
          </cell>
        </row>
        <row r="52">
          <cell r="B52" t="str">
            <v>diciembre</v>
          </cell>
          <cell r="C52">
            <v>5.25</v>
          </cell>
          <cell r="D52">
            <v>5.5</v>
          </cell>
          <cell r="E52">
            <v>5.33</v>
          </cell>
        </row>
        <row r="53">
          <cell r="A53">
            <v>2024</v>
          </cell>
          <cell r="B53" t="str">
            <v>enero</v>
          </cell>
          <cell r="C53">
            <v>5.25</v>
          </cell>
          <cell r="D53">
            <v>5.5</v>
          </cell>
          <cell r="E53">
            <v>5.33</v>
          </cell>
        </row>
        <row r="54">
          <cell r="B54" t="str">
            <v>febrero</v>
          </cell>
          <cell r="C54">
            <v>5.25</v>
          </cell>
          <cell r="D54">
            <v>5.5</v>
          </cell>
          <cell r="E54">
            <v>5.33</v>
          </cell>
        </row>
        <row r="55">
          <cell r="B55" t="str">
            <v>marzo</v>
          </cell>
          <cell r="C55">
            <v>5.25</v>
          </cell>
          <cell r="D55">
            <v>5.5</v>
          </cell>
          <cell r="E55">
            <v>5.33</v>
          </cell>
        </row>
        <row r="56">
          <cell r="B56" t="str">
            <v>abril</v>
          </cell>
          <cell r="C56">
            <v>5.25</v>
          </cell>
          <cell r="D56">
            <v>5.5</v>
          </cell>
          <cell r="E56">
            <v>5.33</v>
          </cell>
        </row>
        <row r="57">
          <cell r="B57" t="str">
            <v>mayo</v>
          </cell>
          <cell r="C57">
            <v>5.25</v>
          </cell>
          <cell r="D57">
            <v>5.5</v>
          </cell>
          <cell r="E57">
            <v>5.33</v>
          </cell>
        </row>
        <row r="58">
          <cell r="B58" t="str">
            <v>junio</v>
          </cell>
          <cell r="C58">
            <v>5.25</v>
          </cell>
          <cell r="D58">
            <v>5.5</v>
          </cell>
          <cell r="E58">
            <v>5.33</v>
          </cell>
        </row>
        <row r="59">
          <cell r="B59" t="str">
            <v>julio</v>
          </cell>
          <cell r="C59">
            <v>5.25</v>
          </cell>
          <cell r="D59">
            <v>5.5</v>
          </cell>
          <cell r="E59">
            <v>5.33</v>
          </cell>
        </row>
        <row r="60">
          <cell r="B60" t="str">
            <v>agosto</v>
          </cell>
          <cell r="C60">
            <v>5.25</v>
          </cell>
          <cell r="D60">
            <v>5.5</v>
          </cell>
          <cell r="E60">
            <v>5.33</v>
          </cell>
        </row>
        <row r="61">
          <cell r="B61" t="str">
            <v>septiembre</v>
          </cell>
          <cell r="C61">
            <v>4.75</v>
          </cell>
          <cell r="D61">
            <v>5</v>
          </cell>
          <cell r="E61">
            <v>5.13</v>
          </cell>
        </row>
        <row r="62">
          <cell r="B62" t="str">
            <v>octubre</v>
          </cell>
          <cell r="C62">
            <v>4.75</v>
          </cell>
          <cell r="D62">
            <v>5</v>
          </cell>
          <cell r="E62">
            <v>4.83</v>
          </cell>
        </row>
        <row r="63">
          <cell r="B63" t="str">
            <v>noviembre</v>
          </cell>
          <cell r="C63">
            <v>4.5</v>
          </cell>
          <cell r="D63">
            <v>4.75</v>
          </cell>
          <cell r="E63">
            <v>4.6399999999999997</v>
          </cell>
        </row>
        <row r="64">
          <cell r="B64" t="str">
            <v>diciembre</v>
          </cell>
          <cell r="C64">
            <v>4.25</v>
          </cell>
          <cell r="D64">
            <v>4.5</v>
          </cell>
          <cell r="E64">
            <v>4.4800000000000004</v>
          </cell>
        </row>
      </sheetData>
      <sheetData sheetId="6">
        <row r="3">
          <cell r="C3" t="str">
            <v>3 meses</v>
          </cell>
          <cell r="D3" t="str">
            <v>1 año</v>
          </cell>
          <cell r="E3" t="str">
            <v>más de 10 años</v>
          </cell>
        </row>
        <row r="4">
          <cell r="A4">
            <v>2021</v>
          </cell>
          <cell r="B4" t="str">
            <v>enero</v>
          </cell>
          <cell r="C4">
            <v>0.08</v>
          </cell>
          <cell r="D4">
            <v>0.1</v>
          </cell>
          <cell r="E4">
            <v>-0.41</v>
          </cell>
        </row>
        <row r="5">
          <cell r="B5" t="str">
            <v>febrero</v>
          </cell>
          <cell r="C5">
            <v>0.04</v>
          </cell>
          <cell r="D5">
            <v>7.0000000000000007E-2</v>
          </cell>
          <cell r="E5">
            <v>-0.27</v>
          </cell>
        </row>
        <row r="6">
          <cell r="B6" t="str">
            <v>marzo</v>
          </cell>
          <cell r="C6">
            <v>0.03</v>
          </cell>
          <cell r="D6">
            <v>7.0000000000000007E-2</v>
          </cell>
          <cell r="E6">
            <v>-0.02</v>
          </cell>
        </row>
        <row r="7">
          <cell r="B7" t="str">
            <v>abril</v>
          </cell>
          <cell r="C7">
            <v>0.02</v>
          </cell>
          <cell r="D7">
            <v>0.06</v>
          </cell>
          <cell r="E7">
            <v>-7.0000000000000007E-2</v>
          </cell>
        </row>
        <row r="8">
          <cell r="B8" t="str">
            <v>mayo</v>
          </cell>
          <cell r="C8">
            <v>0.02</v>
          </cell>
          <cell r="D8">
            <v>0.05</v>
          </cell>
          <cell r="E8">
            <v>-0.14000000000000001</v>
          </cell>
        </row>
        <row r="9">
          <cell r="B9" t="str">
            <v>junio</v>
          </cell>
          <cell r="C9">
            <v>0.04</v>
          </cell>
          <cell r="D9">
            <v>7.0000000000000007E-2</v>
          </cell>
          <cell r="E9">
            <v>-0.23</v>
          </cell>
        </row>
        <row r="10">
          <cell r="B10" t="str">
            <v>julio</v>
          </cell>
          <cell r="C10">
            <v>0.05</v>
          </cell>
          <cell r="D10">
            <v>7.0000000000000007E-2</v>
          </cell>
          <cell r="E10">
            <v>-0.39</v>
          </cell>
        </row>
        <row r="11">
          <cell r="B11" t="str">
            <v>agosto</v>
          </cell>
          <cell r="C11">
            <v>0.05</v>
          </cell>
          <cell r="D11">
            <v>7.0000000000000007E-2</v>
          </cell>
          <cell r="E11">
            <v>-0.42</v>
          </cell>
        </row>
        <row r="12">
          <cell r="B12" t="str">
            <v>septiembre</v>
          </cell>
          <cell r="C12">
            <v>0.04</v>
          </cell>
          <cell r="D12">
            <v>7.0000000000000007E-2</v>
          </cell>
          <cell r="E12">
            <v>-0.4</v>
          </cell>
        </row>
        <row r="13">
          <cell r="B13" t="str">
            <v>octubre</v>
          </cell>
          <cell r="C13">
            <v>0.05</v>
          </cell>
          <cell r="D13">
            <v>0.1</v>
          </cell>
          <cell r="E13">
            <v>-0.39</v>
          </cell>
        </row>
        <row r="14">
          <cell r="B14" t="str">
            <v>noviembre</v>
          </cell>
          <cell r="C14">
            <v>0.05</v>
          </cell>
          <cell r="D14">
            <v>0.17</v>
          </cell>
          <cell r="E14">
            <v>-0.51</v>
          </cell>
        </row>
        <row r="15">
          <cell r="B15" t="str">
            <v>diciembre</v>
          </cell>
          <cell r="C15">
            <v>0.06</v>
          </cell>
          <cell r="D15">
            <v>0.28000000000000003</v>
          </cell>
          <cell r="E15">
            <v>-0.49</v>
          </cell>
        </row>
        <row r="16">
          <cell r="A16">
            <v>2022</v>
          </cell>
          <cell r="B16" t="str">
            <v>enero</v>
          </cell>
          <cell r="C16">
            <v>0.15</v>
          </cell>
          <cell r="D16">
            <v>0.53</v>
          </cell>
          <cell r="E16">
            <v>-0.21</v>
          </cell>
        </row>
        <row r="17">
          <cell r="B17" t="str">
            <v>febrero</v>
          </cell>
          <cell r="C17">
            <v>0.33</v>
          </cell>
          <cell r="D17">
            <v>0.97</v>
          </cell>
          <cell r="E17">
            <v>0</v>
          </cell>
        </row>
        <row r="18">
          <cell r="B18" t="str">
            <v>marzo</v>
          </cell>
          <cell r="C18">
            <v>0.44</v>
          </cell>
          <cell r="D18">
            <v>1.28</v>
          </cell>
          <cell r="E18">
            <v>-0.14000000000000001</v>
          </cell>
        </row>
        <row r="19">
          <cell r="B19" t="str">
            <v>abril</v>
          </cell>
          <cell r="C19">
            <v>0.76</v>
          </cell>
          <cell r="D19">
            <v>1.81</v>
          </cell>
          <cell r="E19">
            <v>0.3</v>
          </cell>
        </row>
        <row r="20">
          <cell r="B20" t="str">
            <v>mayo</v>
          </cell>
          <cell r="C20">
            <v>0.98</v>
          </cell>
          <cell r="D20">
            <v>1.97</v>
          </cell>
          <cell r="E20">
            <v>0.7</v>
          </cell>
        </row>
        <row r="21">
          <cell r="B21" t="str">
            <v>junio</v>
          </cell>
          <cell r="C21">
            <v>1.49</v>
          </cell>
          <cell r="D21">
            <v>2.5499999999999998</v>
          </cell>
          <cell r="E21">
            <v>0.93</v>
          </cell>
        </row>
        <row r="22">
          <cell r="B22" t="str">
            <v>julio</v>
          </cell>
          <cell r="C22">
            <v>2.23</v>
          </cell>
          <cell r="D22">
            <v>2.91</v>
          </cell>
          <cell r="E22">
            <v>1.05</v>
          </cell>
        </row>
        <row r="23">
          <cell r="B23" t="str">
            <v>agosto</v>
          </cell>
          <cell r="C23">
            <v>2.63</v>
          </cell>
          <cell r="D23">
            <v>3.16</v>
          </cell>
          <cell r="E23">
            <v>0.97</v>
          </cell>
        </row>
        <row r="24">
          <cell r="B24" t="str">
            <v>septiembre</v>
          </cell>
          <cell r="C24">
            <v>3.13</v>
          </cell>
          <cell r="D24">
            <v>3.73</v>
          </cell>
          <cell r="E24">
            <v>1.46</v>
          </cell>
        </row>
        <row r="25">
          <cell r="B25" t="str">
            <v>octubre</v>
          </cell>
          <cell r="C25">
            <v>3.72</v>
          </cell>
          <cell r="D25">
            <v>4.2300000000000004</v>
          </cell>
          <cell r="E25">
            <v>1.9</v>
          </cell>
        </row>
        <row r="26">
          <cell r="B26" t="str">
            <v>noviembre</v>
          </cell>
          <cell r="C26">
            <v>4.1500000000000004</v>
          </cell>
          <cell r="D26">
            <v>4.51</v>
          </cell>
          <cell r="E26">
            <v>1.78</v>
          </cell>
        </row>
        <row r="27">
          <cell r="B27" t="str">
            <v>diciembre</v>
          </cell>
          <cell r="C27">
            <v>4.25</v>
          </cell>
          <cell r="D27">
            <v>4.47</v>
          </cell>
          <cell r="E27">
            <v>1.54</v>
          </cell>
        </row>
        <row r="28">
          <cell r="A28">
            <v>2023</v>
          </cell>
          <cell r="B28" t="str">
            <v>enero</v>
          </cell>
          <cell r="C28">
            <v>4.54</v>
          </cell>
          <cell r="D28">
            <v>4.49</v>
          </cell>
          <cell r="E28">
            <v>1.51</v>
          </cell>
        </row>
        <row r="29">
          <cell r="B29" t="str">
            <v>febrero</v>
          </cell>
          <cell r="C29">
            <v>4.6500000000000004</v>
          </cell>
          <cell r="D29">
            <v>4.7</v>
          </cell>
          <cell r="E29">
            <v>1.6</v>
          </cell>
        </row>
        <row r="30">
          <cell r="B30" t="str">
            <v>marzo</v>
          </cell>
          <cell r="C30">
            <v>4.6900000000000004</v>
          </cell>
          <cell r="D30">
            <v>4.47</v>
          </cell>
          <cell r="E30">
            <v>1.58</v>
          </cell>
        </row>
        <row r="31">
          <cell r="B31" t="str">
            <v>abril</v>
          </cell>
          <cell r="C31">
            <v>4.92</v>
          </cell>
          <cell r="D31">
            <v>4.4800000000000004</v>
          </cell>
          <cell r="E31">
            <v>1.51</v>
          </cell>
        </row>
        <row r="32">
          <cell r="B32" t="str">
            <v>mayo</v>
          </cell>
          <cell r="C32">
            <v>5.14</v>
          </cell>
          <cell r="D32">
            <v>4.6900000000000004</v>
          </cell>
          <cell r="E32">
            <v>1.64</v>
          </cell>
        </row>
        <row r="33">
          <cell r="B33" t="str">
            <v>junio</v>
          </cell>
          <cell r="C33">
            <v>5.16</v>
          </cell>
          <cell r="D33">
            <v>4.9800000000000004</v>
          </cell>
          <cell r="E33">
            <v>1.69</v>
          </cell>
        </row>
        <row r="34">
          <cell r="B34" t="str">
            <v>julio</v>
          </cell>
          <cell r="C34">
            <v>5.25</v>
          </cell>
          <cell r="D34">
            <v>5.0999999999999996</v>
          </cell>
          <cell r="E34">
            <v>1.75</v>
          </cell>
        </row>
        <row r="35">
          <cell r="B35" t="str">
            <v>agosto</v>
          </cell>
          <cell r="C35">
            <v>5.3</v>
          </cell>
          <cell r="D35">
            <v>5.09</v>
          </cell>
          <cell r="E35">
            <v>2.02</v>
          </cell>
        </row>
        <row r="36">
          <cell r="B36" t="str">
            <v>septiembre</v>
          </cell>
          <cell r="C36">
            <v>5.32</v>
          </cell>
          <cell r="D36">
            <v>5.15</v>
          </cell>
          <cell r="E36">
            <v>2.1800000000000002</v>
          </cell>
        </row>
        <row r="37">
          <cell r="B37" t="str">
            <v>octubre</v>
          </cell>
          <cell r="C37">
            <v>5.34</v>
          </cell>
          <cell r="D37">
            <v>5.15</v>
          </cell>
          <cell r="E37">
            <v>2.5499999999999998</v>
          </cell>
        </row>
        <row r="38">
          <cell r="B38" t="str">
            <v>noviembre</v>
          </cell>
          <cell r="C38">
            <v>5.27</v>
          </cell>
          <cell r="D38">
            <v>5.01</v>
          </cell>
          <cell r="E38">
            <v>2.33</v>
          </cell>
        </row>
        <row r="39">
          <cell r="B39" t="str">
            <v>diciembre</v>
          </cell>
          <cell r="C39">
            <v>5.24</v>
          </cell>
          <cell r="D39">
            <v>4.72</v>
          </cell>
          <cell r="E39">
            <v>2.02</v>
          </cell>
        </row>
        <row r="40">
          <cell r="A40">
            <v>2024</v>
          </cell>
          <cell r="B40" t="str">
            <v>enero</v>
          </cell>
          <cell r="C40">
            <v>5.22</v>
          </cell>
          <cell r="D40">
            <v>4.57</v>
          </cell>
          <cell r="E40">
            <v>2.06</v>
          </cell>
        </row>
        <row r="41">
          <cell r="B41" t="str">
            <v>febrero</v>
          </cell>
          <cell r="C41">
            <v>5.24</v>
          </cell>
          <cell r="D41">
            <v>4.6900000000000004</v>
          </cell>
          <cell r="E41">
            <v>2.14</v>
          </cell>
        </row>
        <row r="42">
          <cell r="B42" t="str">
            <v>marzo</v>
          </cell>
          <cell r="C42">
            <v>5.24</v>
          </cell>
          <cell r="D42">
            <v>4.76</v>
          </cell>
          <cell r="E42">
            <v>2.11</v>
          </cell>
        </row>
        <row r="43">
          <cell r="B43" t="str">
            <v>abril</v>
          </cell>
          <cell r="C43">
            <v>5.24</v>
          </cell>
          <cell r="D43">
            <v>4.8899999999999997</v>
          </cell>
          <cell r="E43">
            <v>2.34</v>
          </cell>
        </row>
        <row r="44">
          <cell r="B44" t="str">
            <v>mayo</v>
          </cell>
          <cell r="C44">
            <v>5.25</v>
          </cell>
          <cell r="D44">
            <v>4.91</v>
          </cell>
          <cell r="E44">
            <v>2.2999999999999998</v>
          </cell>
        </row>
        <row r="45">
          <cell r="B45" t="str">
            <v>junio</v>
          </cell>
          <cell r="C45">
            <v>5.24</v>
          </cell>
          <cell r="D45">
            <v>4.87</v>
          </cell>
          <cell r="E45">
            <v>2.1800000000000002</v>
          </cell>
        </row>
        <row r="46">
          <cell r="B46" t="str">
            <v>julio</v>
          </cell>
          <cell r="C46">
            <v>5.2</v>
          </cell>
          <cell r="D46">
            <v>4.68</v>
          </cell>
          <cell r="E46">
            <v>2.1800000000000002</v>
          </cell>
        </row>
        <row r="47">
          <cell r="B47" t="str">
            <v>agosto</v>
          </cell>
          <cell r="C47">
            <v>5.05</v>
          </cell>
          <cell r="D47">
            <v>4.25</v>
          </cell>
          <cell r="E47">
            <v>2.02</v>
          </cell>
        </row>
        <row r="48">
          <cell r="B48" t="str">
            <v>septiembre</v>
          </cell>
          <cell r="C48">
            <v>4.72</v>
          </cell>
          <cell r="D48">
            <v>3.87</v>
          </cell>
          <cell r="E48">
            <v>1.91</v>
          </cell>
        </row>
        <row r="49">
          <cell r="B49" t="str">
            <v>octubre</v>
          </cell>
          <cell r="C49">
            <v>4.51</v>
          </cell>
          <cell r="D49">
            <v>4.03</v>
          </cell>
          <cell r="E49">
            <v>2.08</v>
          </cell>
        </row>
        <row r="50">
          <cell r="B50" t="str">
            <v>noviembre</v>
          </cell>
          <cell r="C50">
            <v>4.42</v>
          </cell>
          <cell r="D50">
            <v>4.1399999999999997</v>
          </cell>
          <cell r="E50">
            <v>2.2400000000000002</v>
          </cell>
        </row>
        <row r="51">
          <cell r="B51" t="str">
            <v>diciembre</v>
          </cell>
          <cell r="C51">
            <v>4.2699999999999996</v>
          </cell>
          <cell r="D51">
            <v>4.05</v>
          </cell>
          <cell r="E51">
            <v>2.31</v>
          </cell>
        </row>
      </sheetData>
      <sheetData sheetId="7">
        <row r="3">
          <cell r="B3" t="str">
            <v>Producción de sectores indsutriales dependientes de energía</v>
          </cell>
          <cell r="C3" t="str">
            <v>Producción Manufacturera</v>
          </cell>
        </row>
        <row r="4">
          <cell r="A4">
            <v>2019</v>
          </cell>
          <cell r="B4">
            <v>102.47373771602845</v>
          </cell>
          <cell r="C4">
            <v>101.55309033280508</v>
          </cell>
        </row>
        <row r="5">
          <cell r="B5">
            <v>102.37207726194511</v>
          </cell>
          <cell r="C5">
            <v>101.17274167987324</v>
          </cell>
        </row>
        <row r="6">
          <cell r="B6">
            <v>101.25381226702812</v>
          </cell>
          <cell r="C6">
            <v>102.21870047543584</v>
          </cell>
        </row>
        <row r="7">
          <cell r="B7">
            <v>100.44052863436121</v>
          </cell>
          <cell r="C7">
            <v>100.79239302694138</v>
          </cell>
        </row>
        <row r="8">
          <cell r="B8">
            <v>100.13554727211114</v>
          </cell>
          <cell r="C8">
            <v>101.36291600633915</v>
          </cell>
        </row>
        <row r="9">
          <cell r="B9">
            <v>99.728905455777692</v>
          </cell>
          <cell r="C9">
            <v>100.22187004754362</v>
          </cell>
        </row>
        <row r="10">
          <cell r="B10">
            <v>99.830565909861065</v>
          </cell>
          <cell r="C10">
            <v>99.84152139461176</v>
          </cell>
        </row>
        <row r="11">
          <cell r="B11">
            <v>100.23720772619448</v>
          </cell>
          <cell r="C11">
            <v>100.12678288431063</v>
          </cell>
        </row>
        <row r="12">
          <cell r="B12">
            <v>98.508980006777364</v>
          </cell>
          <cell r="C12">
            <v>99.175911251980992</v>
          </cell>
        </row>
        <row r="13">
          <cell r="B13">
            <v>99.728905455777692</v>
          </cell>
          <cell r="C13">
            <v>98.510301109350252</v>
          </cell>
        </row>
        <row r="14">
          <cell r="B14">
            <v>98.407319552693991</v>
          </cell>
          <cell r="C14">
            <v>98.700475435816188</v>
          </cell>
        </row>
        <row r="15">
          <cell r="B15">
            <v>96.882412741443574</v>
          </cell>
          <cell r="C15">
            <v>96.323296354992095</v>
          </cell>
        </row>
        <row r="16">
          <cell r="A16">
            <v>2020</v>
          </cell>
          <cell r="B16">
            <v>100.13554727211114</v>
          </cell>
          <cell r="C16">
            <v>99.461172741679889</v>
          </cell>
        </row>
        <row r="17">
          <cell r="B17">
            <v>103.59200271094544</v>
          </cell>
          <cell r="C17">
            <v>100.22187004754362</v>
          </cell>
        </row>
        <row r="18">
          <cell r="B18">
            <v>98.203998644527275</v>
          </cell>
          <cell r="C18">
            <v>89.57210776545169</v>
          </cell>
        </row>
        <row r="19">
          <cell r="B19">
            <v>87.529650965774294</v>
          </cell>
          <cell r="C19">
            <v>69.698890649762291</v>
          </cell>
        </row>
        <row r="20">
          <cell r="B20">
            <v>86.208065062690608</v>
          </cell>
          <cell r="C20">
            <v>78.161648177496062</v>
          </cell>
        </row>
        <row r="21">
          <cell r="B21">
            <v>88.139613690274473</v>
          </cell>
          <cell r="C21">
            <v>87.290015847860559</v>
          </cell>
        </row>
        <row r="22">
          <cell r="B22">
            <v>91.799390037275487</v>
          </cell>
          <cell r="C22">
            <v>89.57210776545169</v>
          </cell>
        </row>
        <row r="23">
          <cell r="B23">
            <v>94.645882751609605</v>
          </cell>
          <cell r="C23">
            <v>89.001584786053897</v>
          </cell>
        </row>
        <row r="24">
          <cell r="B24">
            <v>95.865808200609948</v>
          </cell>
          <cell r="C24">
            <v>91.47385103011095</v>
          </cell>
        </row>
        <row r="25">
          <cell r="B25">
            <v>99.01728227719417</v>
          </cell>
          <cell r="C25">
            <v>95.087163232963562</v>
          </cell>
        </row>
        <row r="26">
          <cell r="B26">
            <v>100.03388681802778</v>
          </cell>
          <cell r="C26">
            <v>96.513470681458031</v>
          </cell>
        </row>
        <row r="27">
          <cell r="B27">
            <v>101.96543544561165</v>
          </cell>
          <cell r="C27">
            <v>96.41838351822507</v>
          </cell>
        </row>
        <row r="28">
          <cell r="A28">
            <v>2021</v>
          </cell>
          <cell r="B28">
            <v>101.25381226702812</v>
          </cell>
          <cell r="C28">
            <v>96.988906497622835</v>
          </cell>
        </row>
        <row r="29">
          <cell r="B29">
            <v>96.577431379193484</v>
          </cell>
          <cell r="C29">
            <v>94.992076069730615</v>
          </cell>
        </row>
        <row r="30">
          <cell r="B30">
            <v>101.35547272111147</v>
          </cell>
          <cell r="C30">
            <v>96.41838351822507</v>
          </cell>
        </row>
        <row r="31">
          <cell r="B31">
            <v>101.05049135886139</v>
          </cell>
          <cell r="C31">
            <v>96.228209191759134</v>
          </cell>
        </row>
        <row r="32">
          <cell r="B32">
            <v>102.77871907827854</v>
          </cell>
          <cell r="C32">
            <v>94.992076069730615</v>
          </cell>
        </row>
        <row r="33">
          <cell r="B33">
            <v>100.64384954252795</v>
          </cell>
          <cell r="C33">
            <v>93.280507131537263</v>
          </cell>
        </row>
        <row r="34">
          <cell r="B34">
            <v>100.13554727211114</v>
          </cell>
          <cell r="C34">
            <v>95.562599049128394</v>
          </cell>
        </row>
        <row r="35">
          <cell r="B35">
            <v>100.23720772619448</v>
          </cell>
          <cell r="C35">
            <v>89.857369255150573</v>
          </cell>
        </row>
        <row r="36">
          <cell r="B36">
            <v>101.05049135886139</v>
          </cell>
          <cell r="C36">
            <v>90.047543581616509</v>
          </cell>
        </row>
        <row r="37">
          <cell r="B37">
            <v>102.37207726194511</v>
          </cell>
          <cell r="C37">
            <v>93.851030110935056</v>
          </cell>
        </row>
        <row r="38">
          <cell r="B38">
            <v>103.08370044052863</v>
          </cell>
          <cell r="C38">
            <v>94.89698890649764</v>
          </cell>
        </row>
        <row r="39">
          <cell r="B39">
            <v>104.40528634361232</v>
          </cell>
          <cell r="C39">
            <v>96.133122028526159</v>
          </cell>
        </row>
        <row r="40">
          <cell r="A40">
            <v>2022</v>
          </cell>
          <cell r="B40">
            <v>102.57539817011182</v>
          </cell>
          <cell r="C40">
            <v>96.038034865293213</v>
          </cell>
        </row>
        <row r="41">
          <cell r="B41">
            <v>100.23720772619448</v>
          </cell>
          <cell r="C41">
            <v>95.75277337559433</v>
          </cell>
        </row>
        <row r="42">
          <cell r="B42">
            <v>99.627245001694334</v>
          </cell>
          <cell r="C42">
            <v>91.093502377179107</v>
          </cell>
        </row>
        <row r="43">
          <cell r="B43">
            <v>99.525584547610976</v>
          </cell>
          <cell r="C43">
            <v>92.805071315372444</v>
          </cell>
        </row>
        <row r="44">
          <cell r="B44">
            <v>97.289054557777021</v>
          </cell>
          <cell r="C44">
            <v>93.851030110935056</v>
          </cell>
        </row>
        <row r="45">
          <cell r="B45">
            <v>97.899017282277185</v>
          </cell>
          <cell r="C45">
            <v>94.706814580031704</v>
          </cell>
        </row>
        <row r="46">
          <cell r="B46">
            <v>95.865808200609948</v>
          </cell>
          <cell r="C46">
            <v>94.326465927099861</v>
          </cell>
        </row>
        <row r="47">
          <cell r="B47">
            <v>93.425957302609291</v>
          </cell>
          <cell r="C47">
            <v>93.470681458003185</v>
          </cell>
        </row>
        <row r="48">
          <cell r="B48">
            <v>93.019315486275829</v>
          </cell>
          <cell r="C48">
            <v>95.75277337559433</v>
          </cell>
        </row>
        <row r="49">
          <cell r="B49">
            <v>90.172822771941711</v>
          </cell>
          <cell r="C49">
            <v>95.277337559429498</v>
          </cell>
        </row>
        <row r="50">
          <cell r="B50">
            <v>89.664520501524905</v>
          </cell>
          <cell r="C50">
            <v>96.038034865293213</v>
          </cell>
        </row>
        <row r="51">
          <cell r="B51">
            <v>84.886479159606907</v>
          </cell>
          <cell r="C51">
            <v>93.56576862123616</v>
          </cell>
        </row>
        <row r="52">
          <cell r="A52">
            <v>2023</v>
          </cell>
          <cell r="B52">
            <v>88.139613690274473</v>
          </cell>
          <cell r="C52">
            <v>95.277337559429498</v>
          </cell>
        </row>
        <row r="53">
          <cell r="B53">
            <v>88.241274144357845</v>
          </cell>
          <cell r="C53">
            <v>97.65451664025359</v>
          </cell>
        </row>
        <row r="54">
          <cell r="B54">
            <v>86.614706879024055</v>
          </cell>
          <cell r="C54">
            <v>95.562599049128394</v>
          </cell>
        </row>
        <row r="55">
          <cell r="B55">
            <v>84.988139613690265</v>
          </cell>
          <cell r="C55">
            <v>94.801901743264679</v>
          </cell>
        </row>
        <row r="56">
          <cell r="B56">
            <v>84.378176889190101</v>
          </cell>
          <cell r="C56">
            <v>96.038034865293213</v>
          </cell>
        </row>
        <row r="57">
          <cell r="B57">
            <v>84.581497797356818</v>
          </cell>
          <cell r="C57">
            <v>94.231378763866886</v>
          </cell>
        </row>
        <row r="58">
          <cell r="B58">
            <v>84.174855981023384</v>
          </cell>
          <cell r="C58">
            <v>92.99524564183838</v>
          </cell>
        </row>
        <row r="59">
          <cell r="B59">
            <v>84.581497797356818</v>
          </cell>
          <cell r="C59">
            <v>93.090332805071341</v>
          </cell>
        </row>
        <row r="60">
          <cell r="B60">
            <v>84.581497797356818</v>
          </cell>
          <cell r="C60">
            <v>92.424722662440601</v>
          </cell>
        </row>
        <row r="61">
          <cell r="B61">
            <v>82.853270077939683</v>
          </cell>
          <cell r="C61">
            <v>91.664025356576886</v>
          </cell>
        </row>
        <row r="62">
          <cell r="B62">
            <v>84.174855981023384</v>
          </cell>
          <cell r="C62">
            <v>91.568938193343925</v>
          </cell>
        </row>
        <row r="63">
          <cell r="B63">
            <v>80.210098271772281</v>
          </cell>
          <cell r="C63">
            <v>89.191759112519833</v>
          </cell>
        </row>
        <row r="64">
          <cell r="A64">
            <v>2024</v>
          </cell>
          <cell r="B64">
            <v>83.564893256523206</v>
          </cell>
          <cell r="C64">
            <v>90.332805071315391</v>
          </cell>
        </row>
        <row r="65">
          <cell r="B65">
            <v>87.123009149440861</v>
          </cell>
          <cell r="C65">
            <v>91.568938193343925</v>
          </cell>
        </row>
        <row r="66">
          <cell r="B66">
            <v>86.919688241274145</v>
          </cell>
          <cell r="C66">
            <v>91.283676703645028</v>
          </cell>
        </row>
        <row r="67">
          <cell r="B67">
            <v>85.903083700440519</v>
          </cell>
          <cell r="C67">
            <v>91.664025356576886</v>
          </cell>
        </row>
        <row r="68">
          <cell r="B68">
            <v>86.614706879024055</v>
          </cell>
          <cell r="C68">
            <v>88.526148969889078</v>
          </cell>
        </row>
        <row r="69">
          <cell r="B69">
            <v>88.037953236191115</v>
          </cell>
          <cell r="C69">
            <v>90.237717908082431</v>
          </cell>
        </row>
        <row r="70">
          <cell r="B70">
            <v>86.208065062690608</v>
          </cell>
          <cell r="C70">
            <v>87.290015847860559</v>
          </cell>
        </row>
        <row r="71">
          <cell r="B71">
            <v>85.598102338190444</v>
          </cell>
          <cell r="C71">
            <v>90.237717908082431</v>
          </cell>
        </row>
        <row r="72">
          <cell r="B72">
            <v>82.751609623856311</v>
          </cell>
          <cell r="C72">
            <v>87.670364500792417</v>
          </cell>
        </row>
      </sheetData>
      <sheetData sheetId="8">
        <row r="8">
          <cell r="B8" t="str">
            <v>Guyana</v>
          </cell>
          <cell r="C8">
            <v>41.5</v>
          </cell>
        </row>
        <row r="9">
          <cell r="B9" t="str">
            <v>Belice</v>
          </cell>
          <cell r="C9">
            <v>7</v>
          </cell>
        </row>
        <row r="10">
          <cell r="B10" t="str">
            <v>Venezuela</v>
          </cell>
          <cell r="C10">
            <v>6.2</v>
          </cell>
        </row>
        <row r="11">
          <cell r="B11" t="str">
            <v>Antigua y Barbuda</v>
          </cell>
          <cell r="C11">
            <v>6</v>
          </cell>
        </row>
        <row r="12">
          <cell r="B12" t="str">
            <v>Rep.Dominicana</v>
          </cell>
          <cell r="C12">
            <v>5.2</v>
          </cell>
        </row>
        <row r="13">
          <cell r="B13" t="str">
            <v>Dominica</v>
          </cell>
          <cell r="C13">
            <v>4.5999999999999996</v>
          </cell>
        </row>
        <row r="14">
          <cell r="B14" t="str">
            <v>San Vicente y las Granadinas</v>
          </cell>
          <cell r="C14">
            <v>4.5</v>
          </cell>
        </row>
        <row r="15">
          <cell r="B15" t="str">
            <v>Bolivia</v>
          </cell>
          <cell r="C15">
            <v>4.3</v>
          </cell>
        </row>
        <row r="16">
          <cell r="B16" t="str">
            <v>Paraguay</v>
          </cell>
          <cell r="C16">
            <v>4.2</v>
          </cell>
        </row>
        <row r="17">
          <cell r="B17" t="str">
            <v>Granada</v>
          </cell>
          <cell r="C17">
            <v>4.2</v>
          </cell>
        </row>
        <row r="18">
          <cell r="B18" t="str">
            <v>Costa Rica</v>
          </cell>
          <cell r="C18">
            <v>4.0999999999999996</v>
          </cell>
        </row>
        <row r="19">
          <cell r="B19" t="str">
            <v>Santa Lucía</v>
          </cell>
          <cell r="C19">
            <v>4</v>
          </cell>
        </row>
        <row r="20">
          <cell r="B20" t="str">
            <v>Barbados</v>
          </cell>
          <cell r="C20">
            <v>3.9</v>
          </cell>
        </row>
        <row r="21">
          <cell r="B21" t="str">
            <v>Nicaragua</v>
          </cell>
          <cell r="C21">
            <v>3.7</v>
          </cell>
        </row>
        <row r="22">
          <cell r="B22" t="str">
            <v>Honduras</v>
          </cell>
          <cell r="C22">
            <v>3.6</v>
          </cell>
        </row>
        <row r="23">
          <cell r="B23" t="str">
            <v>Guatemala</v>
          </cell>
          <cell r="C23">
            <v>3.5</v>
          </cell>
        </row>
        <row r="24">
          <cell r="B24" t="str">
            <v>Saint Kitts y Nevis</v>
          </cell>
          <cell r="C24">
            <v>3.5</v>
          </cell>
        </row>
        <row r="25">
          <cell r="B25" t="str">
            <v>Brasil</v>
          </cell>
          <cell r="C25">
            <v>3.2</v>
          </cell>
        </row>
        <row r="26">
          <cell r="B26" t="str">
            <v>Perú</v>
          </cell>
          <cell r="C26">
            <v>3.1</v>
          </cell>
        </row>
        <row r="27">
          <cell r="B27" t="str">
            <v>Uruguay</v>
          </cell>
          <cell r="C27">
            <v>3.1</v>
          </cell>
        </row>
        <row r="28">
          <cell r="B28" t="str">
            <v>El Salvador</v>
          </cell>
          <cell r="C28">
            <v>3</v>
          </cell>
        </row>
        <row r="29">
          <cell r="B29" t="str">
            <v>Suriname</v>
          </cell>
          <cell r="C29">
            <v>2.9</v>
          </cell>
        </row>
        <row r="30">
          <cell r="B30" t="str">
            <v>Panamá</v>
          </cell>
          <cell r="C30">
            <v>2.6</v>
          </cell>
        </row>
        <row r="31">
          <cell r="B31" t="str">
            <v>Chile</v>
          </cell>
          <cell r="C31">
            <v>2.2999999999999998</v>
          </cell>
        </row>
        <row r="32">
          <cell r="B32" t="str">
            <v>América Latina y el Caribe</v>
          </cell>
          <cell r="C32">
            <v>2.2000000000000002</v>
          </cell>
        </row>
        <row r="33">
          <cell r="B33" t="str">
            <v>Trinidad y Tobago</v>
          </cell>
          <cell r="C33">
            <v>2</v>
          </cell>
        </row>
        <row r="34">
          <cell r="B34" t="str">
            <v>Bahamas</v>
          </cell>
          <cell r="C34">
            <v>1.9</v>
          </cell>
        </row>
        <row r="35">
          <cell r="B35" t="str">
            <v>Colombia</v>
          </cell>
          <cell r="C35">
            <v>1.8</v>
          </cell>
        </row>
        <row r="36">
          <cell r="B36" t="str">
            <v>México</v>
          </cell>
          <cell r="C36">
            <v>1.4</v>
          </cell>
        </row>
        <row r="37">
          <cell r="B37" t="str">
            <v>Jamaica</v>
          </cell>
          <cell r="C37">
            <v>1.4</v>
          </cell>
        </row>
        <row r="38">
          <cell r="B38" t="str">
            <v>Ecuador</v>
          </cell>
          <cell r="C38">
            <v>0.8</v>
          </cell>
        </row>
        <row r="39">
          <cell r="B39" t="str">
            <v>Cuba</v>
          </cell>
          <cell r="C39">
            <v>-1</v>
          </cell>
        </row>
        <row r="40">
          <cell r="B40" t="str">
            <v>Argentina</v>
          </cell>
          <cell r="C40">
            <v>-3.2</v>
          </cell>
        </row>
        <row r="41">
          <cell r="B41" t="str">
            <v>Haití</v>
          </cell>
          <cell r="C41">
            <v>-4</v>
          </cell>
        </row>
      </sheetData>
      <sheetData sheetId="9">
        <row r="3">
          <cell r="B3" t="str">
            <v>Tasa promedio hipotecaria</v>
          </cell>
          <cell r="C3" t="str">
            <v>Tasa Preferencial a 5 años</v>
          </cell>
          <cell r="G3" t="str">
            <v>Residential building sold</v>
          </cell>
        </row>
        <row r="4">
          <cell r="A4">
            <v>2019</v>
          </cell>
          <cell r="B4">
            <v>5.68</v>
          </cell>
          <cell r="C4" t="str">
            <v/>
          </cell>
          <cell r="F4">
            <v>2019</v>
          </cell>
          <cell r="G4">
            <v>4.5</v>
          </cell>
        </row>
        <row r="5">
          <cell r="B5">
            <v>5.68</v>
          </cell>
          <cell r="C5" t="str">
            <v/>
          </cell>
          <cell r="G5">
            <v>4.5</v>
          </cell>
        </row>
        <row r="6">
          <cell r="B6">
            <v>5.68</v>
          </cell>
          <cell r="C6" t="str">
            <v/>
          </cell>
          <cell r="G6">
            <v>7.5</v>
          </cell>
        </row>
        <row r="7">
          <cell r="B7">
            <v>5.53</v>
          </cell>
          <cell r="C7" t="str">
            <v/>
          </cell>
          <cell r="G7">
            <v>10.6</v>
          </cell>
        </row>
        <row r="8">
          <cell r="B8">
            <v>5.53</v>
          </cell>
          <cell r="C8" t="str">
            <v/>
          </cell>
          <cell r="G8">
            <v>8.9</v>
          </cell>
        </row>
        <row r="9">
          <cell r="B9">
            <v>5.53</v>
          </cell>
          <cell r="C9" t="str">
            <v/>
          </cell>
          <cell r="G9">
            <v>8.4</v>
          </cell>
        </row>
        <row r="10">
          <cell r="B10">
            <v>5.55</v>
          </cell>
          <cell r="C10" t="str">
            <v/>
          </cell>
          <cell r="G10">
            <v>9.1999999999999993</v>
          </cell>
        </row>
        <row r="11">
          <cell r="B11">
            <v>5.55</v>
          </cell>
          <cell r="C11">
            <v>4.8499999999999996</v>
          </cell>
          <cell r="G11">
            <v>9.9</v>
          </cell>
        </row>
        <row r="12">
          <cell r="B12">
            <v>5.55</v>
          </cell>
          <cell r="C12">
            <v>4.8499999999999996</v>
          </cell>
          <cell r="G12">
            <v>10.3</v>
          </cell>
        </row>
        <row r="13">
          <cell r="B13">
            <v>5.62</v>
          </cell>
          <cell r="C13">
            <v>4.8499999999999996</v>
          </cell>
          <cell r="G13">
            <v>10.8</v>
          </cell>
        </row>
        <row r="14">
          <cell r="B14">
            <v>5.62</v>
          </cell>
          <cell r="C14">
            <v>4.8</v>
          </cell>
          <cell r="G14">
            <v>10.7</v>
          </cell>
        </row>
        <row r="15">
          <cell r="B15">
            <v>5.62</v>
          </cell>
          <cell r="C15">
            <v>4.8</v>
          </cell>
          <cell r="G15">
            <v>10.3</v>
          </cell>
        </row>
        <row r="16">
          <cell r="A16">
            <v>2020</v>
          </cell>
          <cell r="B16">
            <v>5.6</v>
          </cell>
          <cell r="C16">
            <v>4.8</v>
          </cell>
          <cell r="F16">
            <v>2020</v>
          </cell>
          <cell r="G16">
            <v>-34.700000000000003</v>
          </cell>
        </row>
        <row r="17">
          <cell r="B17">
            <v>5.6</v>
          </cell>
          <cell r="C17">
            <v>4.75</v>
          </cell>
          <cell r="G17">
            <v>-34.700000000000003</v>
          </cell>
        </row>
        <row r="18">
          <cell r="B18">
            <v>5.6</v>
          </cell>
          <cell r="C18">
            <v>4.75</v>
          </cell>
          <cell r="G18">
            <v>-22.8</v>
          </cell>
        </row>
        <row r="19">
          <cell r="B19">
            <v>5.42</v>
          </cell>
          <cell r="C19">
            <v>4.6500000000000004</v>
          </cell>
          <cell r="G19">
            <v>-16.5</v>
          </cell>
        </row>
        <row r="20">
          <cell r="B20">
            <v>5.42</v>
          </cell>
          <cell r="C20">
            <v>4.6500000000000004</v>
          </cell>
          <cell r="G20">
            <v>-8.4</v>
          </cell>
        </row>
        <row r="21">
          <cell r="B21">
            <v>5.42</v>
          </cell>
          <cell r="C21">
            <v>4.6500000000000004</v>
          </cell>
          <cell r="G21">
            <v>-2.8</v>
          </cell>
        </row>
        <row r="22">
          <cell r="B22">
            <v>5.36</v>
          </cell>
          <cell r="C22">
            <v>4.6500000000000004</v>
          </cell>
          <cell r="G22">
            <v>0.4</v>
          </cell>
        </row>
        <row r="23">
          <cell r="B23">
            <v>5.36</v>
          </cell>
          <cell r="C23">
            <v>4.6500000000000004</v>
          </cell>
          <cell r="G23">
            <v>4.0999999999999996</v>
          </cell>
        </row>
        <row r="24">
          <cell r="B24">
            <v>5.36</v>
          </cell>
          <cell r="C24">
            <v>4.6500000000000004</v>
          </cell>
          <cell r="G24">
            <v>6.2</v>
          </cell>
        </row>
        <row r="25">
          <cell r="B25">
            <v>5.34</v>
          </cell>
          <cell r="C25">
            <v>4.6500000000000004</v>
          </cell>
          <cell r="G25">
            <v>8.1999999999999993</v>
          </cell>
        </row>
        <row r="26">
          <cell r="B26">
            <v>5.34</v>
          </cell>
          <cell r="C26">
            <v>4.6500000000000004</v>
          </cell>
          <cell r="G26">
            <v>9.5</v>
          </cell>
        </row>
        <row r="27">
          <cell r="B27">
            <v>5.34</v>
          </cell>
          <cell r="C27">
            <v>4.6500000000000004</v>
          </cell>
          <cell r="G27">
            <v>10.8</v>
          </cell>
        </row>
        <row r="28">
          <cell r="A28">
            <v>2021</v>
          </cell>
          <cell r="B28">
            <v>5.37</v>
          </cell>
          <cell r="C28">
            <v>4.6500000000000004</v>
          </cell>
          <cell r="F28">
            <v>2021</v>
          </cell>
          <cell r="G28">
            <v>143.5</v>
          </cell>
        </row>
        <row r="29">
          <cell r="B29">
            <v>5.37</v>
          </cell>
          <cell r="C29">
            <v>4.6500000000000004</v>
          </cell>
          <cell r="G29">
            <v>143.5</v>
          </cell>
        </row>
        <row r="30">
          <cell r="B30">
            <v>5.37</v>
          </cell>
          <cell r="C30">
            <v>4.6500000000000004</v>
          </cell>
          <cell r="G30">
            <v>95.5</v>
          </cell>
        </row>
        <row r="31">
          <cell r="B31">
            <v>5.42</v>
          </cell>
          <cell r="C31">
            <v>4.6500000000000004</v>
          </cell>
          <cell r="G31">
            <v>73.2</v>
          </cell>
        </row>
        <row r="32">
          <cell r="B32">
            <v>5.42</v>
          </cell>
          <cell r="C32">
            <v>4.6500000000000004</v>
          </cell>
          <cell r="G32">
            <v>56.5</v>
          </cell>
        </row>
        <row r="33">
          <cell r="B33">
            <v>5.42</v>
          </cell>
          <cell r="C33">
            <v>4.6500000000000004</v>
          </cell>
          <cell r="G33">
            <v>41.9</v>
          </cell>
        </row>
        <row r="34">
          <cell r="B34">
            <v>5.54</v>
          </cell>
          <cell r="C34">
            <v>4.6500000000000004</v>
          </cell>
          <cell r="G34">
            <v>33.1</v>
          </cell>
        </row>
        <row r="35">
          <cell r="B35">
            <v>5.54</v>
          </cell>
          <cell r="C35">
            <v>4.6500000000000004</v>
          </cell>
          <cell r="G35">
            <v>24.5</v>
          </cell>
        </row>
        <row r="36">
          <cell r="B36">
            <v>5.54</v>
          </cell>
          <cell r="C36">
            <v>4.6500000000000004</v>
          </cell>
          <cell r="G36">
            <v>17.8</v>
          </cell>
        </row>
        <row r="37">
          <cell r="B37">
            <v>5.63</v>
          </cell>
          <cell r="C37">
            <v>4.6500000000000004</v>
          </cell>
          <cell r="G37">
            <v>12.7</v>
          </cell>
        </row>
        <row r="38">
          <cell r="B38">
            <v>5.63</v>
          </cell>
          <cell r="C38">
            <v>4.6500000000000004</v>
          </cell>
          <cell r="G38">
            <v>9.3000000000000007</v>
          </cell>
        </row>
        <row r="39">
          <cell r="B39">
            <v>5.63</v>
          </cell>
          <cell r="C39">
            <v>4.6500000000000004</v>
          </cell>
          <cell r="G39">
            <v>5.3</v>
          </cell>
        </row>
        <row r="40">
          <cell r="A40">
            <v>2022</v>
          </cell>
          <cell r="B40">
            <v>5.49</v>
          </cell>
          <cell r="C40">
            <v>4.5999999999999996</v>
          </cell>
          <cell r="F40">
            <v>2022</v>
          </cell>
          <cell r="G40">
            <v>-22.1</v>
          </cell>
        </row>
        <row r="41">
          <cell r="B41">
            <v>5.49</v>
          </cell>
          <cell r="C41">
            <v>4.5999999999999996</v>
          </cell>
          <cell r="G41">
            <v>-22.1</v>
          </cell>
        </row>
        <row r="42">
          <cell r="B42">
            <v>5.49</v>
          </cell>
          <cell r="C42">
            <v>4.5999999999999996</v>
          </cell>
          <cell r="G42">
            <v>-25.6</v>
          </cell>
        </row>
        <row r="43">
          <cell r="B43">
            <v>4.62</v>
          </cell>
          <cell r="C43">
            <v>4.5999999999999996</v>
          </cell>
          <cell r="G43">
            <v>-32.200000000000003</v>
          </cell>
        </row>
        <row r="44">
          <cell r="B44">
            <v>4.62</v>
          </cell>
          <cell r="C44">
            <v>4.45</v>
          </cell>
          <cell r="G44">
            <v>-34.5</v>
          </cell>
        </row>
        <row r="45">
          <cell r="B45">
            <v>4.62</v>
          </cell>
          <cell r="C45">
            <v>4.45</v>
          </cell>
          <cell r="G45">
            <v>-31.8</v>
          </cell>
        </row>
        <row r="46">
          <cell r="B46">
            <v>4.34</v>
          </cell>
          <cell r="C46">
            <v>4.45</v>
          </cell>
          <cell r="G46">
            <v>-31.4</v>
          </cell>
        </row>
        <row r="47">
          <cell r="B47">
            <v>4.34</v>
          </cell>
          <cell r="C47">
            <v>4.3</v>
          </cell>
          <cell r="G47">
            <v>-30.3</v>
          </cell>
        </row>
        <row r="48">
          <cell r="B48">
            <v>4.34</v>
          </cell>
          <cell r="C48">
            <v>4.3</v>
          </cell>
          <cell r="G48">
            <v>-28.6</v>
          </cell>
        </row>
        <row r="49">
          <cell r="B49">
            <v>4.26</v>
          </cell>
          <cell r="C49">
            <v>4.3</v>
          </cell>
          <cell r="G49">
            <v>-28.2</v>
          </cell>
        </row>
        <row r="50">
          <cell r="B50">
            <v>4.26</v>
          </cell>
          <cell r="C50">
            <v>4.3</v>
          </cell>
          <cell r="G50">
            <v>-28.4</v>
          </cell>
        </row>
        <row r="51">
          <cell r="B51">
            <v>4.26</v>
          </cell>
          <cell r="C51">
            <v>4.3</v>
          </cell>
          <cell r="G51">
            <v>-28.3</v>
          </cell>
        </row>
        <row r="52">
          <cell r="A52">
            <v>2023</v>
          </cell>
          <cell r="B52">
            <v>4.1399999999999997</v>
          </cell>
          <cell r="C52">
            <v>4.3</v>
          </cell>
          <cell r="F52">
            <v>2023</v>
          </cell>
          <cell r="G52">
            <v>3.5</v>
          </cell>
        </row>
        <row r="53">
          <cell r="B53">
            <v>4.1399999999999997</v>
          </cell>
          <cell r="C53">
            <v>4.3</v>
          </cell>
          <cell r="G53">
            <v>3.5</v>
          </cell>
        </row>
        <row r="54">
          <cell r="B54">
            <v>4.1399999999999997</v>
          </cell>
          <cell r="C54">
            <v>4.3</v>
          </cell>
          <cell r="G54">
            <v>7.1</v>
          </cell>
        </row>
        <row r="55">
          <cell r="B55">
            <v>4.1100000000000003</v>
          </cell>
          <cell r="C55">
            <v>4.3</v>
          </cell>
          <cell r="G55">
            <v>11.8</v>
          </cell>
        </row>
        <row r="56">
          <cell r="B56">
            <v>4.1100000000000003</v>
          </cell>
          <cell r="C56">
            <v>4.3</v>
          </cell>
          <cell r="G56">
            <v>11.9</v>
          </cell>
        </row>
        <row r="57">
          <cell r="B57">
            <v>4.1100000000000003</v>
          </cell>
          <cell r="C57">
            <v>4.2</v>
          </cell>
          <cell r="G57">
            <v>3.7</v>
          </cell>
        </row>
        <row r="58">
          <cell r="B58">
            <v>4.0199999999999996</v>
          </cell>
          <cell r="C58">
            <v>4.2</v>
          </cell>
          <cell r="G58">
            <v>0.7</v>
          </cell>
        </row>
        <row r="59">
          <cell r="B59">
            <v>4.0199999999999996</v>
          </cell>
          <cell r="C59">
            <v>4.2</v>
          </cell>
          <cell r="G59">
            <v>-1.5</v>
          </cell>
        </row>
        <row r="60">
          <cell r="B60">
            <v>4.0199999999999996</v>
          </cell>
          <cell r="C60">
            <v>4.2</v>
          </cell>
          <cell r="G60">
            <v>-3.2</v>
          </cell>
        </row>
        <row r="61">
          <cell r="B61">
            <v>3.97</v>
          </cell>
          <cell r="C61">
            <v>4.2</v>
          </cell>
          <cell r="G61">
            <v>-3.7</v>
          </cell>
        </row>
        <row r="62">
          <cell r="B62">
            <v>3.97</v>
          </cell>
          <cell r="C62">
            <v>4.2</v>
          </cell>
          <cell r="G62">
            <v>-4.3</v>
          </cell>
        </row>
        <row r="63">
          <cell r="B63">
            <v>3.97</v>
          </cell>
          <cell r="C63">
            <v>4.2</v>
          </cell>
          <cell r="G63">
            <v>-6</v>
          </cell>
        </row>
        <row r="64">
          <cell r="A64">
            <v>2024</v>
          </cell>
          <cell r="B64">
            <v>3.69</v>
          </cell>
          <cell r="C64">
            <v>4.2</v>
          </cell>
          <cell r="F64">
            <v>2024</v>
          </cell>
          <cell r="G64">
            <v>-32.700000000000003</v>
          </cell>
        </row>
        <row r="65">
          <cell r="B65">
            <v>3.69</v>
          </cell>
          <cell r="C65">
            <v>3.95</v>
          </cell>
          <cell r="G65">
            <v>-32.700000000000003</v>
          </cell>
        </row>
        <row r="66">
          <cell r="B66">
            <v>3.69</v>
          </cell>
          <cell r="C66">
            <v>3.95</v>
          </cell>
          <cell r="G66">
            <v>-30.7</v>
          </cell>
        </row>
        <row r="67">
          <cell r="B67">
            <v>3.45</v>
          </cell>
          <cell r="C67">
            <v>3.95</v>
          </cell>
          <cell r="G67">
            <v>-31.1</v>
          </cell>
        </row>
        <row r="68">
          <cell r="B68">
            <v>3.45</v>
          </cell>
          <cell r="C68">
            <v>3.95</v>
          </cell>
          <cell r="G68">
            <v>-30.5</v>
          </cell>
        </row>
        <row r="69">
          <cell r="B69">
            <v>3.45</v>
          </cell>
          <cell r="C69">
            <v>3.95</v>
          </cell>
          <cell r="G69">
            <v>-26.9</v>
          </cell>
        </row>
        <row r="70">
          <cell r="B70">
            <v>3.31</v>
          </cell>
          <cell r="C70">
            <v>3.85</v>
          </cell>
          <cell r="G70">
            <v>-25.9</v>
          </cell>
        </row>
        <row r="71">
          <cell r="B71">
            <v>3.31</v>
          </cell>
          <cell r="C71">
            <v>3.85</v>
          </cell>
          <cell r="G71">
            <v>-25</v>
          </cell>
        </row>
        <row r="72">
          <cell r="B72">
            <v>3.31</v>
          </cell>
          <cell r="C72">
            <v>3.85</v>
          </cell>
          <cell r="G72">
            <v>-24</v>
          </cell>
        </row>
        <row r="73">
          <cell r="B73" t="str">
            <v/>
          </cell>
          <cell r="C73">
            <v>3.6</v>
          </cell>
          <cell r="G73">
            <v>-22</v>
          </cell>
        </row>
      </sheetData>
      <sheetData sheetId="10">
        <row r="2">
          <cell r="B2" t="str">
            <v>Índice de Riesgos Geopolíticos</v>
          </cell>
          <cell r="C2" t="str">
            <v>Índice de incertidumbre sobre política de comercio</v>
          </cell>
        </row>
        <row r="3">
          <cell r="A3">
            <v>2013</v>
          </cell>
          <cell r="B3">
            <v>66.5307372429439</v>
          </cell>
          <cell r="C3">
            <v>46.8985435083409</v>
          </cell>
        </row>
        <row r="4">
          <cell r="B4">
            <v>66.584821031592995</v>
          </cell>
          <cell r="C4">
            <v>58.635646235422598</v>
          </cell>
        </row>
        <row r="5">
          <cell r="B5">
            <v>66.8718691207267</v>
          </cell>
          <cell r="C5">
            <v>65.332776851376494</v>
          </cell>
        </row>
        <row r="6">
          <cell r="B6">
            <v>68.071190755198202</v>
          </cell>
          <cell r="C6">
            <v>23.1679777169327</v>
          </cell>
        </row>
        <row r="7">
          <cell r="B7">
            <v>68.644386393665997</v>
          </cell>
          <cell r="C7">
            <v>68.992040440450594</v>
          </cell>
        </row>
        <row r="8">
          <cell r="B8">
            <v>70.551357548327701</v>
          </cell>
          <cell r="C8">
            <v>55.0822342358003</v>
          </cell>
        </row>
        <row r="9">
          <cell r="B9">
            <v>64.856530954153797</v>
          </cell>
          <cell r="C9">
            <v>50.178070180874201</v>
          </cell>
        </row>
        <row r="10">
          <cell r="B10">
            <v>66.807468188894205</v>
          </cell>
          <cell r="C10">
            <v>41.724226877991498</v>
          </cell>
        </row>
        <row r="11">
          <cell r="B11">
            <v>71.519814085820002</v>
          </cell>
          <cell r="C11">
            <v>52.5522080109114</v>
          </cell>
        </row>
        <row r="12">
          <cell r="B12">
            <v>71.244209842632699</v>
          </cell>
          <cell r="C12">
            <v>68.423443889141396</v>
          </cell>
        </row>
        <row r="13">
          <cell r="B13">
            <v>67.692976375530804</v>
          </cell>
          <cell r="C13">
            <v>53.364473065508101</v>
          </cell>
        </row>
        <row r="14">
          <cell r="B14">
            <v>59.584947785653803</v>
          </cell>
          <cell r="C14">
            <v>44.047745117320503</v>
          </cell>
        </row>
        <row r="15">
          <cell r="A15">
            <v>2014</v>
          </cell>
          <cell r="B15">
            <v>60.922374805692598</v>
          </cell>
          <cell r="C15">
            <v>47.1775340365283</v>
          </cell>
        </row>
        <row r="16">
          <cell r="B16">
            <v>58.557487387045697</v>
          </cell>
          <cell r="C16">
            <v>54.950067942109101</v>
          </cell>
        </row>
        <row r="17">
          <cell r="B17">
            <v>71.887976549779097</v>
          </cell>
          <cell r="C17">
            <v>55.634371986450603</v>
          </cell>
        </row>
        <row r="18">
          <cell r="B18">
            <v>76.012637986393003</v>
          </cell>
          <cell r="C18">
            <v>50.181361804132699</v>
          </cell>
        </row>
        <row r="19">
          <cell r="B19">
            <v>79.900085314837895</v>
          </cell>
          <cell r="C19">
            <v>34.4138891884825</v>
          </cell>
        </row>
        <row r="20">
          <cell r="B20">
            <v>74.221591798673003</v>
          </cell>
          <cell r="C20">
            <v>56.620417509712397</v>
          </cell>
        </row>
        <row r="21">
          <cell r="B21">
            <v>86.492009919507595</v>
          </cell>
          <cell r="C21">
            <v>41.436179003617603</v>
          </cell>
        </row>
        <row r="22">
          <cell r="B22">
            <v>100.779359627793</v>
          </cell>
          <cell r="C22">
            <v>45.611952714416702</v>
          </cell>
        </row>
        <row r="23">
          <cell r="B23">
            <v>109.61573576106299</v>
          </cell>
          <cell r="C23">
            <v>40.744581036560099</v>
          </cell>
        </row>
        <row r="24">
          <cell r="B24">
            <v>94.768871217565803</v>
          </cell>
          <cell r="C24">
            <v>43.089933900123</v>
          </cell>
        </row>
        <row r="25">
          <cell r="B25">
            <v>80.737856667988297</v>
          </cell>
          <cell r="C25">
            <v>51.322280046160103</v>
          </cell>
        </row>
        <row r="26">
          <cell r="B26">
            <v>68.602714839651995</v>
          </cell>
          <cell r="C26">
            <v>58.8457046560343</v>
          </cell>
        </row>
        <row r="27">
          <cell r="A27">
            <v>2015</v>
          </cell>
          <cell r="B27">
            <v>76.235866999318105</v>
          </cell>
          <cell r="C27">
            <v>54.567417982715298</v>
          </cell>
        </row>
        <row r="28">
          <cell r="B28">
            <v>83.658806852614404</v>
          </cell>
          <cell r="C28">
            <v>51.6556908663866</v>
          </cell>
        </row>
        <row r="29">
          <cell r="B29">
            <v>88.431174343991202</v>
          </cell>
          <cell r="C29">
            <v>42.798743924667399</v>
          </cell>
        </row>
        <row r="30">
          <cell r="B30">
            <v>85.791488644717404</v>
          </cell>
          <cell r="C30">
            <v>43.812447333574198</v>
          </cell>
        </row>
        <row r="31">
          <cell r="B31">
            <v>76.180923791408205</v>
          </cell>
          <cell r="C31">
            <v>89.070040919941803</v>
          </cell>
        </row>
        <row r="32">
          <cell r="B32">
            <v>71.241405421886995</v>
          </cell>
          <cell r="C32">
            <v>91.250182596616995</v>
          </cell>
        </row>
        <row r="33">
          <cell r="B33">
            <v>72.485945256843493</v>
          </cell>
          <cell r="C33">
            <v>54.292533751025701</v>
          </cell>
        </row>
        <row r="34">
          <cell r="B34">
            <v>74.161134326510805</v>
          </cell>
          <cell r="C34">
            <v>72.630771002034095</v>
          </cell>
        </row>
        <row r="35">
          <cell r="B35">
            <v>77.627145476961701</v>
          </cell>
          <cell r="C35">
            <v>59.969218300333303</v>
          </cell>
        </row>
        <row r="36">
          <cell r="B36">
            <v>73.618038922440405</v>
          </cell>
          <cell r="C36">
            <v>109.189484568116</v>
          </cell>
        </row>
        <row r="37">
          <cell r="B37">
            <v>92.007156207366407</v>
          </cell>
          <cell r="C37">
            <v>62.990592840867002</v>
          </cell>
        </row>
        <row r="38">
          <cell r="B38">
            <v>105.338550021953</v>
          </cell>
          <cell r="C38">
            <v>65.247506200412303</v>
          </cell>
        </row>
        <row r="39">
          <cell r="A39">
            <v>2016</v>
          </cell>
          <cell r="B39">
            <v>112.42048341511</v>
          </cell>
          <cell r="C39">
            <v>73.883775411187401</v>
          </cell>
        </row>
        <row r="40">
          <cell r="B40">
            <v>99.763667927388099</v>
          </cell>
          <cell r="C40">
            <v>66.039905836443495</v>
          </cell>
        </row>
        <row r="41">
          <cell r="B41">
            <v>89.383926947717995</v>
          </cell>
          <cell r="C41">
            <v>111.392764815513</v>
          </cell>
        </row>
        <row r="42">
          <cell r="B42">
            <v>80.493615059739398</v>
          </cell>
          <cell r="C42">
            <v>96.063132574592004</v>
          </cell>
        </row>
        <row r="43">
          <cell r="B43">
            <v>76.338863668862899</v>
          </cell>
          <cell r="C43">
            <v>117.737986986556</v>
          </cell>
        </row>
        <row r="44">
          <cell r="B44">
            <v>71.0697991333641</v>
          </cell>
          <cell r="C44">
            <v>153.148734388891</v>
          </cell>
        </row>
        <row r="45">
          <cell r="B45">
            <v>78.989769107146699</v>
          </cell>
          <cell r="C45">
            <v>94.540773253570904</v>
          </cell>
        </row>
        <row r="46">
          <cell r="B46">
            <v>81.794074715402203</v>
          </cell>
          <cell r="C46">
            <v>89.542352133401494</v>
          </cell>
        </row>
        <row r="47">
          <cell r="B47">
            <v>85.668523841534196</v>
          </cell>
          <cell r="C47">
            <v>90.722943915284205</v>
          </cell>
        </row>
        <row r="48">
          <cell r="B48">
            <v>77.890395054268296</v>
          </cell>
          <cell r="C48">
            <v>103.464725053047</v>
          </cell>
        </row>
        <row r="49">
          <cell r="B49">
            <v>73.627173850133502</v>
          </cell>
          <cell r="C49">
            <v>228.20561294684799</v>
          </cell>
        </row>
        <row r="50">
          <cell r="B50">
            <v>72.989900076062696</v>
          </cell>
          <cell r="C50">
            <v>217.013313513057</v>
          </cell>
        </row>
        <row r="51">
          <cell r="A51">
            <v>2017</v>
          </cell>
          <cell r="B51">
            <v>78.232361678988596</v>
          </cell>
          <cell r="C51">
            <v>341.23336376013702</v>
          </cell>
        </row>
        <row r="52">
          <cell r="B52">
            <v>86.663982180825698</v>
          </cell>
          <cell r="C52">
            <v>251.59221165107499</v>
          </cell>
        </row>
        <row r="53">
          <cell r="B53">
            <v>85.169785162661</v>
          </cell>
          <cell r="C53">
            <v>185.73175133462701</v>
          </cell>
        </row>
        <row r="54">
          <cell r="B54">
            <v>89.012324750688705</v>
          </cell>
          <cell r="C54">
            <v>199.08006092720501</v>
          </cell>
        </row>
        <row r="55">
          <cell r="B55">
            <v>85.8791555773997</v>
          </cell>
          <cell r="C55">
            <v>111.65763403224599</v>
          </cell>
        </row>
        <row r="56">
          <cell r="B56">
            <v>94.005051041382799</v>
          </cell>
          <cell r="C56">
            <v>123.262170771481</v>
          </cell>
        </row>
        <row r="57">
          <cell r="B57">
            <v>89.5190367020341</v>
          </cell>
          <cell r="C57">
            <v>135.28144742408199</v>
          </cell>
        </row>
        <row r="58">
          <cell r="B58">
            <v>99.207559928816195</v>
          </cell>
          <cell r="C58">
            <v>112.415737137435</v>
          </cell>
        </row>
        <row r="59">
          <cell r="B59">
            <v>96.174593284460897</v>
          </cell>
          <cell r="C59">
            <v>105.195248977563</v>
          </cell>
        </row>
        <row r="60">
          <cell r="B60">
            <v>93.115399960462597</v>
          </cell>
          <cell r="C60">
            <v>97.881931069260105</v>
          </cell>
        </row>
        <row r="61">
          <cell r="B61">
            <v>80.736326983945204</v>
          </cell>
          <cell r="C61">
            <v>90.279067647623705</v>
          </cell>
        </row>
        <row r="62">
          <cell r="B62">
            <v>71.892771204602496</v>
          </cell>
          <cell r="C62">
            <v>95.861567291655007</v>
          </cell>
        </row>
        <row r="63">
          <cell r="A63">
            <v>2018</v>
          </cell>
          <cell r="B63">
            <v>72.152885340826003</v>
          </cell>
          <cell r="C63">
            <v>150.12104616888101</v>
          </cell>
        </row>
        <row r="64">
          <cell r="B64">
            <v>64.579033110154995</v>
          </cell>
          <cell r="C64">
            <v>116.934890650181</v>
          </cell>
        </row>
        <row r="65">
          <cell r="B65">
            <v>72.459938572083104</v>
          </cell>
          <cell r="C65">
            <v>534.24916158384997</v>
          </cell>
        </row>
        <row r="66">
          <cell r="B66">
            <v>80.770041713702597</v>
          </cell>
          <cell r="C66">
            <v>357.20030590784597</v>
          </cell>
        </row>
        <row r="67">
          <cell r="B67">
            <v>97.256009998047801</v>
          </cell>
          <cell r="C67">
            <v>312.17665755444</v>
          </cell>
        </row>
        <row r="68">
          <cell r="B68">
            <v>95.101805715939904</v>
          </cell>
          <cell r="C68">
            <v>468.77409553808701</v>
          </cell>
        </row>
        <row r="69">
          <cell r="B69">
            <v>91.535125318439995</v>
          </cell>
          <cell r="C69">
            <v>505.18680657341798</v>
          </cell>
        </row>
        <row r="70">
          <cell r="B70">
            <v>88.052016247958505</v>
          </cell>
          <cell r="C70">
            <v>463.04447918886899</v>
          </cell>
        </row>
        <row r="71">
          <cell r="B71">
            <v>80.259869469017701</v>
          </cell>
          <cell r="C71">
            <v>307.78658429320097</v>
          </cell>
        </row>
        <row r="72">
          <cell r="B72">
            <v>75.405873596080596</v>
          </cell>
          <cell r="C72">
            <v>318.23999841017201</v>
          </cell>
        </row>
        <row r="73">
          <cell r="B73">
            <v>66.692236103031206</v>
          </cell>
          <cell r="C73">
            <v>296.96480866219503</v>
          </cell>
        </row>
        <row r="74">
          <cell r="B74">
            <v>70.883780095993799</v>
          </cell>
          <cell r="C74">
            <v>337.59334418302598</v>
          </cell>
        </row>
        <row r="75">
          <cell r="A75">
            <v>2019</v>
          </cell>
          <cell r="B75">
            <v>69.646191688120396</v>
          </cell>
          <cell r="C75">
            <v>290.566963330264</v>
          </cell>
        </row>
        <row r="76">
          <cell r="B76">
            <v>74.0637876189964</v>
          </cell>
          <cell r="C76">
            <v>261.37086165794699</v>
          </cell>
        </row>
        <row r="77">
          <cell r="B77">
            <v>71.832599520184999</v>
          </cell>
          <cell r="C77">
            <v>192.94049103865299</v>
          </cell>
        </row>
        <row r="78">
          <cell r="B78">
            <v>69.630709805264402</v>
          </cell>
          <cell r="C78">
            <v>186.914512687469</v>
          </cell>
        </row>
        <row r="79">
          <cell r="B79">
            <v>72.237122820572907</v>
          </cell>
          <cell r="C79">
            <v>389.15653346481298</v>
          </cell>
        </row>
        <row r="80">
          <cell r="B80">
            <v>78.774934852216404</v>
          </cell>
          <cell r="C80">
            <v>545.4216695591</v>
          </cell>
        </row>
        <row r="81">
          <cell r="B81">
            <v>82.619931392436996</v>
          </cell>
          <cell r="C81">
            <v>297.54633980291601</v>
          </cell>
        </row>
        <row r="82">
          <cell r="B82">
            <v>81.793283145030401</v>
          </cell>
          <cell r="C82">
            <v>521.258736081709</v>
          </cell>
        </row>
        <row r="83">
          <cell r="B83">
            <v>77.422069125887305</v>
          </cell>
          <cell r="C83">
            <v>280.76791175775497</v>
          </cell>
        </row>
        <row r="84">
          <cell r="B84">
            <v>78.585036092010895</v>
          </cell>
          <cell r="C84">
            <v>285.55476883037397</v>
          </cell>
        </row>
        <row r="85">
          <cell r="B85">
            <v>70.412546945520106</v>
          </cell>
          <cell r="C85">
            <v>245.71311577064199</v>
          </cell>
        </row>
        <row r="86">
          <cell r="B86">
            <v>66.077004993781003</v>
          </cell>
          <cell r="C86">
            <v>300.00803097227902</v>
          </cell>
        </row>
        <row r="87">
          <cell r="A87">
            <v>2020</v>
          </cell>
          <cell r="B87">
            <v>77.013945722328003</v>
          </cell>
          <cell r="C87">
            <v>286.32169167942197</v>
          </cell>
        </row>
        <row r="88">
          <cell r="B88">
            <v>77.789308433750506</v>
          </cell>
          <cell r="C88">
            <v>196.302893083295</v>
          </cell>
        </row>
        <row r="89">
          <cell r="B89">
            <v>79.7458257256053</v>
          </cell>
          <cell r="C89">
            <v>125.555784068519</v>
          </cell>
        </row>
        <row r="90">
          <cell r="B90">
            <v>61.129209059800502</v>
          </cell>
          <cell r="C90">
            <v>113.754370885507</v>
          </cell>
        </row>
        <row r="91">
          <cell r="B91">
            <v>59.121973695396903</v>
          </cell>
          <cell r="C91">
            <v>136.35309859155001</v>
          </cell>
        </row>
        <row r="92">
          <cell r="B92">
            <v>56.342971610688402</v>
          </cell>
          <cell r="C92">
            <v>122.820309859155</v>
          </cell>
        </row>
        <row r="93">
          <cell r="B93">
            <v>55.570588082301498</v>
          </cell>
          <cell r="C93">
            <v>117.694253521127</v>
          </cell>
        </row>
        <row r="94">
          <cell r="B94">
            <v>54.751031071809898</v>
          </cell>
          <cell r="C94">
            <v>137.788394366197</v>
          </cell>
        </row>
        <row r="95">
          <cell r="B95">
            <v>57.216713155149101</v>
          </cell>
          <cell r="C95">
            <v>139.01864788732399</v>
          </cell>
        </row>
        <row r="96">
          <cell r="B96">
            <v>59.806457960057401</v>
          </cell>
          <cell r="C96">
            <v>144.040167611172</v>
          </cell>
        </row>
        <row r="97">
          <cell r="B97">
            <v>61.0464827598543</v>
          </cell>
          <cell r="C97">
            <v>143.27397669037299</v>
          </cell>
        </row>
        <row r="98">
          <cell r="B98">
            <v>56.651116592250503</v>
          </cell>
          <cell r="C98">
            <v>200.965200882533</v>
          </cell>
        </row>
        <row r="99">
          <cell r="A99">
            <v>2021</v>
          </cell>
          <cell r="B99">
            <v>57.011026164073598</v>
          </cell>
          <cell r="C99">
            <v>154.689651136647</v>
          </cell>
        </row>
        <row r="100">
          <cell r="B100">
            <v>58.059153745479698</v>
          </cell>
          <cell r="C100">
            <v>75.568398103609397</v>
          </cell>
        </row>
        <row r="101">
          <cell r="B101">
            <v>61.980595423345697</v>
          </cell>
          <cell r="C101">
            <v>96.010097181582495</v>
          </cell>
        </row>
        <row r="102">
          <cell r="B102">
            <v>64.876918517287905</v>
          </cell>
          <cell r="C102">
            <v>98.319153418053901</v>
          </cell>
        </row>
        <row r="103">
          <cell r="B103">
            <v>70.010745824800395</v>
          </cell>
          <cell r="C103">
            <v>101.00044588986199</v>
          </cell>
        </row>
        <row r="104">
          <cell r="B104">
            <v>68.800303140612002</v>
          </cell>
          <cell r="C104">
            <v>101.185710694996</v>
          </cell>
        </row>
        <row r="105">
          <cell r="B105">
            <v>60.784273532179199</v>
          </cell>
          <cell r="C105">
            <v>117.324749574526</v>
          </cell>
        </row>
        <row r="106">
          <cell r="B106">
            <v>59.835519900850201</v>
          </cell>
          <cell r="C106">
            <v>80.909959355814607</v>
          </cell>
        </row>
        <row r="107">
          <cell r="B107">
            <v>61.6060119872539</v>
          </cell>
          <cell r="C107">
            <v>105.685548713317</v>
          </cell>
        </row>
        <row r="108">
          <cell r="B108">
            <v>67.159737564609401</v>
          </cell>
          <cell r="C108">
            <v>114.950992301765</v>
          </cell>
        </row>
        <row r="109">
          <cell r="B109">
            <v>66.373533423133694</v>
          </cell>
          <cell r="C109">
            <v>99.425674106708001</v>
          </cell>
        </row>
        <row r="110">
          <cell r="B110">
            <v>73.015984889846806</v>
          </cell>
          <cell r="C110">
            <v>76.104762979124999</v>
          </cell>
        </row>
        <row r="111">
          <cell r="A111">
            <v>2022</v>
          </cell>
          <cell r="B111">
            <v>89.089773229480699</v>
          </cell>
          <cell r="C111">
            <v>95.562557437311298</v>
          </cell>
        </row>
        <row r="112">
          <cell r="B112">
            <v>124.012630584696</v>
          </cell>
          <cell r="C112">
            <v>111.34635649779599</v>
          </cell>
        </row>
        <row r="113">
          <cell r="B113">
            <v>181.57773544875201</v>
          </cell>
          <cell r="C113">
            <v>109.95916942820701</v>
          </cell>
        </row>
        <row r="114">
          <cell r="B114">
            <v>195.71723831583</v>
          </cell>
          <cell r="C114">
            <v>84.462285679554</v>
          </cell>
        </row>
        <row r="115">
          <cell r="B115">
            <v>175.80196512998899</v>
          </cell>
          <cell r="C115">
            <v>129.76552620931301</v>
          </cell>
        </row>
        <row r="116">
          <cell r="B116">
            <v>125.071576979859</v>
          </cell>
          <cell r="C116">
            <v>152.77866499241699</v>
          </cell>
        </row>
        <row r="117">
          <cell r="B117">
            <v>105.13857056166199</v>
          </cell>
          <cell r="C117">
            <v>137.45258712258101</v>
          </cell>
        </row>
        <row r="118">
          <cell r="B118">
            <v>102.606663850595</v>
          </cell>
          <cell r="C118">
            <v>135.03557502037</v>
          </cell>
        </row>
        <row r="119">
          <cell r="B119">
            <v>102.951216957206</v>
          </cell>
          <cell r="C119">
            <v>99.457825728136797</v>
          </cell>
        </row>
        <row r="120">
          <cell r="B120">
            <v>109.95402620961499</v>
          </cell>
          <cell r="C120">
            <v>95.452483395592594</v>
          </cell>
        </row>
        <row r="121">
          <cell r="B121">
            <v>105.60262817811601</v>
          </cell>
          <cell r="C121">
            <v>101.095422090062</v>
          </cell>
        </row>
        <row r="122">
          <cell r="B122">
            <v>100</v>
          </cell>
          <cell r="C122">
            <v>100</v>
          </cell>
        </row>
        <row r="123">
          <cell r="A123">
            <v>2023</v>
          </cell>
          <cell r="B123">
            <v>89.518181394827195</v>
          </cell>
          <cell r="C123">
            <v>108.135273132801</v>
          </cell>
        </row>
        <row r="124">
          <cell r="B124">
            <v>90.671073828946206</v>
          </cell>
          <cell r="C124">
            <v>89.566038979587503</v>
          </cell>
        </row>
        <row r="125">
          <cell r="B125">
            <v>89.105419594491806</v>
          </cell>
          <cell r="C125">
            <v>134.182482811097</v>
          </cell>
        </row>
        <row r="126">
          <cell r="B126">
            <v>89.794355157476801</v>
          </cell>
          <cell r="C126">
            <v>69.495606115324506</v>
          </cell>
        </row>
        <row r="127">
          <cell r="B127">
            <v>86.420338876416196</v>
          </cell>
          <cell r="C127">
            <v>122.319879320317</v>
          </cell>
        </row>
        <row r="128">
          <cell r="B128">
            <v>87.817180962958702</v>
          </cell>
          <cell r="C128">
            <v>107.299532612926</v>
          </cell>
        </row>
        <row r="129">
          <cell r="B129">
            <v>87.935279150375607</v>
          </cell>
          <cell r="C129">
            <v>129.78260464924901</v>
          </cell>
        </row>
        <row r="130">
          <cell r="B130">
            <v>85.988906295441396</v>
          </cell>
          <cell r="C130">
            <v>122.955491038223</v>
          </cell>
        </row>
        <row r="131">
          <cell r="B131">
            <v>82.828620182844503</v>
          </cell>
          <cell r="C131">
            <v>130.41556761061099</v>
          </cell>
        </row>
        <row r="132">
          <cell r="B132">
            <v>107.270115370868</v>
          </cell>
          <cell r="C132">
            <v>91.1605842532461</v>
          </cell>
        </row>
        <row r="133">
          <cell r="B133">
            <v>122.15809222905099</v>
          </cell>
          <cell r="C133">
            <v>83.961267605633793</v>
          </cell>
        </row>
        <row r="134">
          <cell r="B134">
            <v>133.810912753628</v>
          </cell>
          <cell r="C134">
            <v>133.90757431899999</v>
          </cell>
        </row>
        <row r="135">
          <cell r="A135">
            <v>2024</v>
          </cell>
          <cell r="B135">
            <v>123.516291289262</v>
          </cell>
          <cell r="C135">
            <v>142.61507666391299</v>
          </cell>
        </row>
        <row r="136">
          <cell r="B136">
            <v>120.83311034007799</v>
          </cell>
          <cell r="C136">
            <v>128.12211223601599</v>
          </cell>
        </row>
        <row r="137">
          <cell r="B137">
            <v>118.290545185355</v>
          </cell>
          <cell r="C137">
            <v>168.266123621204</v>
          </cell>
        </row>
        <row r="138">
          <cell r="B138">
            <v>119.322752950167</v>
          </cell>
          <cell r="C138">
            <v>186.375366427019</v>
          </cell>
        </row>
        <row r="139">
          <cell r="B139">
            <v>114.59352501604</v>
          </cell>
          <cell r="C139">
            <v>194.17691302049499</v>
          </cell>
        </row>
        <row r="140">
          <cell r="B140">
            <v>108.949595368758</v>
          </cell>
          <cell r="C140">
            <v>181.77504744780799</v>
          </cell>
        </row>
        <row r="141">
          <cell r="B141">
            <v>89.534516528863193</v>
          </cell>
          <cell r="C141">
            <v>206.14878745378201</v>
          </cell>
        </row>
        <row r="142">
          <cell r="B142">
            <v>91.901390069533804</v>
          </cell>
          <cell r="C142">
            <v>201.110764884291</v>
          </cell>
        </row>
        <row r="143">
          <cell r="B143">
            <v>96.067126812349201</v>
          </cell>
          <cell r="C143">
            <v>262.79854361505699</v>
          </cell>
        </row>
        <row r="144">
          <cell r="B144">
            <v>104.63512974917801</v>
          </cell>
          <cell r="C144">
            <v>302.98940560098202</v>
          </cell>
        </row>
      </sheetData>
      <sheetData sheetId="11">
        <row r="1">
          <cell r="C1" t="str">
            <v>Almacenamiento</v>
          </cell>
          <cell r="D1" t="str">
            <v>Año</v>
          </cell>
          <cell r="E1" t="str">
            <v>Invierno</v>
          </cell>
        </row>
        <row r="2">
          <cell r="B2">
            <v>2021</v>
          </cell>
          <cell r="C2">
            <v>47.78</v>
          </cell>
        </row>
        <row r="3">
          <cell r="C3">
            <v>48.04</v>
          </cell>
        </row>
        <row r="4">
          <cell r="C4">
            <v>48.46</v>
          </cell>
        </row>
        <row r="5">
          <cell r="C5">
            <v>48.9</v>
          </cell>
        </row>
        <row r="6">
          <cell r="C6">
            <v>49.27</v>
          </cell>
        </row>
        <row r="7">
          <cell r="C7">
            <v>49.53</v>
          </cell>
        </row>
        <row r="8">
          <cell r="C8">
            <v>49.76</v>
          </cell>
        </row>
        <row r="9">
          <cell r="C9">
            <v>49.98</v>
          </cell>
        </row>
        <row r="10">
          <cell r="C10">
            <v>50.27</v>
          </cell>
        </row>
        <row r="11">
          <cell r="C11">
            <v>50.68</v>
          </cell>
        </row>
        <row r="12">
          <cell r="C12">
            <v>51.09</v>
          </cell>
        </row>
        <row r="13">
          <cell r="C13">
            <v>51.38</v>
          </cell>
        </row>
        <row r="14">
          <cell r="C14">
            <v>51.55</v>
          </cell>
        </row>
        <row r="15">
          <cell r="C15">
            <v>51.72</v>
          </cell>
        </row>
        <row r="16">
          <cell r="C16">
            <v>51.92</v>
          </cell>
        </row>
        <row r="17">
          <cell r="C17">
            <v>52.21</v>
          </cell>
        </row>
        <row r="18">
          <cell r="C18">
            <v>52.5</v>
          </cell>
        </row>
        <row r="19">
          <cell r="C19">
            <v>52.81</v>
          </cell>
        </row>
        <row r="20">
          <cell r="C20">
            <v>53.03</v>
          </cell>
        </row>
        <row r="21">
          <cell r="C21">
            <v>53.21</v>
          </cell>
        </row>
        <row r="22">
          <cell r="C22">
            <v>53.38</v>
          </cell>
        </row>
        <row r="23">
          <cell r="C23">
            <v>53.56</v>
          </cell>
        </row>
        <row r="24">
          <cell r="C24">
            <v>53.89</v>
          </cell>
        </row>
        <row r="25">
          <cell r="C25">
            <v>54.31</v>
          </cell>
        </row>
        <row r="26">
          <cell r="C26">
            <v>54.72</v>
          </cell>
        </row>
        <row r="27">
          <cell r="C27">
            <v>55.05</v>
          </cell>
        </row>
        <row r="28">
          <cell r="C28">
            <v>55.38</v>
          </cell>
        </row>
        <row r="29">
          <cell r="C29">
            <v>55.72</v>
          </cell>
        </row>
        <row r="30">
          <cell r="C30">
            <v>56.07</v>
          </cell>
        </row>
        <row r="31">
          <cell r="C31">
            <v>56.42</v>
          </cell>
        </row>
        <row r="32">
          <cell r="C32">
            <v>56.8</v>
          </cell>
        </row>
        <row r="33">
          <cell r="C33">
            <v>57.24</v>
          </cell>
        </row>
        <row r="34">
          <cell r="C34">
            <v>57.6</v>
          </cell>
        </row>
        <row r="35">
          <cell r="C35">
            <v>57.9</v>
          </cell>
        </row>
        <row r="36">
          <cell r="C36">
            <v>58.19</v>
          </cell>
        </row>
        <row r="37">
          <cell r="C37">
            <v>58.5</v>
          </cell>
        </row>
        <row r="38">
          <cell r="C38">
            <v>58.87</v>
          </cell>
        </row>
        <row r="39">
          <cell r="C39">
            <v>59.27</v>
          </cell>
        </row>
        <row r="40">
          <cell r="C40">
            <v>59.65</v>
          </cell>
        </row>
        <row r="41">
          <cell r="C41">
            <v>59.96</v>
          </cell>
        </row>
        <row r="42">
          <cell r="C42">
            <v>60.29</v>
          </cell>
        </row>
        <row r="43">
          <cell r="C43">
            <v>60.57</v>
          </cell>
        </row>
        <row r="44">
          <cell r="C44">
            <v>60.87</v>
          </cell>
        </row>
        <row r="45">
          <cell r="C45">
            <v>61.21</v>
          </cell>
        </row>
        <row r="46">
          <cell r="C46">
            <v>61.61</v>
          </cell>
        </row>
        <row r="47">
          <cell r="C47">
            <v>62</v>
          </cell>
        </row>
        <row r="48">
          <cell r="C48">
            <v>62.35</v>
          </cell>
        </row>
        <row r="49">
          <cell r="C49">
            <v>62.64</v>
          </cell>
        </row>
        <row r="50">
          <cell r="C50">
            <v>62.94</v>
          </cell>
        </row>
        <row r="51">
          <cell r="C51">
            <v>63.25</v>
          </cell>
        </row>
        <row r="52">
          <cell r="C52">
            <v>63.6</v>
          </cell>
        </row>
        <row r="53">
          <cell r="C53">
            <v>63.96</v>
          </cell>
        </row>
        <row r="54">
          <cell r="C54">
            <v>64.34</v>
          </cell>
        </row>
        <row r="55">
          <cell r="C55">
            <v>64.67</v>
          </cell>
        </row>
        <row r="56">
          <cell r="C56">
            <v>65</v>
          </cell>
        </row>
        <row r="57">
          <cell r="C57">
            <v>65.319999999999993</v>
          </cell>
        </row>
        <row r="58">
          <cell r="C58">
            <v>65.63</v>
          </cell>
        </row>
        <row r="59">
          <cell r="C59">
            <v>65.98</v>
          </cell>
        </row>
        <row r="60">
          <cell r="C60">
            <v>66.36</v>
          </cell>
        </row>
        <row r="61">
          <cell r="C61">
            <v>66.75</v>
          </cell>
        </row>
        <row r="62">
          <cell r="C62">
            <v>67.069999999999993</v>
          </cell>
        </row>
        <row r="63">
          <cell r="C63">
            <v>67.260000000000005</v>
          </cell>
        </row>
        <row r="64">
          <cell r="C64">
            <v>67.69</v>
          </cell>
        </row>
        <row r="65">
          <cell r="C65">
            <v>67.900000000000006</v>
          </cell>
        </row>
        <row r="66">
          <cell r="C66">
            <v>68.12</v>
          </cell>
        </row>
        <row r="67">
          <cell r="C67">
            <v>68.42</v>
          </cell>
        </row>
        <row r="68">
          <cell r="C68">
            <v>68.760000000000005</v>
          </cell>
        </row>
        <row r="69">
          <cell r="C69">
            <v>69.09</v>
          </cell>
        </row>
        <row r="70">
          <cell r="C70">
            <v>69.260000000000005</v>
          </cell>
        </row>
        <row r="71">
          <cell r="C71">
            <v>69.47</v>
          </cell>
        </row>
        <row r="72">
          <cell r="C72">
            <v>69.69</v>
          </cell>
        </row>
        <row r="73">
          <cell r="C73">
            <v>69.89</v>
          </cell>
        </row>
        <row r="74">
          <cell r="C74">
            <v>70.180000000000007</v>
          </cell>
        </row>
        <row r="75">
          <cell r="C75">
            <v>70.48</v>
          </cell>
        </row>
        <row r="76">
          <cell r="C76">
            <v>70.650000000000006</v>
          </cell>
        </row>
        <row r="77">
          <cell r="C77">
            <v>70.790000000000006</v>
          </cell>
        </row>
        <row r="78">
          <cell r="C78">
            <v>70.900000000000006</v>
          </cell>
        </row>
        <row r="79">
          <cell r="C79">
            <v>71.02</v>
          </cell>
        </row>
        <row r="80">
          <cell r="C80">
            <v>71.22</v>
          </cell>
        </row>
        <row r="81">
          <cell r="C81">
            <v>71.52</v>
          </cell>
        </row>
        <row r="82">
          <cell r="C82">
            <v>71.819999999999993</v>
          </cell>
        </row>
        <row r="83">
          <cell r="C83">
            <v>72</v>
          </cell>
        </row>
        <row r="84">
          <cell r="C84">
            <v>72.16</v>
          </cell>
        </row>
        <row r="85">
          <cell r="C85">
            <v>72.319999999999993</v>
          </cell>
        </row>
        <row r="86">
          <cell r="C86">
            <v>72.53</v>
          </cell>
        </row>
        <row r="87">
          <cell r="C87">
            <v>72.78</v>
          </cell>
        </row>
        <row r="88">
          <cell r="C88">
            <v>73.38</v>
          </cell>
        </row>
        <row r="89">
          <cell r="C89">
            <v>73.77</v>
          </cell>
        </row>
        <row r="90">
          <cell r="C90">
            <v>74.040000000000006</v>
          </cell>
        </row>
        <row r="91">
          <cell r="C91">
            <v>74.25</v>
          </cell>
        </row>
        <row r="92">
          <cell r="C92">
            <v>74.5</v>
          </cell>
        </row>
        <row r="93">
          <cell r="C93">
            <v>74.680000000000007</v>
          </cell>
        </row>
        <row r="94">
          <cell r="C94">
            <v>74.900000000000006</v>
          </cell>
        </row>
        <row r="95">
          <cell r="C95">
            <v>75.14</v>
          </cell>
        </row>
        <row r="96">
          <cell r="C96">
            <v>75.45</v>
          </cell>
        </row>
        <row r="97">
          <cell r="C97">
            <v>75.62</v>
          </cell>
        </row>
        <row r="98">
          <cell r="C98">
            <v>75.84</v>
          </cell>
        </row>
        <row r="99">
          <cell r="C99">
            <v>75.95</v>
          </cell>
        </row>
        <row r="100">
          <cell r="C100">
            <v>76.010000000000005</v>
          </cell>
        </row>
        <row r="101">
          <cell r="C101">
            <v>76.12</v>
          </cell>
        </row>
        <row r="102">
          <cell r="C102">
            <v>76.33</v>
          </cell>
        </row>
        <row r="103">
          <cell r="C103">
            <v>76.95</v>
          </cell>
        </row>
        <row r="104">
          <cell r="C104">
            <v>76.95</v>
          </cell>
        </row>
        <row r="105">
          <cell r="C105">
            <v>77</v>
          </cell>
        </row>
        <row r="106">
          <cell r="C106">
            <v>76.94</v>
          </cell>
        </row>
        <row r="107">
          <cell r="C107">
            <v>76.92</v>
          </cell>
        </row>
        <row r="108">
          <cell r="C108">
            <v>76.92</v>
          </cell>
        </row>
        <row r="109">
          <cell r="C109">
            <v>77</v>
          </cell>
        </row>
        <row r="110">
          <cell r="C110">
            <v>77.09</v>
          </cell>
        </row>
        <row r="111">
          <cell r="C111">
            <v>77.09</v>
          </cell>
        </row>
        <row r="112">
          <cell r="C112">
            <v>77.150000000000006</v>
          </cell>
        </row>
        <row r="113">
          <cell r="C113">
            <v>77.27</v>
          </cell>
        </row>
        <row r="114">
          <cell r="C114">
            <v>77.290000000000006</v>
          </cell>
        </row>
        <row r="115">
          <cell r="C115">
            <v>77.23</v>
          </cell>
        </row>
        <row r="116">
          <cell r="C116">
            <v>77.2</v>
          </cell>
        </row>
        <row r="117">
          <cell r="C117">
            <v>77.22</v>
          </cell>
        </row>
        <row r="118">
          <cell r="C118">
            <v>77.099999999999994</v>
          </cell>
        </row>
        <row r="119">
          <cell r="C119">
            <v>77.010000000000005</v>
          </cell>
        </row>
        <row r="120">
          <cell r="C120">
            <v>77.040000000000006</v>
          </cell>
        </row>
        <row r="121">
          <cell r="C121">
            <v>77</v>
          </cell>
        </row>
        <row r="122">
          <cell r="C122">
            <v>76.98</v>
          </cell>
        </row>
        <row r="123">
          <cell r="C123">
            <v>76.97</v>
          </cell>
        </row>
        <row r="124">
          <cell r="C124">
            <v>77.09</v>
          </cell>
        </row>
        <row r="125">
          <cell r="C125">
            <v>77.09</v>
          </cell>
        </row>
        <row r="126">
          <cell r="C126">
            <v>76.84</v>
          </cell>
        </row>
        <row r="127">
          <cell r="C127">
            <v>76.52</v>
          </cell>
        </row>
        <row r="128">
          <cell r="C128">
            <v>76.27</v>
          </cell>
        </row>
        <row r="129">
          <cell r="C129">
            <v>76.03</v>
          </cell>
        </row>
        <row r="130">
          <cell r="C130">
            <v>75.94</v>
          </cell>
        </row>
        <row r="131">
          <cell r="C131">
            <v>75.88</v>
          </cell>
        </row>
        <row r="132">
          <cell r="C132">
            <v>75.61</v>
          </cell>
        </row>
        <row r="133">
          <cell r="C133">
            <v>75.31</v>
          </cell>
        </row>
        <row r="134">
          <cell r="C134">
            <v>75.02</v>
          </cell>
        </row>
        <row r="135">
          <cell r="C135">
            <v>74.72</v>
          </cell>
        </row>
        <row r="136">
          <cell r="C136">
            <v>74.400000000000006</v>
          </cell>
        </row>
        <row r="137">
          <cell r="C137">
            <v>74.23</v>
          </cell>
        </row>
        <row r="138">
          <cell r="C138">
            <v>74.11</v>
          </cell>
        </row>
        <row r="139">
          <cell r="C139">
            <v>73.8</v>
          </cell>
        </row>
        <row r="140">
          <cell r="C140">
            <v>73.42</v>
          </cell>
        </row>
        <row r="141">
          <cell r="C141">
            <v>73.09</v>
          </cell>
        </row>
        <row r="142">
          <cell r="C142">
            <v>72.81</v>
          </cell>
        </row>
        <row r="143">
          <cell r="C143">
            <v>72.61</v>
          </cell>
        </row>
        <row r="144">
          <cell r="C144">
            <v>72.459999999999994</v>
          </cell>
        </row>
        <row r="145">
          <cell r="C145">
            <v>72.27</v>
          </cell>
        </row>
        <row r="146">
          <cell r="C146">
            <v>71.86</v>
          </cell>
        </row>
        <row r="147">
          <cell r="C147">
            <v>71.38</v>
          </cell>
        </row>
        <row r="148">
          <cell r="C148">
            <v>70.83</v>
          </cell>
        </row>
        <row r="149">
          <cell r="C149">
            <v>70.3</v>
          </cell>
        </row>
        <row r="150">
          <cell r="C150">
            <v>69.790000000000006</v>
          </cell>
        </row>
        <row r="151">
          <cell r="C151">
            <v>69.37</v>
          </cell>
        </row>
        <row r="152">
          <cell r="C152">
            <v>68.95</v>
          </cell>
        </row>
        <row r="153">
          <cell r="C153">
            <v>68.36</v>
          </cell>
        </row>
        <row r="154">
          <cell r="C154">
            <v>67.81</v>
          </cell>
        </row>
        <row r="155">
          <cell r="C155">
            <v>67.25</v>
          </cell>
        </row>
        <row r="156">
          <cell r="C156">
            <v>66.66</v>
          </cell>
        </row>
        <row r="157">
          <cell r="C157">
            <v>66.08</v>
          </cell>
        </row>
        <row r="158">
          <cell r="C158">
            <v>65.63</v>
          </cell>
        </row>
        <row r="159">
          <cell r="C159">
            <v>65.17</v>
          </cell>
        </row>
        <row r="160">
          <cell r="C160">
            <v>64.540000000000006</v>
          </cell>
        </row>
        <row r="161">
          <cell r="C161">
            <v>63.93</v>
          </cell>
        </row>
        <row r="162">
          <cell r="C162">
            <v>63.33</v>
          </cell>
        </row>
        <row r="163">
          <cell r="C163">
            <v>62.68</v>
          </cell>
        </row>
        <row r="164">
          <cell r="C164">
            <v>62.08</v>
          </cell>
        </row>
        <row r="165">
          <cell r="C165">
            <v>61.59</v>
          </cell>
        </row>
        <row r="166">
          <cell r="C166">
            <v>61.2</v>
          </cell>
        </row>
        <row r="167">
          <cell r="C167">
            <v>60.66</v>
          </cell>
        </row>
        <row r="168">
          <cell r="C168">
            <v>60.16</v>
          </cell>
        </row>
        <row r="169">
          <cell r="C169">
            <v>59.69</v>
          </cell>
        </row>
        <row r="170">
          <cell r="C170">
            <v>59.21</v>
          </cell>
        </row>
        <row r="171">
          <cell r="C171">
            <v>58.73</v>
          </cell>
        </row>
        <row r="172">
          <cell r="C172">
            <v>58.33</v>
          </cell>
        </row>
        <row r="173">
          <cell r="C173">
            <v>57.9</v>
          </cell>
        </row>
        <row r="174">
          <cell r="C174">
            <v>57.22</v>
          </cell>
        </row>
        <row r="175">
          <cell r="C175">
            <v>56.45</v>
          </cell>
          <cell r="E175">
            <v>500</v>
          </cell>
        </row>
        <row r="176">
          <cell r="C176">
            <v>55.66</v>
          </cell>
        </row>
        <row r="177">
          <cell r="C177">
            <v>55.05</v>
          </cell>
        </row>
        <row r="178">
          <cell r="C178">
            <v>54.71</v>
          </cell>
        </row>
        <row r="179">
          <cell r="C179">
            <v>54.45</v>
          </cell>
        </row>
        <row r="180">
          <cell r="C180">
            <v>54.11</v>
          </cell>
        </row>
        <row r="181">
          <cell r="C181">
            <v>53.81</v>
          </cell>
        </row>
        <row r="182">
          <cell r="C182">
            <v>53.57</v>
          </cell>
        </row>
        <row r="183">
          <cell r="C183">
            <v>53.47</v>
          </cell>
        </row>
        <row r="184">
          <cell r="C184">
            <v>53.45</v>
          </cell>
        </row>
        <row r="185">
          <cell r="C185">
            <v>53.59</v>
          </cell>
        </row>
        <row r="186">
          <cell r="B186">
            <v>2022</v>
          </cell>
          <cell r="C186">
            <v>53.82</v>
          </cell>
          <cell r="D186">
            <v>1000</v>
          </cell>
        </row>
        <row r="187">
          <cell r="C187">
            <v>53.81</v>
          </cell>
        </row>
        <row r="188">
          <cell r="C188">
            <v>53.67</v>
          </cell>
        </row>
        <row r="189">
          <cell r="C189">
            <v>53.42</v>
          </cell>
        </row>
        <row r="190">
          <cell r="C190">
            <v>53.04</v>
          </cell>
        </row>
        <row r="191">
          <cell r="C191">
            <v>52.65</v>
          </cell>
        </row>
        <row r="192">
          <cell r="C192">
            <v>52.13</v>
          </cell>
        </row>
        <row r="193">
          <cell r="C193">
            <v>51.71</v>
          </cell>
        </row>
        <row r="194">
          <cell r="C194">
            <v>51.28</v>
          </cell>
        </row>
        <row r="195">
          <cell r="C195">
            <v>50.54</v>
          </cell>
        </row>
        <row r="196">
          <cell r="C196">
            <v>49.81</v>
          </cell>
        </row>
        <row r="197">
          <cell r="C197">
            <v>49.08</v>
          </cell>
        </row>
        <row r="198">
          <cell r="C198">
            <v>48.37</v>
          </cell>
        </row>
        <row r="199">
          <cell r="C199">
            <v>47.66</v>
          </cell>
        </row>
        <row r="200">
          <cell r="C200">
            <v>47.1</v>
          </cell>
        </row>
        <row r="201">
          <cell r="C201">
            <v>46.61</v>
          </cell>
        </row>
        <row r="202">
          <cell r="C202">
            <v>45.97</v>
          </cell>
        </row>
        <row r="203">
          <cell r="C203">
            <v>45.28</v>
          </cell>
        </row>
        <row r="204">
          <cell r="C204">
            <v>44.65</v>
          </cell>
        </row>
        <row r="205">
          <cell r="C205">
            <v>44</v>
          </cell>
        </row>
        <row r="206">
          <cell r="C206">
            <v>43.31</v>
          </cell>
        </row>
        <row r="207">
          <cell r="C207">
            <v>42.73</v>
          </cell>
        </row>
        <row r="208">
          <cell r="C208">
            <v>42.18</v>
          </cell>
        </row>
        <row r="209">
          <cell r="C209">
            <v>41.48</v>
          </cell>
        </row>
        <row r="210">
          <cell r="C210">
            <v>40.76</v>
          </cell>
        </row>
        <row r="211">
          <cell r="C211">
            <v>40.08</v>
          </cell>
        </row>
        <row r="212">
          <cell r="C212">
            <v>39.49</v>
          </cell>
        </row>
        <row r="213">
          <cell r="C213">
            <v>38.93</v>
          </cell>
        </row>
        <row r="214">
          <cell r="C214">
            <v>38.57</v>
          </cell>
        </row>
        <row r="215">
          <cell r="C215">
            <v>38.22</v>
          </cell>
        </row>
        <row r="216">
          <cell r="C216">
            <v>37.67</v>
          </cell>
        </row>
        <row r="217">
          <cell r="C217">
            <v>37.229999999999997</v>
          </cell>
        </row>
        <row r="218">
          <cell r="C218">
            <v>36.79</v>
          </cell>
        </row>
        <row r="219">
          <cell r="C219">
            <v>36.380000000000003</v>
          </cell>
        </row>
        <row r="220">
          <cell r="C220">
            <v>36.04</v>
          </cell>
        </row>
        <row r="221">
          <cell r="C221">
            <v>35.79</v>
          </cell>
        </row>
        <row r="222">
          <cell r="C222">
            <v>35.57</v>
          </cell>
        </row>
        <row r="223">
          <cell r="C223">
            <v>35.18</v>
          </cell>
        </row>
        <row r="224">
          <cell r="C224">
            <v>34.81</v>
          </cell>
        </row>
        <row r="225">
          <cell r="C225">
            <v>34.46</v>
          </cell>
        </row>
        <row r="226">
          <cell r="C226">
            <v>34.049999999999997</v>
          </cell>
        </row>
        <row r="227">
          <cell r="C227">
            <v>33.619999999999997</v>
          </cell>
        </row>
        <row r="228">
          <cell r="C228">
            <v>33.28</v>
          </cell>
        </row>
        <row r="229">
          <cell r="C229">
            <v>33.020000000000003</v>
          </cell>
        </row>
        <row r="230">
          <cell r="C230">
            <v>32.659999999999997</v>
          </cell>
        </row>
        <row r="231">
          <cell r="C231">
            <v>32.29</v>
          </cell>
        </row>
        <row r="232">
          <cell r="C232">
            <v>31.99</v>
          </cell>
        </row>
        <row r="233">
          <cell r="C233">
            <v>31.76</v>
          </cell>
        </row>
        <row r="234">
          <cell r="C234">
            <v>31.52</v>
          </cell>
        </row>
        <row r="235">
          <cell r="C235">
            <v>31.3</v>
          </cell>
        </row>
        <row r="236">
          <cell r="C236">
            <v>31.13</v>
          </cell>
        </row>
        <row r="237">
          <cell r="C237">
            <v>30.8</v>
          </cell>
        </row>
        <row r="238">
          <cell r="C238">
            <v>30.47</v>
          </cell>
        </row>
        <row r="239">
          <cell r="C239">
            <v>30.19</v>
          </cell>
        </row>
        <row r="240">
          <cell r="C240">
            <v>29.94</v>
          </cell>
        </row>
        <row r="241">
          <cell r="C241">
            <v>29.69</v>
          </cell>
        </row>
        <row r="242">
          <cell r="C242">
            <v>29.52</v>
          </cell>
        </row>
        <row r="243">
          <cell r="C243">
            <v>29.36</v>
          </cell>
        </row>
        <row r="244">
          <cell r="C244">
            <v>29.02</v>
          </cell>
        </row>
        <row r="245">
          <cell r="C245">
            <v>28.67</v>
          </cell>
        </row>
        <row r="246">
          <cell r="C246">
            <v>28.34</v>
          </cell>
        </row>
        <row r="247">
          <cell r="C247">
            <v>28.04</v>
          </cell>
        </row>
        <row r="248">
          <cell r="C248">
            <v>27.77</v>
          </cell>
        </row>
        <row r="249">
          <cell r="C249">
            <v>27.58</v>
          </cell>
        </row>
        <row r="250">
          <cell r="C250">
            <v>27.38</v>
          </cell>
        </row>
        <row r="251">
          <cell r="C251">
            <v>27</v>
          </cell>
        </row>
        <row r="252">
          <cell r="C252">
            <v>26.68</v>
          </cell>
        </row>
        <row r="253">
          <cell r="C253">
            <v>26.44</v>
          </cell>
        </row>
        <row r="254">
          <cell r="C254">
            <v>26.35</v>
          </cell>
        </row>
        <row r="255">
          <cell r="C255">
            <v>26.24</v>
          </cell>
        </row>
        <row r="256">
          <cell r="C256">
            <v>26.24</v>
          </cell>
        </row>
        <row r="257">
          <cell r="C257">
            <v>26.24</v>
          </cell>
        </row>
        <row r="258">
          <cell r="C258">
            <v>26.06</v>
          </cell>
        </row>
        <row r="259">
          <cell r="C259">
            <v>25.9</v>
          </cell>
        </row>
        <row r="260">
          <cell r="C260">
            <v>25.79</v>
          </cell>
        </row>
        <row r="261">
          <cell r="C261">
            <v>25.7</v>
          </cell>
        </row>
        <row r="262">
          <cell r="C262">
            <v>25.64</v>
          </cell>
        </row>
        <row r="263">
          <cell r="C263">
            <v>25.55</v>
          </cell>
        </row>
        <row r="264">
          <cell r="C264">
            <v>25.75</v>
          </cell>
          <cell r="E264">
            <v>500</v>
          </cell>
        </row>
        <row r="265">
          <cell r="C265">
            <v>25.69</v>
          </cell>
        </row>
        <row r="266">
          <cell r="C266">
            <v>25.69</v>
          </cell>
        </row>
        <row r="267">
          <cell r="C267">
            <v>25.73</v>
          </cell>
        </row>
        <row r="268">
          <cell r="C268">
            <v>25.85</v>
          </cell>
        </row>
        <row r="269">
          <cell r="C269">
            <v>25.97</v>
          </cell>
        </row>
        <row r="270">
          <cell r="C270">
            <v>26.21</v>
          </cell>
        </row>
        <row r="271">
          <cell r="C271">
            <v>26.42</v>
          </cell>
        </row>
        <row r="272">
          <cell r="C272">
            <v>26.52</v>
          </cell>
        </row>
        <row r="273">
          <cell r="C273">
            <v>26.62</v>
          </cell>
        </row>
        <row r="274">
          <cell r="C274">
            <v>26.65</v>
          </cell>
        </row>
        <row r="275">
          <cell r="C275">
            <v>26.34</v>
          </cell>
        </row>
        <row r="276">
          <cell r="C276">
            <v>26.53</v>
          </cell>
        </row>
        <row r="277">
          <cell r="C277">
            <v>26.49</v>
          </cell>
        </row>
        <row r="278">
          <cell r="C278">
            <v>26.44</v>
          </cell>
        </row>
        <row r="279">
          <cell r="C279">
            <v>26.35</v>
          </cell>
        </row>
        <row r="280">
          <cell r="C280">
            <v>26.28</v>
          </cell>
        </row>
        <row r="281">
          <cell r="C281">
            <v>26.41</v>
          </cell>
        </row>
        <row r="282">
          <cell r="C282">
            <v>26.55</v>
          </cell>
        </row>
        <row r="283">
          <cell r="C283">
            <v>26.73</v>
          </cell>
        </row>
        <row r="284">
          <cell r="C284">
            <v>26.92</v>
          </cell>
        </row>
        <row r="285">
          <cell r="C285">
            <v>27.13</v>
          </cell>
        </row>
        <row r="286">
          <cell r="C286">
            <v>27.25</v>
          </cell>
        </row>
        <row r="287">
          <cell r="C287">
            <v>27.47</v>
          </cell>
        </row>
        <row r="288">
          <cell r="C288">
            <v>27.74</v>
          </cell>
        </row>
        <row r="289">
          <cell r="C289">
            <v>28.04</v>
          </cell>
        </row>
        <row r="290">
          <cell r="C290">
            <v>28.46</v>
          </cell>
        </row>
        <row r="291">
          <cell r="C291">
            <v>28.88</v>
          </cell>
        </row>
        <row r="292">
          <cell r="C292">
            <v>29.32</v>
          </cell>
        </row>
        <row r="293">
          <cell r="C293">
            <v>29.73</v>
          </cell>
        </row>
        <row r="294">
          <cell r="C294">
            <v>30.01</v>
          </cell>
        </row>
        <row r="295">
          <cell r="C295">
            <v>30.26</v>
          </cell>
        </row>
        <row r="296">
          <cell r="C296">
            <v>30.51</v>
          </cell>
        </row>
        <row r="297">
          <cell r="C297">
            <v>30.83</v>
          </cell>
        </row>
        <row r="298">
          <cell r="C298">
            <v>31.24</v>
          </cell>
        </row>
        <row r="299">
          <cell r="C299">
            <v>31.66</v>
          </cell>
        </row>
        <row r="300">
          <cell r="C300">
            <v>31.93</v>
          </cell>
        </row>
        <row r="301">
          <cell r="C301">
            <v>32.130000000000003</v>
          </cell>
        </row>
        <row r="302">
          <cell r="C302">
            <v>32.46</v>
          </cell>
        </row>
        <row r="303">
          <cell r="C303">
            <v>32.729999999999997</v>
          </cell>
        </row>
        <row r="304">
          <cell r="C304">
            <v>33.04</v>
          </cell>
        </row>
        <row r="305">
          <cell r="C305">
            <v>33.43</v>
          </cell>
        </row>
        <row r="306">
          <cell r="C306">
            <v>33.82</v>
          </cell>
        </row>
        <row r="307">
          <cell r="C307">
            <v>34.21</v>
          </cell>
        </row>
        <row r="308">
          <cell r="C308">
            <v>34.619999999999997</v>
          </cell>
        </row>
        <row r="309">
          <cell r="C309">
            <v>35.01</v>
          </cell>
        </row>
        <row r="310">
          <cell r="C310">
            <v>35.42</v>
          </cell>
        </row>
        <row r="311">
          <cell r="C311">
            <v>35.840000000000003</v>
          </cell>
        </row>
        <row r="312">
          <cell r="C312">
            <v>36.36</v>
          </cell>
        </row>
        <row r="313">
          <cell r="C313">
            <v>36.869999999999997</v>
          </cell>
        </row>
        <row r="314">
          <cell r="C314">
            <v>37.31</v>
          </cell>
        </row>
        <row r="315">
          <cell r="C315">
            <v>37.72</v>
          </cell>
        </row>
        <row r="316">
          <cell r="C316">
            <v>38.17</v>
          </cell>
        </row>
        <row r="317">
          <cell r="C317">
            <v>38.6</v>
          </cell>
        </row>
        <row r="318">
          <cell r="C318">
            <v>39.15</v>
          </cell>
        </row>
        <row r="319">
          <cell r="C319">
            <v>39.700000000000003</v>
          </cell>
        </row>
        <row r="320">
          <cell r="C320">
            <v>40.29</v>
          </cell>
        </row>
        <row r="321">
          <cell r="C321">
            <v>40.72</v>
          </cell>
        </row>
        <row r="322">
          <cell r="C322">
            <v>41.12</v>
          </cell>
        </row>
        <row r="323">
          <cell r="C323">
            <v>41.52</v>
          </cell>
        </row>
        <row r="324">
          <cell r="C324">
            <v>41.96</v>
          </cell>
        </row>
        <row r="325">
          <cell r="C325">
            <v>42.42</v>
          </cell>
        </row>
        <row r="326">
          <cell r="C326">
            <v>42.96</v>
          </cell>
        </row>
        <row r="327">
          <cell r="C327">
            <v>43.49</v>
          </cell>
        </row>
        <row r="328">
          <cell r="C328">
            <v>43.92</v>
          </cell>
        </row>
        <row r="329">
          <cell r="C329">
            <v>44.35</v>
          </cell>
        </row>
        <row r="330">
          <cell r="C330">
            <v>44.8</v>
          </cell>
        </row>
        <row r="331">
          <cell r="C331">
            <v>45.28</v>
          </cell>
        </row>
        <row r="332">
          <cell r="C332">
            <v>45.77</v>
          </cell>
        </row>
        <row r="333">
          <cell r="C333">
            <v>46.25</v>
          </cell>
        </row>
        <row r="334">
          <cell r="C334">
            <v>46.72</v>
          </cell>
        </row>
        <row r="335">
          <cell r="C335">
            <v>47.05</v>
          </cell>
        </row>
        <row r="336">
          <cell r="C336">
            <v>47.34</v>
          </cell>
        </row>
        <row r="337">
          <cell r="C337">
            <v>47.69</v>
          </cell>
        </row>
        <row r="338">
          <cell r="C338">
            <v>48.09</v>
          </cell>
        </row>
        <row r="339">
          <cell r="C339">
            <v>48.52</v>
          </cell>
        </row>
        <row r="340">
          <cell r="C340">
            <v>49.02</v>
          </cell>
        </row>
        <row r="341">
          <cell r="C341">
            <v>49.53</v>
          </cell>
        </row>
        <row r="342">
          <cell r="C342">
            <v>49.98</v>
          </cell>
        </row>
        <row r="343">
          <cell r="C343">
            <v>50.33</v>
          </cell>
        </row>
        <row r="344">
          <cell r="C344">
            <v>50.59</v>
          </cell>
        </row>
        <row r="345">
          <cell r="C345">
            <v>50.83</v>
          </cell>
        </row>
        <row r="346">
          <cell r="C346">
            <v>51.06</v>
          </cell>
        </row>
        <row r="347">
          <cell r="C347">
            <v>51.59</v>
          </cell>
        </row>
        <row r="348">
          <cell r="C348">
            <v>52.1</v>
          </cell>
        </row>
        <row r="349">
          <cell r="C349">
            <v>52.53</v>
          </cell>
        </row>
        <row r="350">
          <cell r="C350">
            <v>52.86</v>
          </cell>
        </row>
        <row r="351">
          <cell r="C351">
            <v>53.2</v>
          </cell>
        </row>
        <row r="352">
          <cell r="C352">
            <v>53.53</v>
          </cell>
        </row>
        <row r="353">
          <cell r="C353">
            <v>53.86</v>
          </cell>
        </row>
        <row r="354">
          <cell r="C354">
            <v>54.3</v>
          </cell>
        </row>
        <row r="355">
          <cell r="C355">
            <v>54.73</v>
          </cell>
        </row>
        <row r="356">
          <cell r="C356">
            <v>55.05</v>
          </cell>
        </row>
        <row r="357">
          <cell r="C357">
            <v>55.27</v>
          </cell>
        </row>
        <row r="358">
          <cell r="C358">
            <v>55.55</v>
          </cell>
        </row>
        <row r="359">
          <cell r="C359">
            <v>55.82</v>
          </cell>
        </row>
        <row r="360">
          <cell r="C360">
            <v>56.14</v>
          </cell>
        </row>
        <row r="361">
          <cell r="C361">
            <v>56.57</v>
          </cell>
        </row>
        <row r="362">
          <cell r="C362">
            <v>57.01</v>
          </cell>
        </row>
        <row r="363">
          <cell r="C363">
            <v>57.3</v>
          </cell>
        </row>
        <row r="364">
          <cell r="C364">
            <v>57.61</v>
          </cell>
        </row>
        <row r="365">
          <cell r="C365">
            <v>57.91</v>
          </cell>
        </row>
        <row r="366">
          <cell r="C366">
            <v>58.19</v>
          </cell>
        </row>
        <row r="367">
          <cell r="C367">
            <v>58.55</v>
          </cell>
        </row>
        <row r="368">
          <cell r="C368">
            <v>58.98</v>
          </cell>
        </row>
        <row r="369">
          <cell r="C369">
            <v>59.44</v>
          </cell>
        </row>
        <row r="370">
          <cell r="C370">
            <v>59.8</v>
          </cell>
        </row>
        <row r="371">
          <cell r="C371">
            <v>60.16</v>
          </cell>
        </row>
        <row r="372">
          <cell r="C372">
            <v>60.52</v>
          </cell>
        </row>
        <row r="373">
          <cell r="C373">
            <v>60.87</v>
          </cell>
        </row>
        <row r="374">
          <cell r="C374">
            <v>61.22</v>
          </cell>
        </row>
        <row r="375">
          <cell r="C375">
            <v>61.7</v>
          </cell>
        </row>
        <row r="376">
          <cell r="C376">
            <v>62.17</v>
          </cell>
        </row>
        <row r="377">
          <cell r="C377">
            <v>62.41</v>
          </cell>
        </row>
        <row r="378">
          <cell r="C378">
            <v>62.67</v>
          </cell>
        </row>
        <row r="379">
          <cell r="C379">
            <v>62.95</v>
          </cell>
        </row>
        <row r="380">
          <cell r="C380">
            <v>63.26</v>
          </cell>
        </row>
        <row r="381">
          <cell r="C381">
            <v>63.59</v>
          </cell>
        </row>
        <row r="382">
          <cell r="C382">
            <v>64.02</v>
          </cell>
        </row>
        <row r="383">
          <cell r="C383">
            <v>64.42</v>
          </cell>
        </row>
        <row r="384">
          <cell r="C384">
            <v>64.72</v>
          </cell>
        </row>
        <row r="385">
          <cell r="C385">
            <v>64.97</v>
          </cell>
        </row>
        <row r="386">
          <cell r="C386">
            <v>65.22</v>
          </cell>
        </row>
        <row r="387">
          <cell r="C387">
            <v>65.5</v>
          </cell>
        </row>
        <row r="388">
          <cell r="C388">
            <v>65.84</v>
          </cell>
        </row>
        <row r="389">
          <cell r="C389">
            <v>66.27</v>
          </cell>
        </row>
        <row r="390">
          <cell r="C390">
            <v>66.73</v>
          </cell>
        </row>
        <row r="391">
          <cell r="C391">
            <v>67.12</v>
          </cell>
        </row>
        <row r="392">
          <cell r="C392">
            <v>67.48</v>
          </cell>
        </row>
        <row r="393">
          <cell r="C393">
            <v>67.83</v>
          </cell>
        </row>
        <row r="394">
          <cell r="C394">
            <v>68.180000000000007</v>
          </cell>
        </row>
        <row r="395">
          <cell r="C395">
            <v>68.510000000000005</v>
          </cell>
        </row>
        <row r="396">
          <cell r="C396">
            <v>68.930000000000007</v>
          </cell>
        </row>
        <row r="397">
          <cell r="C397">
            <v>69.31</v>
          </cell>
        </row>
        <row r="398">
          <cell r="C398">
            <v>70.16</v>
          </cell>
        </row>
        <row r="399">
          <cell r="C399">
            <v>70.55</v>
          </cell>
        </row>
        <row r="400">
          <cell r="C400">
            <v>70.91</v>
          </cell>
        </row>
        <row r="401">
          <cell r="C401">
            <v>71.2</v>
          </cell>
        </row>
        <row r="402">
          <cell r="C402">
            <v>71.099999999999994</v>
          </cell>
        </row>
        <row r="403">
          <cell r="C403">
            <v>71.55</v>
          </cell>
        </row>
        <row r="404">
          <cell r="C404">
            <v>72.02</v>
          </cell>
        </row>
        <row r="405">
          <cell r="C405">
            <v>72.400000000000006</v>
          </cell>
        </row>
        <row r="406">
          <cell r="C406">
            <v>72.790000000000006</v>
          </cell>
        </row>
        <row r="407">
          <cell r="C407">
            <v>73.2</v>
          </cell>
        </row>
        <row r="408">
          <cell r="C408">
            <v>73.569999999999993</v>
          </cell>
        </row>
        <row r="409">
          <cell r="C409">
            <v>73.94</v>
          </cell>
        </row>
        <row r="410">
          <cell r="C410">
            <v>74.39</v>
          </cell>
        </row>
        <row r="411">
          <cell r="C411">
            <v>74.83</v>
          </cell>
        </row>
        <row r="412">
          <cell r="C412">
            <v>75.209999999999994</v>
          </cell>
        </row>
        <row r="413">
          <cell r="C413">
            <v>75.569999999999993</v>
          </cell>
        </row>
        <row r="414">
          <cell r="C414">
            <v>75.89</v>
          </cell>
        </row>
        <row r="415">
          <cell r="C415">
            <v>76.19</v>
          </cell>
        </row>
        <row r="416">
          <cell r="C416">
            <v>76.569999999999993</v>
          </cell>
        </row>
        <row r="417">
          <cell r="C417">
            <v>77.010000000000005</v>
          </cell>
        </row>
        <row r="418">
          <cell r="C418">
            <v>77.44</v>
          </cell>
        </row>
        <row r="419">
          <cell r="C419">
            <v>77.760000000000005</v>
          </cell>
        </row>
        <row r="420">
          <cell r="C420">
            <v>78.069999999999993</v>
          </cell>
        </row>
        <row r="421">
          <cell r="C421">
            <v>78.36</v>
          </cell>
        </row>
        <row r="422">
          <cell r="C422">
            <v>78.7</v>
          </cell>
        </row>
        <row r="423">
          <cell r="C423">
            <v>79.02</v>
          </cell>
        </row>
        <row r="424">
          <cell r="C424">
            <v>79.400000000000006</v>
          </cell>
        </row>
        <row r="425">
          <cell r="C425">
            <v>79.8</v>
          </cell>
        </row>
        <row r="426">
          <cell r="C426">
            <v>80.08</v>
          </cell>
        </row>
        <row r="427">
          <cell r="C427">
            <v>80.349999999999994</v>
          </cell>
        </row>
        <row r="428">
          <cell r="C428">
            <v>80.47</v>
          </cell>
        </row>
        <row r="429">
          <cell r="C429">
            <v>80.75</v>
          </cell>
        </row>
        <row r="430">
          <cell r="C430">
            <v>81.05</v>
          </cell>
        </row>
        <row r="431">
          <cell r="C431">
            <v>81.45</v>
          </cell>
        </row>
        <row r="432">
          <cell r="C432">
            <v>81.86</v>
          </cell>
        </row>
        <row r="433">
          <cell r="C433">
            <v>82.17</v>
          </cell>
        </row>
        <row r="434">
          <cell r="C434">
            <v>82.46</v>
          </cell>
        </row>
        <row r="435">
          <cell r="C435">
            <v>82.69</v>
          </cell>
        </row>
        <row r="436">
          <cell r="C436">
            <v>82.99</v>
          </cell>
        </row>
        <row r="437">
          <cell r="C437">
            <v>83.29</v>
          </cell>
        </row>
        <row r="438">
          <cell r="C438">
            <v>83.63</v>
          </cell>
        </row>
        <row r="439">
          <cell r="C439">
            <v>83.99</v>
          </cell>
        </row>
        <row r="440">
          <cell r="C440">
            <v>84.24</v>
          </cell>
        </row>
        <row r="441">
          <cell r="C441">
            <v>84.49</v>
          </cell>
        </row>
        <row r="442">
          <cell r="C442">
            <v>84.72</v>
          </cell>
        </row>
        <row r="443">
          <cell r="C443">
            <v>84.97</v>
          </cell>
        </row>
        <row r="444">
          <cell r="C444">
            <v>85.3</v>
          </cell>
        </row>
        <row r="445">
          <cell r="C445">
            <v>85.67</v>
          </cell>
        </row>
        <row r="446">
          <cell r="C446">
            <v>86.03</v>
          </cell>
        </row>
        <row r="447">
          <cell r="C447">
            <v>86.25</v>
          </cell>
        </row>
        <row r="448">
          <cell r="C448">
            <v>86.47</v>
          </cell>
        </row>
        <row r="449">
          <cell r="C449">
            <v>86.68</v>
          </cell>
        </row>
        <row r="450">
          <cell r="C450">
            <v>86.9</v>
          </cell>
        </row>
        <row r="451">
          <cell r="C451">
            <v>87.13</v>
          </cell>
        </row>
        <row r="452">
          <cell r="C452">
            <v>87.44</v>
          </cell>
        </row>
        <row r="453">
          <cell r="C453">
            <v>87.76</v>
          </cell>
        </row>
        <row r="454">
          <cell r="C454">
            <v>87.98</v>
          </cell>
        </row>
        <row r="455">
          <cell r="C455">
            <v>88.18</v>
          </cell>
        </row>
        <row r="456">
          <cell r="C456">
            <v>88.26</v>
          </cell>
        </row>
        <row r="457">
          <cell r="C457">
            <v>88.53</v>
          </cell>
        </row>
        <row r="458">
          <cell r="C458">
            <v>88.73</v>
          </cell>
        </row>
        <row r="459">
          <cell r="C459">
            <v>89.05</v>
          </cell>
        </row>
        <row r="460">
          <cell r="C460">
            <v>89.39</v>
          </cell>
        </row>
        <row r="461">
          <cell r="C461">
            <v>89.66</v>
          </cell>
        </row>
        <row r="462">
          <cell r="C462">
            <v>89.87</v>
          </cell>
        </row>
        <row r="463">
          <cell r="C463">
            <v>90.11</v>
          </cell>
        </row>
        <row r="464">
          <cell r="C464">
            <v>90.37</v>
          </cell>
        </row>
        <row r="465">
          <cell r="C465">
            <v>90.54</v>
          </cell>
        </row>
        <row r="466">
          <cell r="C466">
            <v>90.86</v>
          </cell>
        </row>
        <row r="467">
          <cell r="C467">
            <v>91.15</v>
          </cell>
        </row>
        <row r="468">
          <cell r="C468">
            <v>91.37</v>
          </cell>
        </row>
        <row r="469">
          <cell r="C469">
            <v>91.51</v>
          </cell>
        </row>
        <row r="470">
          <cell r="C470">
            <v>91.64</v>
          </cell>
        </row>
        <row r="471">
          <cell r="C471">
            <v>91.75</v>
          </cell>
        </row>
        <row r="472">
          <cell r="C472">
            <v>91.86</v>
          </cell>
        </row>
        <row r="473">
          <cell r="C473">
            <v>92.15</v>
          </cell>
        </row>
        <row r="474">
          <cell r="C474">
            <v>92.43</v>
          </cell>
        </row>
        <row r="475">
          <cell r="C475">
            <v>92.64</v>
          </cell>
        </row>
        <row r="476">
          <cell r="C476">
            <v>92.8</v>
          </cell>
        </row>
        <row r="477">
          <cell r="C477">
            <v>92.94</v>
          </cell>
        </row>
        <row r="478">
          <cell r="C478">
            <v>93.08</v>
          </cell>
        </row>
        <row r="479">
          <cell r="C479">
            <v>93.2</v>
          </cell>
        </row>
        <row r="480">
          <cell r="C480">
            <v>93.41</v>
          </cell>
        </row>
        <row r="481">
          <cell r="C481">
            <v>93.63</v>
          </cell>
        </row>
        <row r="482">
          <cell r="C482">
            <v>93.82</v>
          </cell>
        </row>
        <row r="483">
          <cell r="C483">
            <v>93.86</v>
          </cell>
        </row>
        <row r="484">
          <cell r="C484">
            <v>93.95</v>
          </cell>
        </row>
        <row r="485">
          <cell r="C485">
            <v>94.1</v>
          </cell>
        </row>
        <row r="486">
          <cell r="C486">
            <v>94.26</v>
          </cell>
        </row>
        <row r="487">
          <cell r="C487">
            <v>94.37</v>
          </cell>
        </row>
        <row r="488">
          <cell r="C488">
            <v>94.72</v>
          </cell>
        </row>
        <row r="489">
          <cell r="C489">
            <v>94.78</v>
          </cell>
        </row>
        <row r="490">
          <cell r="C490">
            <v>94.96</v>
          </cell>
        </row>
        <row r="491">
          <cell r="C491">
            <v>95.04</v>
          </cell>
        </row>
        <row r="492">
          <cell r="C492">
            <v>95.05</v>
          </cell>
        </row>
        <row r="493">
          <cell r="C493">
            <v>95.09</v>
          </cell>
        </row>
        <row r="494">
          <cell r="C494">
            <v>95.11</v>
          </cell>
        </row>
        <row r="495">
          <cell r="C495">
            <v>95.23</v>
          </cell>
        </row>
        <row r="496">
          <cell r="C496">
            <v>95.28</v>
          </cell>
        </row>
        <row r="497">
          <cell r="C497">
            <v>95.33</v>
          </cell>
        </row>
        <row r="498">
          <cell r="C498">
            <v>95.4</v>
          </cell>
        </row>
        <row r="499">
          <cell r="C499">
            <v>95.45</v>
          </cell>
        </row>
        <row r="500">
          <cell r="C500">
            <v>95.5</v>
          </cell>
        </row>
        <row r="501">
          <cell r="C501">
            <v>95.58</v>
          </cell>
        </row>
        <row r="502">
          <cell r="C502">
            <v>95.68</v>
          </cell>
        </row>
        <row r="503">
          <cell r="C503">
            <v>95.61</v>
          </cell>
        </row>
        <row r="504">
          <cell r="C504">
            <v>95.49</v>
          </cell>
        </row>
        <row r="505">
          <cell r="C505">
            <v>95.43</v>
          </cell>
        </row>
        <row r="506">
          <cell r="C506">
            <v>95.37</v>
          </cell>
        </row>
        <row r="507">
          <cell r="C507">
            <v>95.26</v>
          </cell>
        </row>
        <row r="508">
          <cell r="C508">
            <v>95.17</v>
          </cell>
        </row>
        <row r="509">
          <cell r="C509">
            <v>95.06</v>
          </cell>
        </row>
        <row r="510">
          <cell r="C510">
            <v>94.85</v>
          </cell>
        </row>
        <row r="511">
          <cell r="C511">
            <v>94.62</v>
          </cell>
        </row>
        <row r="512">
          <cell r="C512">
            <v>94.41</v>
          </cell>
        </row>
        <row r="513">
          <cell r="C513">
            <v>94.23</v>
          </cell>
        </row>
        <row r="514">
          <cell r="C514">
            <v>94.06</v>
          </cell>
        </row>
        <row r="515">
          <cell r="C515">
            <v>93.99</v>
          </cell>
        </row>
        <row r="516">
          <cell r="C516">
            <v>93.95</v>
          </cell>
        </row>
        <row r="517">
          <cell r="C517">
            <v>93.64</v>
          </cell>
        </row>
        <row r="518">
          <cell r="C518">
            <v>93.23</v>
          </cell>
        </row>
        <row r="519">
          <cell r="C519">
            <v>92.82</v>
          </cell>
        </row>
        <row r="520">
          <cell r="C520">
            <v>92.35</v>
          </cell>
        </row>
        <row r="521">
          <cell r="C521">
            <v>91.89</v>
          </cell>
        </row>
        <row r="522">
          <cell r="C522">
            <v>91.6</v>
          </cell>
        </row>
        <row r="523">
          <cell r="C523">
            <v>91.31</v>
          </cell>
        </row>
        <row r="524">
          <cell r="C524">
            <v>90.89</v>
          </cell>
        </row>
        <row r="525">
          <cell r="C525">
            <v>90.43</v>
          </cell>
        </row>
        <row r="526">
          <cell r="C526">
            <v>89.95</v>
          </cell>
        </row>
        <row r="527">
          <cell r="C527">
            <v>89.44</v>
          </cell>
        </row>
        <row r="528">
          <cell r="C528">
            <v>88.96</v>
          </cell>
        </row>
        <row r="529">
          <cell r="C529">
            <v>88.53</v>
          </cell>
        </row>
        <row r="530">
          <cell r="C530">
            <v>88.06</v>
          </cell>
        </row>
        <row r="531">
          <cell r="C531">
            <v>87.35</v>
          </cell>
        </row>
        <row r="532">
          <cell r="C532">
            <v>86.59</v>
          </cell>
        </row>
        <row r="533">
          <cell r="C533">
            <v>85.88</v>
          </cell>
        </row>
        <row r="534">
          <cell r="C534">
            <v>85.21</v>
          </cell>
        </row>
        <row r="535">
          <cell r="C535">
            <v>84.62</v>
          </cell>
        </row>
        <row r="536">
          <cell r="C536">
            <v>84.2</v>
          </cell>
        </row>
        <row r="537">
          <cell r="C537">
            <v>83.85</v>
          </cell>
        </row>
        <row r="538">
          <cell r="C538">
            <v>83.48</v>
          </cell>
        </row>
        <row r="539">
          <cell r="C539">
            <v>83.2</v>
          </cell>
        </row>
        <row r="540">
          <cell r="C540">
            <v>83.05</v>
          </cell>
          <cell r="E540">
            <v>500</v>
          </cell>
        </row>
        <row r="541">
          <cell r="C541">
            <v>82.96</v>
          </cell>
        </row>
        <row r="542">
          <cell r="C542">
            <v>82.93</v>
          </cell>
        </row>
        <row r="543">
          <cell r="C543">
            <v>83</v>
          </cell>
        </row>
        <row r="544">
          <cell r="C544">
            <v>83.13</v>
          </cell>
        </row>
        <row r="545">
          <cell r="C545">
            <v>83.23</v>
          </cell>
        </row>
        <row r="546">
          <cell r="C546">
            <v>83.2</v>
          </cell>
        </row>
        <row r="547">
          <cell r="C547">
            <v>83.2</v>
          </cell>
        </row>
        <row r="548">
          <cell r="C548">
            <v>83.23</v>
          </cell>
        </row>
        <row r="549">
          <cell r="C549">
            <v>83.29</v>
          </cell>
        </row>
        <row r="550">
          <cell r="C550">
            <v>83.38</v>
          </cell>
        </row>
        <row r="551">
          <cell r="B551">
            <v>2023</v>
          </cell>
          <cell r="C551">
            <v>83.53</v>
          </cell>
          <cell r="D551">
            <v>1000</v>
          </cell>
        </row>
        <row r="552">
          <cell r="C552">
            <v>83.52</v>
          </cell>
        </row>
        <row r="553">
          <cell r="C553">
            <v>83.43</v>
          </cell>
        </row>
        <row r="554">
          <cell r="C554">
            <v>83.37</v>
          </cell>
        </row>
        <row r="555">
          <cell r="C555">
            <v>83.23</v>
          </cell>
        </row>
        <row r="556">
          <cell r="C556">
            <v>83.18</v>
          </cell>
        </row>
        <row r="557">
          <cell r="C557">
            <v>83.15</v>
          </cell>
        </row>
        <row r="558">
          <cell r="C558">
            <v>83.08</v>
          </cell>
        </row>
        <row r="559">
          <cell r="C559">
            <v>82.86</v>
          </cell>
        </row>
        <row r="560">
          <cell r="C560">
            <v>82.61</v>
          </cell>
        </row>
        <row r="561">
          <cell r="C561">
            <v>82.35</v>
          </cell>
        </row>
        <row r="562">
          <cell r="C562">
            <v>82.14</v>
          </cell>
        </row>
        <row r="563">
          <cell r="C563">
            <v>81.91</v>
          </cell>
        </row>
        <row r="564">
          <cell r="C564">
            <v>81.72</v>
          </cell>
        </row>
        <row r="565">
          <cell r="C565">
            <v>81.510000000000005</v>
          </cell>
        </row>
        <row r="566">
          <cell r="C566">
            <v>81.09</v>
          </cell>
        </row>
        <row r="567">
          <cell r="C567">
            <v>80.61</v>
          </cell>
        </row>
        <row r="568">
          <cell r="C568">
            <v>80.11</v>
          </cell>
        </row>
        <row r="569">
          <cell r="C569">
            <v>79.52</v>
          </cell>
        </row>
        <row r="570">
          <cell r="C570">
            <v>78.91</v>
          </cell>
        </row>
        <row r="571">
          <cell r="C571">
            <v>78.38</v>
          </cell>
        </row>
        <row r="572">
          <cell r="C572">
            <v>77.83</v>
          </cell>
        </row>
        <row r="573">
          <cell r="C573">
            <v>77.06</v>
          </cell>
        </row>
        <row r="574">
          <cell r="C574">
            <v>76.33</v>
          </cell>
        </row>
        <row r="575">
          <cell r="C575">
            <v>75.650000000000006</v>
          </cell>
        </row>
        <row r="576">
          <cell r="C576">
            <v>75.010000000000005</v>
          </cell>
        </row>
        <row r="577">
          <cell r="C577">
            <v>74.31</v>
          </cell>
        </row>
        <row r="578">
          <cell r="C578">
            <v>73.73</v>
          </cell>
        </row>
        <row r="579">
          <cell r="C579">
            <v>73.2</v>
          </cell>
        </row>
        <row r="580">
          <cell r="C580">
            <v>72.63</v>
          </cell>
        </row>
        <row r="581">
          <cell r="C581">
            <v>72.14</v>
          </cell>
        </row>
        <row r="582">
          <cell r="C582">
            <v>71.67</v>
          </cell>
        </row>
        <row r="583">
          <cell r="C583">
            <v>71.22</v>
          </cell>
        </row>
        <row r="584">
          <cell r="C584">
            <v>70.84</v>
          </cell>
        </row>
        <row r="585">
          <cell r="C585">
            <v>70.53</v>
          </cell>
        </row>
        <row r="586">
          <cell r="C586">
            <v>70.22</v>
          </cell>
        </row>
        <row r="587">
          <cell r="C587">
            <v>69.56</v>
          </cell>
        </row>
        <row r="588">
          <cell r="C588">
            <v>68.91</v>
          </cell>
        </row>
        <row r="589">
          <cell r="C589">
            <v>68.25</v>
          </cell>
        </row>
        <row r="590">
          <cell r="C590">
            <v>67.58</v>
          </cell>
        </row>
        <row r="591">
          <cell r="C591">
            <v>66.989999999999995</v>
          </cell>
        </row>
        <row r="592">
          <cell r="C592">
            <v>66.56</v>
          </cell>
        </row>
        <row r="593">
          <cell r="C593">
            <v>66.2</v>
          </cell>
        </row>
        <row r="594">
          <cell r="C594">
            <v>65.75</v>
          </cell>
        </row>
        <row r="595">
          <cell r="C595">
            <v>65.31</v>
          </cell>
        </row>
        <row r="596">
          <cell r="C596">
            <v>64.89</v>
          </cell>
        </row>
        <row r="597">
          <cell r="C597">
            <v>64.55</v>
          </cell>
        </row>
        <row r="598">
          <cell r="C598">
            <v>64.3</v>
          </cell>
        </row>
        <row r="599">
          <cell r="C599">
            <v>64.19</v>
          </cell>
        </row>
        <row r="600">
          <cell r="C600">
            <v>64.06</v>
          </cell>
        </row>
        <row r="601">
          <cell r="C601">
            <v>63.82</v>
          </cell>
        </row>
        <row r="602">
          <cell r="C602">
            <v>63.52</v>
          </cell>
        </row>
        <row r="603">
          <cell r="C603">
            <v>63.23</v>
          </cell>
        </row>
        <row r="604">
          <cell r="C604">
            <v>62.96</v>
          </cell>
        </row>
        <row r="605">
          <cell r="C605">
            <v>62.68</v>
          </cell>
        </row>
        <row r="606">
          <cell r="C606">
            <v>62.44</v>
          </cell>
        </row>
        <row r="607">
          <cell r="C607">
            <v>62.2</v>
          </cell>
        </row>
        <row r="608">
          <cell r="C608">
            <v>61.59</v>
          </cell>
        </row>
        <row r="609">
          <cell r="C609">
            <v>61.06</v>
          </cell>
        </row>
        <row r="610">
          <cell r="C610">
            <v>60.64</v>
          </cell>
        </row>
        <row r="611">
          <cell r="C611">
            <v>60.16</v>
          </cell>
        </row>
        <row r="612">
          <cell r="C612">
            <v>59.72</v>
          </cell>
        </row>
        <row r="613">
          <cell r="C613">
            <v>59.52</v>
          </cell>
        </row>
        <row r="614">
          <cell r="C614">
            <v>58.96</v>
          </cell>
        </row>
        <row r="615">
          <cell r="C615">
            <v>58.56</v>
          </cell>
        </row>
        <row r="616">
          <cell r="C616">
            <v>58.05</v>
          </cell>
        </row>
        <row r="617">
          <cell r="C617">
            <v>57.55</v>
          </cell>
        </row>
        <row r="618">
          <cell r="C618">
            <v>57.17</v>
          </cell>
        </row>
        <row r="619">
          <cell r="C619">
            <v>56.88</v>
          </cell>
        </row>
        <row r="620">
          <cell r="C620">
            <v>56.65</v>
          </cell>
        </row>
        <row r="621">
          <cell r="C621">
            <v>56.5</v>
          </cell>
        </row>
        <row r="622">
          <cell r="C622">
            <v>56.4</v>
          </cell>
        </row>
        <row r="623">
          <cell r="C623">
            <v>56.24</v>
          </cell>
        </row>
        <row r="624">
          <cell r="C624">
            <v>55.98</v>
          </cell>
        </row>
        <row r="625">
          <cell r="C625">
            <v>55.78</v>
          </cell>
        </row>
        <row r="626">
          <cell r="C626">
            <v>55.69</v>
          </cell>
        </row>
        <row r="627">
          <cell r="C627">
            <v>55.74</v>
          </cell>
        </row>
        <row r="628">
          <cell r="C628">
            <v>55.77</v>
          </cell>
        </row>
        <row r="629">
          <cell r="C629">
            <v>55.65</v>
          </cell>
          <cell r="E629">
            <v>500</v>
          </cell>
        </row>
        <row r="630">
          <cell r="C630">
            <v>55.6</v>
          </cell>
        </row>
        <row r="631">
          <cell r="C631">
            <v>55.63</v>
          </cell>
        </row>
        <row r="632">
          <cell r="C632">
            <v>55.7</v>
          </cell>
        </row>
        <row r="633">
          <cell r="C633">
            <v>55.83</v>
          </cell>
        </row>
        <row r="634">
          <cell r="C634">
            <v>56.03</v>
          </cell>
        </row>
        <row r="635">
          <cell r="C635">
            <v>56.03</v>
          </cell>
        </row>
        <row r="636">
          <cell r="C636">
            <v>55.9</v>
          </cell>
        </row>
        <row r="637">
          <cell r="C637">
            <v>55.69</v>
          </cell>
        </row>
        <row r="638">
          <cell r="C638">
            <v>55.61</v>
          </cell>
        </row>
        <row r="639">
          <cell r="C639">
            <v>55.65</v>
          </cell>
        </row>
        <row r="640">
          <cell r="C640">
            <v>55.84</v>
          </cell>
        </row>
        <row r="641">
          <cell r="C641">
            <v>55.88</v>
          </cell>
        </row>
        <row r="642">
          <cell r="C642">
            <v>55.94</v>
          </cell>
        </row>
        <row r="643">
          <cell r="C643">
            <v>55.87</v>
          </cell>
        </row>
        <row r="644">
          <cell r="C644">
            <v>55.74</v>
          </cell>
        </row>
        <row r="645">
          <cell r="C645">
            <v>55.62</v>
          </cell>
        </row>
        <row r="646">
          <cell r="C646">
            <v>55.54</v>
          </cell>
        </row>
        <row r="647">
          <cell r="C647">
            <v>55.47</v>
          </cell>
        </row>
        <row r="648">
          <cell r="C648">
            <v>55.58</v>
          </cell>
        </row>
        <row r="649">
          <cell r="C649">
            <v>55.76</v>
          </cell>
        </row>
        <row r="650">
          <cell r="C650">
            <v>55.97</v>
          </cell>
        </row>
        <row r="651">
          <cell r="C651">
            <v>56.11</v>
          </cell>
        </row>
        <row r="652">
          <cell r="C652">
            <v>56.19</v>
          </cell>
        </row>
        <row r="653">
          <cell r="C653">
            <v>56.27</v>
          </cell>
        </row>
        <row r="654">
          <cell r="C654">
            <v>56.27</v>
          </cell>
        </row>
        <row r="655">
          <cell r="C655">
            <v>56.38</v>
          </cell>
        </row>
        <row r="656">
          <cell r="C656">
            <v>56.59</v>
          </cell>
        </row>
        <row r="657">
          <cell r="C657">
            <v>56.71</v>
          </cell>
        </row>
        <row r="658">
          <cell r="C658">
            <v>56.85</v>
          </cell>
        </row>
        <row r="659">
          <cell r="C659">
            <v>57.01</v>
          </cell>
        </row>
        <row r="660">
          <cell r="C660">
            <v>57.16</v>
          </cell>
        </row>
        <row r="661">
          <cell r="C661">
            <v>57.32</v>
          </cell>
        </row>
        <row r="662">
          <cell r="C662">
            <v>57.64</v>
          </cell>
        </row>
        <row r="663">
          <cell r="C663">
            <v>58</v>
          </cell>
        </row>
        <row r="664">
          <cell r="C664">
            <v>58.28</v>
          </cell>
        </row>
        <row r="665">
          <cell r="C665">
            <v>58.5</v>
          </cell>
        </row>
        <row r="666">
          <cell r="C666">
            <v>58.6</v>
          </cell>
        </row>
        <row r="667">
          <cell r="C667">
            <v>58.77</v>
          </cell>
        </row>
        <row r="668">
          <cell r="C668">
            <v>59</v>
          </cell>
        </row>
        <row r="669">
          <cell r="C669">
            <v>59.35</v>
          </cell>
        </row>
        <row r="670">
          <cell r="C670">
            <v>59.79</v>
          </cell>
        </row>
        <row r="671">
          <cell r="C671">
            <v>60.21</v>
          </cell>
        </row>
        <row r="672">
          <cell r="C672">
            <v>60.43</v>
          </cell>
        </row>
        <row r="673">
          <cell r="C673">
            <v>60.66</v>
          </cell>
        </row>
        <row r="674">
          <cell r="C674">
            <v>60.85</v>
          </cell>
        </row>
        <row r="675">
          <cell r="C675">
            <v>61.16</v>
          </cell>
        </row>
        <row r="676">
          <cell r="C676">
            <v>61.51</v>
          </cell>
        </row>
        <row r="677">
          <cell r="C677">
            <v>61.87</v>
          </cell>
        </row>
        <row r="678">
          <cell r="C678">
            <v>62.16</v>
          </cell>
        </row>
        <row r="679">
          <cell r="C679">
            <v>62.38</v>
          </cell>
        </row>
        <row r="680">
          <cell r="C680">
            <v>62.59</v>
          </cell>
        </row>
        <row r="681">
          <cell r="C681">
            <v>62.81</v>
          </cell>
        </row>
        <row r="682">
          <cell r="C682">
            <v>63.07</v>
          </cell>
        </row>
        <row r="683">
          <cell r="C683">
            <v>63.47</v>
          </cell>
        </row>
        <row r="684">
          <cell r="C684">
            <v>63.87</v>
          </cell>
        </row>
        <row r="685">
          <cell r="C685">
            <v>64.069999999999993</v>
          </cell>
        </row>
        <row r="686">
          <cell r="C686">
            <v>64.42</v>
          </cell>
        </row>
        <row r="687">
          <cell r="C687">
            <v>64.7</v>
          </cell>
        </row>
        <row r="688">
          <cell r="C688">
            <v>64.989999999999995</v>
          </cell>
        </row>
        <row r="689">
          <cell r="C689">
            <v>65.209999999999994</v>
          </cell>
        </row>
        <row r="690">
          <cell r="C690">
            <v>65.63</v>
          </cell>
        </row>
        <row r="691">
          <cell r="C691">
            <v>66.069999999999993</v>
          </cell>
        </row>
        <row r="692">
          <cell r="C692">
            <v>66.34</v>
          </cell>
        </row>
        <row r="693">
          <cell r="C693">
            <v>66.599999999999994</v>
          </cell>
        </row>
        <row r="694">
          <cell r="C694">
            <v>66.819999999999993</v>
          </cell>
        </row>
        <row r="695">
          <cell r="C695">
            <v>67.069999999999993</v>
          </cell>
        </row>
        <row r="696">
          <cell r="C696">
            <v>67.39</v>
          </cell>
        </row>
        <row r="697">
          <cell r="C697">
            <v>67.78</v>
          </cell>
        </row>
        <row r="698">
          <cell r="C698">
            <v>68.150000000000006</v>
          </cell>
        </row>
        <row r="699">
          <cell r="C699">
            <v>68.48</v>
          </cell>
        </row>
        <row r="700">
          <cell r="C700">
            <v>68.739999999999995</v>
          </cell>
        </row>
        <row r="701">
          <cell r="C701">
            <v>69</v>
          </cell>
        </row>
        <row r="702">
          <cell r="C702">
            <v>69.23</v>
          </cell>
        </row>
        <row r="703">
          <cell r="C703">
            <v>69.61</v>
          </cell>
        </row>
        <row r="704">
          <cell r="C704">
            <v>69.959999999999994</v>
          </cell>
        </row>
        <row r="705">
          <cell r="C705">
            <v>70.31</v>
          </cell>
        </row>
        <row r="706">
          <cell r="C706">
            <v>70.540000000000006</v>
          </cell>
        </row>
        <row r="707">
          <cell r="C707">
            <v>70.739999999999995</v>
          </cell>
        </row>
        <row r="708">
          <cell r="C708">
            <v>70.94</v>
          </cell>
        </row>
        <row r="709">
          <cell r="C709">
            <v>71.2</v>
          </cell>
        </row>
        <row r="710">
          <cell r="C710">
            <v>71.510000000000005</v>
          </cell>
        </row>
        <row r="711">
          <cell r="C711">
            <v>71.89</v>
          </cell>
        </row>
        <row r="712">
          <cell r="C712">
            <v>72.27</v>
          </cell>
        </row>
        <row r="713">
          <cell r="C713">
            <v>72.56</v>
          </cell>
        </row>
        <row r="714">
          <cell r="C714">
            <v>72.86</v>
          </cell>
        </row>
        <row r="715">
          <cell r="C715">
            <v>73.13</v>
          </cell>
        </row>
        <row r="716">
          <cell r="C716">
            <v>73.38</v>
          </cell>
        </row>
        <row r="717">
          <cell r="C717">
            <v>73.67</v>
          </cell>
        </row>
        <row r="718">
          <cell r="C718">
            <v>74</v>
          </cell>
        </row>
        <row r="719">
          <cell r="C719">
            <v>74.38</v>
          </cell>
        </row>
        <row r="720">
          <cell r="C720">
            <v>74.650000000000006</v>
          </cell>
        </row>
        <row r="721">
          <cell r="C721">
            <v>74.930000000000007</v>
          </cell>
        </row>
        <row r="722">
          <cell r="C722">
            <v>75.03</v>
          </cell>
        </row>
        <row r="723">
          <cell r="C723">
            <v>75.180000000000007</v>
          </cell>
        </row>
        <row r="724">
          <cell r="C724">
            <v>75.42</v>
          </cell>
        </row>
        <row r="725">
          <cell r="C725">
            <v>75.78</v>
          </cell>
        </row>
        <row r="726">
          <cell r="C726">
            <v>76.14</v>
          </cell>
        </row>
        <row r="727">
          <cell r="C727">
            <v>76.41</v>
          </cell>
        </row>
        <row r="728">
          <cell r="C728">
            <v>76.63</v>
          </cell>
        </row>
        <row r="729">
          <cell r="C729">
            <v>76.83</v>
          </cell>
        </row>
        <row r="730">
          <cell r="C730">
            <v>77.03</v>
          </cell>
        </row>
        <row r="731">
          <cell r="C731">
            <v>77.28</v>
          </cell>
        </row>
        <row r="732">
          <cell r="C732">
            <v>77.5</v>
          </cell>
        </row>
        <row r="733">
          <cell r="C733">
            <v>77.849999999999994</v>
          </cell>
        </row>
        <row r="734">
          <cell r="C734">
            <v>78.11</v>
          </cell>
        </row>
        <row r="735">
          <cell r="C735">
            <v>78.319999999999993</v>
          </cell>
        </row>
        <row r="736">
          <cell r="C736">
            <v>78.599999999999994</v>
          </cell>
        </row>
        <row r="737">
          <cell r="C737">
            <v>78.849999999999994</v>
          </cell>
        </row>
        <row r="738">
          <cell r="C738">
            <v>79.14</v>
          </cell>
        </row>
        <row r="739">
          <cell r="C739">
            <v>79.5</v>
          </cell>
        </row>
        <row r="740">
          <cell r="C740">
            <v>79.849999999999994</v>
          </cell>
        </row>
        <row r="741">
          <cell r="C741">
            <v>80.13</v>
          </cell>
        </row>
        <row r="742">
          <cell r="C742">
            <v>80.349999999999994</v>
          </cell>
        </row>
        <row r="743">
          <cell r="C743">
            <v>80.53</v>
          </cell>
        </row>
        <row r="744">
          <cell r="C744">
            <v>80.760000000000005</v>
          </cell>
        </row>
        <row r="745">
          <cell r="C745">
            <v>81.05</v>
          </cell>
        </row>
        <row r="746">
          <cell r="C746">
            <v>81.430000000000007</v>
          </cell>
        </row>
        <row r="747">
          <cell r="C747">
            <v>81.81</v>
          </cell>
        </row>
        <row r="748">
          <cell r="C748">
            <v>82.09</v>
          </cell>
        </row>
        <row r="749">
          <cell r="C749">
            <v>82.33</v>
          </cell>
        </row>
        <row r="750">
          <cell r="C750">
            <v>82.55</v>
          </cell>
        </row>
        <row r="751">
          <cell r="C751">
            <v>82.76</v>
          </cell>
        </row>
        <row r="752">
          <cell r="C752">
            <v>83.02</v>
          </cell>
        </row>
        <row r="753">
          <cell r="C753">
            <v>83.37</v>
          </cell>
        </row>
        <row r="754">
          <cell r="C754">
            <v>83.74</v>
          </cell>
        </row>
        <row r="755">
          <cell r="C755">
            <v>84</v>
          </cell>
        </row>
        <row r="756">
          <cell r="C756">
            <v>84.25</v>
          </cell>
        </row>
        <row r="757">
          <cell r="C757">
            <v>84.51</v>
          </cell>
        </row>
        <row r="758">
          <cell r="C758">
            <v>84.78</v>
          </cell>
        </row>
        <row r="759">
          <cell r="C759">
            <v>85.03</v>
          </cell>
        </row>
        <row r="760">
          <cell r="C760">
            <v>85.4</v>
          </cell>
        </row>
        <row r="761">
          <cell r="C761">
            <v>85.79</v>
          </cell>
        </row>
        <row r="762">
          <cell r="C762">
            <v>86.09</v>
          </cell>
        </row>
        <row r="763">
          <cell r="C763">
            <v>85.97</v>
          </cell>
        </row>
        <row r="764">
          <cell r="C764">
            <v>86.26</v>
          </cell>
        </row>
        <row r="765">
          <cell r="C765">
            <v>86.51</v>
          </cell>
        </row>
        <row r="766">
          <cell r="C766">
            <v>86.74</v>
          </cell>
        </row>
        <row r="767">
          <cell r="C767">
            <v>87.04</v>
          </cell>
        </row>
        <row r="768">
          <cell r="C768">
            <v>87.37</v>
          </cell>
        </row>
        <row r="769">
          <cell r="C769">
            <v>87.66</v>
          </cell>
        </row>
        <row r="770">
          <cell r="C770">
            <v>87.97</v>
          </cell>
        </row>
        <row r="771">
          <cell r="C771">
            <v>88.24</v>
          </cell>
        </row>
        <row r="772">
          <cell r="C772">
            <v>88.51</v>
          </cell>
        </row>
        <row r="773">
          <cell r="C773">
            <v>88.68</v>
          </cell>
        </row>
        <row r="774">
          <cell r="C774">
            <v>89.05</v>
          </cell>
        </row>
        <row r="775">
          <cell r="C775">
            <v>89.41</v>
          </cell>
        </row>
        <row r="776">
          <cell r="C776">
            <v>89.71</v>
          </cell>
        </row>
        <row r="777">
          <cell r="C777">
            <v>89.85</v>
          </cell>
        </row>
        <row r="778">
          <cell r="C778">
            <v>90.11</v>
          </cell>
        </row>
        <row r="779">
          <cell r="C779">
            <v>90.41</v>
          </cell>
        </row>
        <row r="780">
          <cell r="C780">
            <v>90.71</v>
          </cell>
        </row>
        <row r="781">
          <cell r="C781">
            <v>91.02</v>
          </cell>
        </row>
        <row r="782">
          <cell r="C782">
            <v>91.31</v>
          </cell>
        </row>
        <row r="783">
          <cell r="C783">
            <v>91.53</v>
          </cell>
        </row>
        <row r="784">
          <cell r="C784">
            <v>91.6</v>
          </cell>
        </row>
        <row r="785">
          <cell r="C785">
            <v>91.83</v>
          </cell>
        </row>
        <row r="786">
          <cell r="C786">
            <v>91.94</v>
          </cell>
        </row>
        <row r="787">
          <cell r="C787">
            <v>92.09</v>
          </cell>
        </row>
        <row r="788">
          <cell r="C788">
            <v>92.28</v>
          </cell>
        </row>
        <row r="789">
          <cell r="C789">
            <v>92.5</v>
          </cell>
        </row>
        <row r="790">
          <cell r="C790">
            <v>92.62</v>
          </cell>
        </row>
        <row r="791">
          <cell r="C791">
            <v>92.68</v>
          </cell>
        </row>
        <row r="792">
          <cell r="C792">
            <v>92.77</v>
          </cell>
        </row>
        <row r="793">
          <cell r="C793">
            <v>92.92</v>
          </cell>
        </row>
        <row r="794">
          <cell r="C794">
            <v>92.86</v>
          </cell>
        </row>
        <row r="795">
          <cell r="C795">
            <v>92.88</v>
          </cell>
        </row>
        <row r="796">
          <cell r="C796">
            <v>93.08</v>
          </cell>
        </row>
        <row r="797">
          <cell r="C797">
            <v>93.19</v>
          </cell>
        </row>
        <row r="798">
          <cell r="C798">
            <v>93.28</v>
          </cell>
        </row>
        <row r="799">
          <cell r="C799">
            <v>93.32</v>
          </cell>
        </row>
        <row r="800">
          <cell r="C800">
            <v>93.38</v>
          </cell>
        </row>
        <row r="801">
          <cell r="C801">
            <v>93.43</v>
          </cell>
        </row>
        <row r="802">
          <cell r="C802">
            <v>93.55</v>
          </cell>
        </row>
        <row r="803">
          <cell r="C803">
            <v>93.66</v>
          </cell>
        </row>
        <row r="804">
          <cell r="C804">
            <v>93.69</v>
          </cell>
        </row>
        <row r="805">
          <cell r="C805">
            <v>93.69</v>
          </cell>
        </row>
        <row r="806">
          <cell r="C806">
            <v>93.7</v>
          </cell>
        </row>
        <row r="807">
          <cell r="C807">
            <v>93.71</v>
          </cell>
        </row>
        <row r="808">
          <cell r="C808">
            <v>93.77</v>
          </cell>
        </row>
        <row r="809">
          <cell r="C809">
            <v>93.86</v>
          </cell>
        </row>
        <row r="810">
          <cell r="C810">
            <v>94</v>
          </cell>
        </row>
        <row r="811">
          <cell r="C811">
            <v>94.09</v>
          </cell>
        </row>
        <row r="812">
          <cell r="C812">
            <v>94.18</v>
          </cell>
        </row>
        <row r="813">
          <cell r="C813">
            <v>94.24</v>
          </cell>
        </row>
        <row r="814">
          <cell r="C814">
            <v>94.33</v>
          </cell>
        </row>
        <row r="815">
          <cell r="C815">
            <v>94.45</v>
          </cell>
        </row>
        <row r="816">
          <cell r="C816">
            <v>94.61</v>
          </cell>
        </row>
        <row r="817">
          <cell r="C817">
            <v>94.81</v>
          </cell>
        </row>
        <row r="818">
          <cell r="C818">
            <v>94.93</v>
          </cell>
        </row>
        <row r="819">
          <cell r="C819">
            <v>95.03</v>
          </cell>
        </row>
        <row r="820">
          <cell r="C820">
            <v>95.15</v>
          </cell>
        </row>
        <row r="821">
          <cell r="C821">
            <v>95.27</v>
          </cell>
        </row>
        <row r="822">
          <cell r="C822">
            <v>95.41</v>
          </cell>
        </row>
        <row r="823">
          <cell r="C823">
            <v>95.62</v>
          </cell>
        </row>
        <row r="824">
          <cell r="C824">
            <v>95.99</v>
          </cell>
        </row>
        <row r="825">
          <cell r="C825">
            <v>96.15</v>
          </cell>
        </row>
        <row r="826">
          <cell r="C826">
            <v>96.33</v>
          </cell>
        </row>
        <row r="827">
          <cell r="C827">
            <v>96.46</v>
          </cell>
        </row>
        <row r="828">
          <cell r="C828">
            <v>96.53</v>
          </cell>
        </row>
        <row r="829">
          <cell r="C829">
            <v>96.69</v>
          </cell>
        </row>
        <row r="830">
          <cell r="C830">
            <v>96.86</v>
          </cell>
        </row>
        <row r="831">
          <cell r="C831">
            <v>97</v>
          </cell>
        </row>
        <row r="832">
          <cell r="C832">
            <v>97.09</v>
          </cell>
        </row>
        <row r="833">
          <cell r="C833">
            <v>97.16</v>
          </cell>
        </row>
        <row r="834">
          <cell r="C834">
            <v>97.32</v>
          </cell>
        </row>
        <row r="835">
          <cell r="C835">
            <v>97.45</v>
          </cell>
        </row>
        <row r="836">
          <cell r="C836">
            <v>97.66</v>
          </cell>
        </row>
        <row r="837">
          <cell r="C837">
            <v>97.88</v>
          </cell>
        </row>
        <row r="838">
          <cell r="C838">
            <v>98.04</v>
          </cell>
        </row>
        <row r="839">
          <cell r="C839">
            <v>98.07</v>
          </cell>
        </row>
        <row r="840">
          <cell r="C840">
            <v>98.08</v>
          </cell>
        </row>
        <row r="841">
          <cell r="C841">
            <v>98.1</v>
          </cell>
        </row>
        <row r="842">
          <cell r="C842">
            <v>98.15</v>
          </cell>
        </row>
        <row r="843">
          <cell r="C843">
            <v>98.24</v>
          </cell>
        </row>
        <row r="844">
          <cell r="C844">
            <v>98.4</v>
          </cell>
        </row>
        <row r="845">
          <cell r="C845">
            <v>98.55</v>
          </cell>
        </row>
        <row r="846">
          <cell r="C846">
            <v>98.6</v>
          </cell>
        </row>
        <row r="847">
          <cell r="C847">
            <v>98.66</v>
          </cell>
        </row>
        <row r="848">
          <cell r="C848">
            <v>98.96</v>
          </cell>
        </row>
        <row r="849">
          <cell r="C849">
            <v>98.74</v>
          </cell>
        </row>
        <row r="850">
          <cell r="C850">
            <v>98.79</v>
          </cell>
        </row>
        <row r="851">
          <cell r="C851">
            <v>98.97</v>
          </cell>
        </row>
        <row r="852">
          <cell r="C852">
            <v>99.14</v>
          </cell>
        </row>
        <row r="853">
          <cell r="C853">
            <v>99.23</v>
          </cell>
        </row>
        <row r="854">
          <cell r="C854">
            <v>99.31</v>
          </cell>
        </row>
        <row r="855">
          <cell r="C855">
            <v>99.41</v>
          </cell>
        </row>
        <row r="856">
          <cell r="C856">
            <v>99.49</v>
          </cell>
        </row>
        <row r="857">
          <cell r="C857">
            <v>99.5</v>
          </cell>
        </row>
        <row r="858">
          <cell r="C858">
            <v>99.56</v>
          </cell>
        </row>
        <row r="859">
          <cell r="C859">
            <v>99.63</v>
          </cell>
        </row>
        <row r="860">
          <cell r="C860">
            <v>99.62</v>
          </cell>
        </row>
        <row r="861">
          <cell r="C861">
            <v>99.61</v>
          </cell>
        </row>
        <row r="862">
          <cell r="C862">
            <v>99.57</v>
          </cell>
        </row>
        <row r="863">
          <cell r="C863">
            <v>99.53</v>
          </cell>
        </row>
        <row r="864">
          <cell r="C864">
            <v>99.48</v>
          </cell>
        </row>
        <row r="865">
          <cell r="C865">
            <v>99.49</v>
          </cell>
        </row>
        <row r="866">
          <cell r="C866">
            <v>99.5</v>
          </cell>
        </row>
        <row r="867">
          <cell r="C867">
            <v>99.42</v>
          </cell>
        </row>
        <row r="868">
          <cell r="C868">
            <v>99.4</v>
          </cell>
        </row>
        <row r="869">
          <cell r="C869">
            <v>99.35</v>
          </cell>
        </row>
        <row r="870">
          <cell r="C870">
            <v>99.2</v>
          </cell>
        </row>
        <row r="871">
          <cell r="C871">
            <v>99.04</v>
          </cell>
        </row>
        <row r="872">
          <cell r="C872">
            <v>98.97</v>
          </cell>
        </row>
        <row r="873">
          <cell r="C873">
            <v>99</v>
          </cell>
        </row>
        <row r="874">
          <cell r="C874">
            <v>98.88</v>
          </cell>
        </row>
        <row r="875">
          <cell r="C875">
            <v>98.68</v>
          </cell>
        </row>
        <row r="876">
          <cell r="C876">
            <v>98.4</v>
          </cell>
        </row>
        <row r="877">
          <cell r="C877">
            <v>98.16</v>
          </cell>
        </row>
        <row r="878">
          <cell r="C878">
            <v>97.92</v>
          </cell>
        </row>
        <row r="879">
          <cell r="C879">
            <v>97.68</v>
          </cell>
        </row>
        <row r="880">
          <cell r="C880">
            <v>97.42</v>
          </cell>
        </row>
        <row r="881">
          <cell r="C881">
            <v>96.99</v>
          </cell>
        </row>
        <row r="882">
          <cell r="C882">
            <v>96.49</v>
          </cell>
        </row>
        <row r="883">
          <cell r="C883">
            <v>95.91</v>
          </cell>
        </row>
        <row r="884">
          <cell r="C884">
            <v>95.33</v>
          </cell>
        </row>
        <row r="885">
          <cell r="C885">
            <v>94.8</v>
          </cell>
        </row>
        <row r="886">
          <cell r="C886">
            <v>94.32</v>
          </cell>
        </row>
        <row r="887">
          <cell r="C887">
            <v>93.89</v>
          </cell>
        </row>
        <row r="888">
          <cell r="C888">
            <v>93.3</v>
          </cell>
        </row>
        <row r="889">
          <cell r="C889">
            <v>92.72</v>
          </cell>
        </row>
        <row r="890">
          <cell r="C890">
            <v>92.13</v>
          </cell>
        </row>
        <row r="891">
          <cell r="C891">
            <v>91.6</v>
          </cell>
        </row>
        <row r="892">
          <cell r="C892">
            <v>91.18</v>
          </cell>
        </row>
        <row r="893">
          <cell r="C893">
            <v>90.92</v>
          </cell>
        </row>
        <row r="894">
          <cell r="C894">
            <v>90.72</v>
          </cell>
        </row>
        <row r="895">
          <cell r="C895">
            <v>90.41</v>
          </cell>
        </row>
        <row r="896">
          <cell r="C896">
            <v>90.07</v>
          </cell>
        </row>
        <row r="897">
          <cell r="C897">
            <v>89.72</v>
          </cell>
        </row>
        <row r="898">
          <cell r="C898">
            <v>89.34</v>
          </cell>
        </row>
        <row r="899">
          <cell r="C899">
            <v>89.01</v>
          </cell>
        </row>
        <row r="900">
          <cell r="C900">
            <v>88.85</v>
          </cell>
        </row>
        <row r="901">
          <cell r="C901">
            <v>88.67</v>
          </cell>
        </row>
        <row r="902">
          <cell r="C902">
            <v>88.31</v>
          </cell>
        </row>
        <row r="903">
          <cell r="C903">
            <v>87.93</v>
          </cell>
        </row>
        <row r="904">
          <cell r="C904">
            <v>87.61</v>
          </cell>
          <cell r="E904">
            <v>500</v>
          </cell>
        </row>
        <row r="905">
          <cell r="C905">
            <v>87.39</v>
          </cell>
        </row>
        <row r="906">
          <cell r="C906">
            <v>87.21</v>
          </cell>
        </row>
        <row r="907">
          <cell r="C907">
            <v>87.1</v>
          </cell>
        </row>
        <row r="908">
          <cell r="C908">
            <v>87.05</v>
          </cell>
        </row>
        <row r="909">
          <cell r="C909">
            <v>87.03</v>
          </cell>
        </row>
        <row r="910">
          <cell r="C910">
            <v>86.97</v>
          </cell>
        </row>
        <row r="911">
          <cell r="C911">
            <v>86.82</v>
          </cell>
        </row>
        <row r="912">
          <cell r="C912">
            <v>86.72</v>
          </cell>
        </row>
        <row r="913">
          <cell r="C913">
            <v>86.6</v>
          </cell>
        </row>
        <row r="914">
          <cell r="C914">
            <v>86.51</v>
          </cell>
        </row>
        <row r="915">
          <cell r="C915">
            <v>86.4</v>
          </cell>
        </row>
        <row r="916">
          <cell r="B916">
            <v>2024</v>
          </cell>
          <cell r="C916">
            <v>86.25</v>
          </cell>
          <cell r="D916">
            <v>1000</v>
          </cell>
        </row>
        <row r="917">
          <cell r="C917">
            <v>86.03</v>
          </cell>
        </row>
        <row r="918">
          <cell r="C918">
            <v>85.81</v>
          </cell>
        </row>
        <row r="919">
          <cell r="C919">
            <v>85.47</v>
          </cell>
        </row>
        <row r="920">
          <cell r="C920">
            <v>85.1</v>
          </cell>
        </row>
        <row r="921">
          <cell r="C921">
            <v>84.73</v>
          </cell>
        </row>
        <row r="922">
          <cell r="C922">
            <v>84.27</v>
          </cell>
        </row>
        <row r="923">
          <cell r="C923">
            <v>83.49</v>
          </cell>
        </row>
        <row r="924">
          <cell r="C924">
            <v>82.64</v>
          </cell>
        </row>
        <row r="925">
          <cell r="C925">
            <v>81.77</v>
          </cell>
        </row>
        <row r="926">
          <cell r="C926">
            <v>80.92</v>
          </cell>
        </row>
        <row r="927">
          <cell r="C927">
            <v>80.13</v>
          </cell>
        </row>
        <row r="928">
          <cell r="C928">
            <v>79.62</v>
          </cell>
        </row>
        <row r="929">
          <cell r="C929">
            <v>79.14</v>
          </cell>
        </row>
        <row r="930">
          <cell r="C930">
            <v>78.349999999999994</v>
          </cell>
        </row>
        <row r="931">
          <cell r="C931">
            <v>77.650000000000006</v>
          </cell>
        </row>
        <row r="932">
          <cell r="C932">
            <v>76.959999999999994</v>
          </cell>
        </row>
        <row r="933">
          <cell r="C933">
            <v>76.180000000000007</v>
          </cell>
        </row>
        <row r="934">
          <cell r="C934">
            <v>75.5</v>
          </cell>
        </row>
        <row r="935">
          <cell r="C935">
            <v>74.930000000000007</v>
          </cell>
        </row>
        <row r="936">
          <cell r="C936">
            <v>74.44</v>
          </cell>
        </row>
        <row r="937">
          <cell r="C937">
            <v>73.930000000000007</v>
          </cell>
        </row>
        <row r="938">
          <cell r="C938">
            <v>73.459999999999994</v>
          </cell>
        </row>
        <row r="939">
          <cell r="C939">
            <v>73.040000000000006</v>
          </cell>
        </row>
        <row r="940">
          <cell r="C940">
            <v>72.63</v>
          </cell>
        </row>
        <row r="941">
          <cell r="C941">
            <v>72.260000000000005</v>
          </cell>
        </row>
        <row r="942">
          <cell r="C942">
            <v>71.91</v>
          </cell>
        </row>
        <row r="943">
          <cell r="C943">
            <v>71.540000000000006</v>
          </cell>
        </row>
        <row r="944">
          <cell r="C944">
            <v>71.069999999999993</v>
          </cell>
        </row>
        <row r="945">
          <cell r="C945">
            <v>70.599999999999994</v>
          </cell>
        </row>
        <row r="946">
          <cell r="C946">
            <v>70.17</v>
          </cell>
        </row>
        <row r="947">
          <cell r="C947">
            <v>69.73</v>
          </cell>
        </row>
        <row r="948">
          <cell r="C948">
            <v>69.36</v>
          </cell>
        </row>
        <row r="949">
          <cell r="C949">
            <v>69.14</v>
          </cell>
        </row>
        <row r="950">
          <cell r="C950">
            <v>68.92</v>
          </cell>
        </row>
        <row r="951">
          <cell r="C951">
            <v>68.61</v>
          </cell>
        </row>
        <row r="952">
          <cell r="C952">
            <v>68.28</v>
          </cell>
        </row>
        <row r="953">
          <cell r="C953">
            <v>67.87</v>
          </cell>
        </row>
        <row r="954">
          <cell r="C954">
            <v>67.48</v>
          </cell>
        </row>
        <row r="955">
          <cell r="C955">
            <v>67.23</v>
          </cell>
        </row>
        <row r="956">
          <cell r="C956">
            <v>67.06</v>
          </cell>
        </row>
        <row r="957">
          <cell r="C957">
            <v>67.09</v>
          </cell>
        </row>
        <row r="958">
          <cell r="C958">
            <v>66.56</v>
          </cell>
        </row>
        <row r="959">
          <cell r="C959">
            <v>66.209999999999994</v>
          </cell>
        </row>
        <row r="960">
          <cell r="C960">
            <v>65.94</v>
          </cell>
        </row>
        <row r="961">
          <cell r="C961">
            <v>65.709999999999994</v>
          </cell>
        </row>
        <row r="962">
          <cell r="C962">
            <v>65.489999999999995</v>
          </cell>
        </row>
        <row r="963">
          <cell r="C963">
            <v>65.38</v>
          </cell>
        </row>
        <row r="964">
          <cell r="C964">
            <v>65.28</v>
          </cell>
        </row>
        <row r="965">
          <cell r="C965">
            <v>65.08</v>
          </cell>
        </row>
        <row r="966">
          <cell r="C966">
            <v>64.87</v>
          </cell>
        </row>
        <row r="967">
          <cell r="C967">
            <v>64.64</v>
          </cell>
        </row>
        <row r="968">
          <cell r="C968">
            <v>64.430000000000007</v>
          </cell>
        </row>
        <row r="969">
          <cell r="C969">
            <v>64.16</v>
          </cell>
        </row>
        <row r="970">
          <cell r="C970">
            <v>63.97</v>
          </cell>
        </row>
        <row r="971">
          <cell r="C971">
            <v>63.8</v>
          </cell>
        </row>
        <row r="972">
          <cell r="C972">
            <v>63.48</v>
          </cell>
        </row>
        <row r="973">
          <cell r="C973">
            <v>63.13</v>
          </cell>
        </row>
        <row r="974">
          <cell r="C974">
            <v>62.78</v>
          </cell>
        </row>
        <row r="975">
          <cell r="C975">
            <v>62.52</v>
          </cell>
        </row>
        <row r="976">
          <cell r="C976">
            <v>62.24</v>
          </cell>
        </row>
        <row r="977">
          <cell r="C977">
            <v>62.16</v>
          </cell>
        </row>
        <row r="978">
          <cell r="C978">
            <v>62.09</v>
          </cell>
        </row>
        <row r="979">
          <cell r="C979">
            <v>61.87</v>
          </cell>
        </row>
        <row r="980">
          <cell r="C980">
            <v>61.6</v>
          </cell>
        </row>
        <row r="981">
          <cell r="C981">
            <v>61.28</v>
          </cell>
        </row>
        <row r="982">
          <cell r="C982">
            <v>61</v>
          </cell>
        </row>
        <row r="983">
          <cell r="C983">
            <v>60.77</v>
          </cell>
        </row>
        <row r="984">
          <cell r="C984">
            <v>60.66</v>
          </cell>
        </row>
        <row r="985">
          <cell r="C985">
            <v>60.58</v>
          </cell>
        </row>
        <row r="986">
          <cell r="C986">
            <v>60.34</v>
          </cell>
        </row>
        <row r="987">
          <cell r="C987">
            <v>60.08</v>
          </cell>
        </row>
        <row r="988">
          <cell r="C988">
            <v>59.88</v>
          </cell>
        </row>
        <row r="989">
          <cell r="C989">
            <v>59.86</v>
          </cell>
        </row>
        <row r="990">
          <cell r="C990">
            <v>59.74</v>
          </cell>
        </row>
        <row r="991">
          <cell r="C991">
            <v>59.71</v>
          </cell>
        </row>
        <row r="992">
          <cell r="C992">
            <v>59.67</v>
          </cell>
        </row>
        <row r="993">
          <cell r="C993">
            <v>59.53</v>
          </cell>
        </row>
        <row r="994">
          <cell r="C994">
            <v>59.39</v>
          </cell>
        </row>
        <row r="995">
          <cell r="C995">
            <v>59.28</v>
          </cell>
          <cell r="E995">
            <v>500</v>
          </cell>
        </row>
        <row r="996">
          <cell r="C996">
            <v>59.21</v>
          </cell>
        </row>
        <row r="997">
          <cell r="C997">
            <v>59.18</v>
          </cell>
        </row>
        <row r="998">
          <cell r="C998">
            <v>59.2</v>
          </cell>
        </row>
        <row r="999">
          <cell r="C999">
            <v>59.18</v>
          </cell>
        </row>
        <row r="1000">
          <cell r="C1000">
            <v>59.01</v>
          </cell>
        </row>
        <row r="1001">
          <cell r="C1001">
            <v>58.91</v>
          </cell>
        </row>
        <row r="1002">
          <cell r="C1002">
            <v>58.81</v>
          </cell>
        </row>
        <row r="1003">
          <cell r="C1003">
            <v>58.71</v>
          </cell>
        </row>
        <row r="1004">
          <cell r="C1004">
            <v>58.71</v>
          </cell>
        </row>
        <row r="1005">
          <cell r="C1005">
            <v>58.7</v>
          </cell>
        </row>
        <row r="1006">
          <cell r="C1006">
            <v>58.32</v>
          </cell>
        </row>
        <row r="1007">
          <cell r="C1007">
            <v>59.1</v>
          </cell>
        </row>
        <row r="1008">
          <cell r="C1008">
            <v>59.24</v>
          </cell>
        </row>
        <row r="1009">
          <cell r="C1009">
            <v>59.29</v>
          </cell>
        </row>
        <row r="1010">
          <cell r="C1010">
            <v>59.33</v>
          </cell>
        </row>
        <row r="1011">
          <cell r="C1011">
            <v>59.49</v>
          </cell>
        </row>
        <row r="1012">
          <cell r="C1012">
            <v>59.78</v>
          </cell>
        </row>
        <row r="1013">
          <cell r="C1013">
            <v>60.04</v>
          </cell>
        </row>
        <row r="1014">
          <cell r="C1014">
            <v>60.34</v>
          </cell>
        </row>
        <row r="1015">
          <cell r="C1015">
            <v>60.58</v>
          </cell>
        </row>
        <row r="1016">
          <cell r="C1016">
            <v>60.72</v>
          </cell>
        </row>
        <row r="1017">
          <cell r="C1017">
            <v>60.88</v>
          </cell>
        </row>
        <row r="1018">
          <cell r="C1018">
            <v>61.12</v>
          </cell>
        </row>
        <row r="1019">
          <cell r="C1019">
            <v>61.5</v>
          </cell>
        </row>
        <row r="1020">
          <cell r="C1020">
            <v>61.77</v>
          </cell>
        </row>
        <row r="1021">
          <cell r="C1021">
            <v>62.01</v>
          </cell>
        </row>
        <row r="1022">
          <cell r="C1022">
            <v>62.12</v>
          </cell>
        </row>
        <row r="1023">
          <cell r="C1023">
            <v>62.19</v>
          </cell>
        </row>
        <row r="1024">
          <cell r="C1024">
            <v>62.16</v>
          </cell>
        </row>
        <row r="1025">
          <cell r="C1025">
            <v>62.14</v>
          </cell>
        </row>
        <row r="1026">
          <cell r="C1026">
            <v>62.2</v>
          </cell>
        </row>
        <row r="1027">
          <cell r="C1027">
            <v>62.25</v>
          </cell>
        </row>
        <row r="1028">
          <cell r="C1028">
            <v>62.14</v>
          </cell>
        </row>
        <row r="1029">
          <cell r="C1029">
            <v>62</v>
          </cell>
        </row>
        <row r="1030">
          <cell r="C1030">
            <v>61.87</v>
          </cell>
        </row>
        <row r="1031">
          <cell r="C1031">
            <v>61.75</v>
          </cell>
        </row>
        <row r="1032">
          <cell r="C1032">
            <v>61.72</v>
          </cell>
        </row>
        <row r="1033">
          <cell r="C1033">
            <v>61.86</v>
          </cell>
        </row>
        <row r="1034">
          <cell r="C1034">
            <v>62.06</v>
          </cell>
        </row>
        <row r="1035">
          <cell r="C1035">
            <v>62.23</v>
          </cell>
        </row>
        <row r="1036">
          <cell r="C1036">
            <v>62.46</v>
          </cell>
        </row>
        <row r="1037">
          <cell r="C1037">
            <v>62.74</v>
          </cell>
        </row>
        <row r="1038">
          <cell r="C1038">
            <v>62.92</v>
          </cell>
        </row>
        <row r="1039">
          <cell r="C1039">
            <v>63.12</v>
          </cell>
        </row>
        <row r="1040">
          <cell r="C1040">
            <v>63.43</v>
          </cell>
        </row>
        <row r="1041">
          <cell r="C1041">
            <v>63.62</v>
          </cell>
        </row>
        <row r="1042">
          <cell r="C1042">
            <v>63.74</v>
          </cell>
        </row>
        <row r="1043">
          <cell r="C1043">
            <v>63.87</v>
          </cell>
        </row>
        <row r="1044">
          <cell r="C1044">
            <v>63.97</v>
          </cell>
        </row>
        <row r="1045">
          <cell r="C1045">
            <v>64.180000000000007</v>
          </cell>
        </row>
        <row r="1046">
          <cell r="C1046">
            <v>64.459999999999994</v>
          </cell>
        </row>
        <row r="1047">
          <cell r="C1047">
            <v>64.819999999999993</v>
          </cell>
        </row>
        <row r="1048">
          <cell r="C1048">
            <v>65.19</v>
          </cell>
        </row>
        <row r="1049">
          <cell r="C1049">
            <v>65.489999999999995</v>
          </cell>
        </row>
        <row r="1050">
          <cell r="C1050">
            <v>65.790000000000006</v>
          </cell>
        </row>
        <row r="1051">
          <cell r="C1051">
            <v>66.06</v>
          </cell>
        </row>
        <row r="1052">
          <cell r="C1052">
            <v>66.290000000000006</v>
          </cell>
        </row>
        <row r="1053">
          <cell r="C1053">
            <v>66.540000000000006</v>
          </cell>
        </row>
        <row r="1054">
          <cell r="C1054">
            <v>66.83</v>
          </cell>
        </row>
        <row r="1055">
          <cell r="C1055">
            <v>67.14</v>
          </cell>
        </row>
        <row r="1056">
          <cell r="C1056">
            <v>67.400000000000006</v>
          </cell>
        </row>
        <row r="1057">
          <cell r="C1057">
            <v>67.53</v>
          </cell>
        </row>
        <row r="1058">
          <cell r="C1058">
            <v>67.73</v>
          </cell>
        </row>
        <row r="1059">
          <cell r="C1059">
            <v>67.959999999999994</v>
          </cell>
        </row>
        <row r="1060">
          <cell r="C1060">
            <v>68.19</v>
          </cell>
        </row>
        <row r="1061">
          <cell r="C1061">
            <v>68.48</v>
          </cell>
        </row>
        <row r="1062">
          <cell r="C1062">
            <v>68.819999999999993</v>
          </cell>
        </row>
        <row r="1063">
          <cell r="C1063">
            <v>69.06</v>
          </cell>
        </row>
        <row r="1064">
          <cell r="C1064">
            <v>69.27</v>
          </cell>
        </row>
        <row r="1065">
          <cell r="C1065">
            <v>69.48</v>
          </cell>
        </row>
        <row r="1066">
          <cell r="C1066">
            <v>69.7</v>
          </cell>
        </row>
        <row r="1067">
          <cell r="C1067">
            <v>69.98</v>
          </cell>
        </row>
        <row r="1068">
          <cell r="C1068">
            <v>70.12</v>
          </cell>
        </row>
        <row r="1069">
          <cell r="C1069">
            <v>70.39</v>
          </cell>
        </row>
        <row r="1070">
          <cell r="C1070">
            <v>70.56</v>
          </cell>
        </row>
        <row r="1071">
          <cell r="C1071">
            <v>70.709999999999994</v>
          </cell>
        </row>
        <row r="1072">
          <cell r="C1072">
            <v>70.89</v>
          </cell>
        </row>
        <row r="1073">
          <cell r="C1073">
            <v>71.11</v>
          </cell>
        </row>
        <row r="1074">
          <cell r="C1074">
            <v>71.33</v>
          </cell>
        </row>
        <row r="1075">
          <cell r="C1075">
            <v>71.62</v>
          </cell>
        </row>
        <row r="1076">
          <cell r="C1076">
            <v>71.900000000000006</v>
          </cell>
        </row>
        <row r="1077">
          <cell r="C1077">
            <v>72.150000000000006</v>
          </cell>
        </row>
        <row r="1078">
          <cell r="C1078">
            <v>72.319999999999993</v>
          </cell>
        </row>
        <row r="1079">
          <cell r="C1079">
            <v>72.5</v>
          </cell>
        </row>
        <row r="1080">
          <cell r="C1080">
            <v>72.7</v>
          </cell>
        </row>
        <row r="1081">
          <cell r="C1081">
            <v>72.98</v>
          </cell>
        </row>
        <row r="1082">
          <cell r="C1082">
            <v>73.260000000000005</v>
          </cell>
        </row>
        <row r="1083">
          <cell r="C1083">
            <v>73.41</v>
          </cell>
        </row>
        <row r="1084">
          <cell r="C1084">
            <v>73.849999999999994</v>
          </cell>
        </row>
        <row r="1085">
          <cell r="C1085">
            <v>74.09</v>
          </cell>
        </row>
        <row r="1086">
          <cell r="C1086">
            <v>74.34</v>
          </cell>
        </row>
        <row r="1087">
          <cell r="C1087">
            <v>74.56</v>
          </cell>
        </row>
        <row r="1088">
          <cell r="C1088">
            <v>74.790000000000006</v>
          </cell>
        </row>
        <row r="1089">
          <cell r="C1089">
            <v>75.13</v>
          </cell>
        </row>
        <row r="1090">
          <cell r="C1090">
            <v>75.47</v>
          </cell>
        </row>
        <row r="1091">
          <cell r="C1091">
            <v>75.709999999999994</v>
          </cell>
        </row>
        <row r="1092">
          <cell r="C1092">
            <v>75.97</v>
          </cell>
        </row>
        <row r="1093">
          <cell r="C1093">
            <v>76.23</v>
          </cell>
        </row>
        <row r="1094">
          <cell r="C1094">
            <v>76.45</v>
          </cell>
        </row>
        <row r="1095">
          <cell r="C1095">
            <v>76.75</v>
          </cell>
        </row>
        <row r="1096">
          <cell r="C1096">
            <v>77.08</v>
          </cell>
        </row>
        <row r="1097">
          <cell r="C1097">
            <v>77.42</v>
          </cell>
        </row>
        <row r="1098">
          <cell r="C1098">
            <v>77.650000000000006</v>
          </cell>
        </row>
        <row r="1099">
          <cell r="C1099">
            <v>77.900000000000006</v>
          </cell>
        </row>
        <row r="1100">
          <cell r="C1100">
            <v>78.13</v>
          </cell>
        </row>
        <row r="1101">
          <cell r="C1101">
            <v>78.38</v>
          </cell>
        </row>
        <row r="1102">
          <cell r="C1102">
            <v>78.64</v>
          </cell>
        </row>
        <row r="1103">
          <cell r="C1103">
            <v>78.89</v>
          </cell>
        </row>
        <row r="1104">
          <cell r="C1104">
            <v>79.17</v>
          </cell>
        </row>
        <row r="1105">
          <cell r="C1105">
            <v>79.58</v>
          </cell>
        </row>
        <row r="1106">
          <cell r="C1106">
            <v>79.849999999999994</v>
          </cell>
        </row>
        <row r="1107">
          <cell r="C1107">
            <v>80.09</v>
          </cell>
        </row>
        <row r="1108">
          <cell r="C1108">
            <v>80.319999999999993</v>
          </cell>
        </row>
        <row r="1109">
          <cell r="C1109">
            <v>80.540000000000006</v>
          </cell>
        </row>
        <row r="1110">
          <cell r="C1110">
            <v>80.83</v>
          </cell>
        </row>
        <row r="1111">
          <cell r="C1111">
            <v>81.12</v>
          </cell>
        </row>
        <row r="1112">
          <cell r="C1112">
            <v>81.38</v>
          </cell>
        </row>
        <row r="1113">
          <cell r="C1113">
            <v>81.61</v>
          </cell>
        </row>
        <row r="1114">
          <cell r="C1114">
            <v>81.83</v>
          </cell>
        </row>
        <row r="1115">
          <cell r="C1115">
            <v>82.03</v>
          </cell>
        </row>
        <row r="1116">
          <cell r="C1116">
            <v>82.27</v>
          </cell>
        </row>
        <row r="1117">
          <cell r="C1117">
            <v>82.59</v>
          </cell>
        </row>
        <row r="1118">
          <cell r="C1118">
            <v>82.91</v>
          </cell>
        </row>
        <row r="1119">
          <cell r="C1119">
            <v>83.15</v>
          </cell>
        </row>
        <row r="1120">
          <cell r="C1120">
            <v>83.37</v>
          </cell>
        </row>
        <row r="1121">
          <cell r="C1121">
            <v>83.52</v>
          </cell>
        </row>
        <row r="1122">
          <cell r="C1122">
            <v>83.67</v>
          </cell>
        </row>
        <row r="1123">
          <cell r="C1123">
            <v>83.89</v>
          </cell>
        </row>
        <row r="1124">
          <cell r="C1124">
            <v>84.17</v>
          </cell>
        </row>
        <row r="1125">
          <cell r="C1125">
            <v>84.47</v>
          </cell>
        </row>
        <row r="1126">
          <cell r="C1126">
            <v>84.69</v>
          </cell>
        </row>
        <row r="1127">
          <cell r="C1127">
            <v>84.9</v>
          </cell>
        </row>
        <row r="1128">
          <cell r="C1128">
            <v>85.11</v>
          </cell>
        </row>
        <row r="1129">
          <cell r="C1129">
            <v>85.27</v>
          </cell>
        </row>
        <row r="1130">
          <cell r="C1130">
            <v>85.46</v>
          </cell>
        </row>
        <row r="1131">
          <cell r="C1131">
            <v>85.71</v>
          </cell>
        </row>
        <row r="1132">
          <cell r="C1132">
            <v>85.97</v>
          </cell>
        </row>
        <row r="1133">
          <cell r="C1133">
            <v>86.32</v>
          </cell>
        </row>
        <row r="1134">
          <cell r="C1134">
            <v>86.48</v>
          </cell>
        </row>
        <row r="1135">
          <cell r="C1135">
            <v>86.69</v>
          </cell>
        </row>
        <row r="1136">
          <cell r="C1136">
            <v>86.9</v>
          </cell>
        </row>
        <row r="1137">
          <cell r="C1137">
            <v>87.15</v>
          </cell>
        </row>
        <row r="1138">
          <cell r="C1138">
            <v>87.42</v>
          </cell>
        </row>
        <row r="1139">
          <cell r="C1139">
            <v>87.71</v>
          </cell>
        </row>
        <row r="1140">
          <cell r="C1140">
            <v>87.97</v>
          </cell>
        </row>
        <row r="1141">
          <cell r="C1141">
            <v>88.24</v>
          </cell>
        </row>
        <row r="1142">
          <cell r="C1142">
            <v>88.47</v>
          </cell>
        </row>
        <row r="1143">
          <cell r="C1143">
            <v>88.78</v>
          </cell>
        </row>
        <row r="1144">
          <cell r="C1144">
            <v>89.08</v>
          </cell>
        </row>
        <row r="1145">
          <cell r="C1145">
            <v>89.42</v>
          </cell>
        </row>
        <row r="1146">
          <cell r="C1146">
            <v>89.77</v>
          </cell>
        </row>
        <row r="1147">
          <cell r="C1147">
            <v>90.02</v>
          </cell>
        </row>
        <row r="1148">
          <cell r="C1148">
            <v>90.29</v>
          </cell>
        </row>
        <row r="1149">
          <cell r="C1149">
            <v>90.54</v>
          </cell>
        </row>
        <row r="1150">
          <cell r="C1150">
            <v>90.79</v>
          </cell>
        </row>
        <row r="1151">
          <cell r="C1151">
            <v>90.99</v>
          </cell>
        </row>
        <row r="1152">
          <cell r="C1152">
            <v>91.29</v>
          </cell>
        </row>
        <row r="1153">
          <cell r="C1153">
            <v>91.6</v>
          </cell>
        </row>
        <row r="1154">
          <cell r="C1154">
            <v>91.82</v>
          </cell>
        </row>
        <row r="1155">
          <cell r="C1155">
            <v>91.96</v>
          </cell>
        </row>
        <row r="1156">
          <cell r="C1156">
            <v>91.97</v>
          </cell>
        </row>
        <row r="1157">
          <cell r="C1157">
            <v>92.09</v>
          </cell>
        </row>
        <row r="1158">
          <cell r="C1158">
            <v>92.23</v>
          </cell>
        </row>
        <row r="1159">
          <cell r="C1159">
            <v>92.44</v>
          </cell>
        </row>
        <row r="1160">
          <cell r="C1160">
            <v>92.4</v>
          </cell>
        </row>
        <row r="1161">
          <cell r="C1161">
            <v>92.52</v>
          </cell>
        </row>
        <row r="1162">
          <cell r="C1162">
            <v>92.61</v>
          </cell>
        </row>
        <row r="1163">
          <cell r="C1163">
            <v>92.65</v>
          </cell>
        </row>
        <row r="1164">
          <cell r="C1164">
            <v>92.71</v>
          </cell>
        </row>
        <row r="1165">
          <cell r="C1165">
            <v>92.8</v>
          </cell>
        </row>
        <row r="1166">
          <cell r="C1166">
            <v>92.89</v>
          </cell>
        </row>
        <row r="1167">
          <cell r="C1167">
            <v>92.99</v>
          </cell>
        </row>
        <row r="1168">
          <cell r="C1168">
            <v>93.09</v>
          </cell>
        </row>
        <row r="1169">
          <cell r="C1169">
            <v>93.19</v>
          </cell>
        </row>
        <row r="1170">
          <cell r="C1170">
            <v>93.24</v>
          </cell>
        </row>
        <row r="1171">
          <cell r="C1171">
            <v>93.24</v>
          </cell>
        </row>
        <row r="1172">
          <cell r="C1172">
            <v>93.26</v>
          </cell>
        </row>
        <row r="1173">
          <cell r="C1173">
            <v>93.32</v>
          </cell>
        </row>
        <row r="1174">
          <cell r="C1174">
            <v>93.4</v>
          </cell>
        </row>
        <row r="1175">
          <cell r="C1175">
            <v>93.41</v>
          </cell>
        </row>
        <row r="1176">
          <cell r="C1176">
            <v>93.41</v>
          </cell>
        </row>
        <row r="1177">
          <cell r="C1177">
            <v>93.47</v>
          </cell>
        </row>
        <row r="1178">
          <cell r="C1178">
            <v>93.52</v>
          </cell>
        </row>
        <row r="1179">
          <cell r="C1179">
            <v>93.59</v>
          </cell>
        </row>
        <row r="1180">
          <cell r="C1180">
            <v>93.72</v>
          </cell>
        </row>
        <row r="1181">
          <cell r="C1181">
            <v>93.84</v>
          </cell>
        </row>
        <row r="1182">
          <cell r="C1182">
            <v>93.87</v>
          </cell>
        </row>
        <row r="1183">
          <cell r="C1183">
            <v>93.9</v>
          </cell>
        </row>
        <row r="1184">
          <cell r="C1184">
            <v>93.98</v>
          </cell>
        </row>
        <row r="1185">
          <cell r="C1185">
            <v>94.03</v>
          </cell>
        </row>
        <row r="1186">
          <cell r="C1186">
            <v>94.11</v>
          </cell>
        </row>
        <row r="1187">
          <cell r="C1187">
            <v>94.25</v>
          </cell>
        </row>
        <row r="1188">
          <cell r="C1188">
            <v>94.32</v>
          </cell>
        </row>
        <row r="1189">
          <cell r="C1189">
            <v>94.37</v>
          </cell>
        </row>
        <row r="1190">
          <cell r="C1190">
            <v>94.33</v>
          </cell>
        </row>
        <row r="1191">
          <cell r="C1191">
            <v>94.3</v>
          </cell>
        </row>
        <row r="1192">
          <cell r="C1192">
            <v>94.31</v>
          </cell>
        </row>
        <row r="1193">
          <cell r="C1193">
            <v>94.34</v>
          </cell>
        </row>
        <row r="1194">
          <cell r="C1194">
            <v>94.41</v>
          </cell>
        </row>
        <row r="1195">
          <cell r="C1195">
            <v>94.52</v>
          </cell>
        </row>
        <row r="1196">
          <cell r="C1196">
            <v>94.58</v>
          </cell>
        </row>
        <row r="1197">
          <cell r="C1197">
            <v>94.65</v>
          </cell>
        </row>
        <row r="1198">
          <cell r="C1198">
            <v>94.76</v>
          </cell>
        </row>
        <row r="1199">
          <cell r="C1199">
            <v>94.85</v>
          </cell>
        </row>
        <row r="1200">
          <cell r="C1200">
            <v>94.89</v>
          </cell>
        </row>
        <row r="1201">
          <cell r="C1201">
            <v>94.99</v>
          </cell>
        </row>
        <row r="1202">
          <cell r="C1202">
            <v>95.07</v>
          </cell>
        </row>
        <row r="1203">
          <cell r="C1203">
            <v>95.02</v>
          </cell>
        </row>
        <row r="1204">
          <cell r="C1204">
            <v>95.01</v>
          </cell>
        </row>
        <row r="1205">
          <cell r="C1205">
            <v>95.05</v>
          </cell>
        </row>
        <row r="1206">
          <cell r="C1206">
            <v>95.08</v>
          </cell>
        </row>
        <row r="1207">
          <cell r="C1207">
            <v>95.11</v>
          </cell>
        </row>
        <row r="1208">
          <cell r="C1208">
            <v>95.2</v>
          </cell>
        </row>
        <row r="1209">
          <cell r="C1209">
            <v>95.31</v>
          </cell>
        </row>
        <row r="1210">
          <cell r="C1210">
            <v>95.32</v>
          </cell>
        </row>
        <row r="1211">
          <cell r="C1211">
            <v>95.31</v>
          </cell>
        </row>
        <row r="1212">
          <cell r="C1212">
            <v>95.26</v>
          </cell>
        </row>
        <row r="1213">
          <cell r="C1213">
            <v>95.22</v>
          </cell>
        </row>
        <row r="1214">
          <cell r="C1214">
            <v>95.21</v>
          </cell>
        </row>
        <row r="1215">
          <cell r="C1215">
            <v>95.27</v>
          </cell>
        </row>
        <row r="1216">
          <cell r="C1216">
            <v>95.31</v>
          </cell>
        </row>
        <row r="1217">
          <cell r="C1217">
            <v>95.32</v>
          </cell>
        </row>
        <row r="1218">
          <cell r="C1218">
            <v>95.22</v>
          </cell>
        </row>
        <row r="1219">
          <cell r="C1219">
            <v>95.22</v>
          </cell>
        </row>
        <row r="1220">
          <cell r="C1220">
            <v>95.17</v>
          </cell>
        </row>
        <row r="1221">
          <cell r="C1221">
            <v>95.21</v>
          </cell>
        </row>
        <row r="1222">
          <cell r="C1222">
            <v>95.22</v>
          </cell>
        </row>
        <row r="1223">
          <cell r="C1223">
            <v>95.2</v>
          </cell>
        </row>
        <row r="1224">
          <cell r="C1224">
            <v>95</v>
          </cell>
        </row>
        <row r="1225">
          <cell r="C1225">
            <v>94.74</v>
          </cell>
        </row>
        <row r="1226">
          <cell r="C1226">
            <v>94.41</v>
          </cell>
        </row>
        <row r="1227">
          <cell r="C1227">
            <v>94.07</v>
          </cell>
        </row>
        <row r="1228">
          <cell r="C1228">
            <v>93.77</v>
          </cell>
        </row>
        <row r="1229">
          <cell r="C1229">
            <v>93.54</v>
          </cell>
        </row>
        <row r="1230">
          <cell r="C1230">
            <v>93.33</v>
          </cell>
        </row>
        <row r="1231">
          <cell r="C1231">
            <v>93.05</v>
          </cell>
        </row>
        <row r="1232">
          <cell r="C1232">
            <v>92.58</v>
          </cell>
        </row>
        <row r="1233">
          <cell r="C1233">
            <v>92.1</v>
          </cell>
        </row>
        <row r="1234">
          <cell r="C1234">
            <v>91.67</v>
          </cell>
        </row>
        <row r="1235">
          <cell r="C1235">
            <v>91.27</v>
          </cell>
        </row>
        <row r="1236">
          <cell r="C1236">
            <v>91.01</v>
          </cell>
        </row>
        <row r="1237">
          <cell r="C1237">
            <v>90.74</v>
          </cell>
        </row>
        <row r="1238">
          <cell r="C1238">
            <v>90.31</v>
          </cell>
        </row>
        <row r="1239">
          <cell r="C1239">
            <v>89.87</v>
          </cell>
        </row>
        <row r="1240">
          <cell r="C1240">
            <v>89.41</v>
          </cell>
        </row>
        <row r="1241">
          <cell r="C1241">
            <v>88.85</v>
          </cell>
        </row>
        <row r="1242">
          <cell r="C1242">
            <v>88.29</v>
          </cell>
        </row>
        <row r="1243">
          <cell r="C1243">
            <v>87.9</v>
          </cell>
        </row>
        <row r="1244">
          <cell r="C1244">
            <v>87.7</v>
          </cell>
        </row>
        <row r="1245">
          <cell r="C1245">
            <v>87.43</v>
          </cell>
        </row>
        <row r="1246">
          <cell r="C1246">
            <v>87.04</v>
          </cell>
        </row>
        <row r="1247">
          <cell r="C1247">
            <v>86.64</v>
          </cell>
        </row>
        <row r="1248">
          <cell r="C1248">
            <v>86.21</v>
          </cell>
        </row>
        <row r="1249">
          <cell r="C1249">
            <v>85.74</v>
          </cell>
        </row>
        <row r="1250">
          <cell r="C1250">
            <v>85.4</v>
          </cell>
        </row>
        <row r="1251">
          <cell r="C1251">
            <v>85.07</v>
          </cell>
        </row>
        <row r="1252">
          <cell r="C1252">
            <v>84.65</v>
          </cell>
        </row>
        <row r="1253">
          <cell r="C1253">
            <v>84.15</v>
          </cell>
        </row>
        <row r="1254">
          <cell r="C1254">
            <v>83.6</v>
          </cell>
        </row>
        <row r="1255">
          <cell r="C1255">
            <v>83.11</v>
          </cell>
        </row>
        <row r="1256">
          <cell r="C1256">
            <v>82.69</v>
          </cell>
        </row>
        <row r="1257">
          <cell r="C1257">
            <v>82.36</v>
          </cell>
        </row>
        <row r="1258">
          <cell r="C1258">
            <v>82.04</v>
          </cell>
        </row>
        <row r="1259">
          <cell r="C1259">
            <v>81.540000000000006</v>
          </cell>
        </row>
        <row r="1260">
          <cell r="C1260">
            <v>80.88</v>
          </cell>
        </row>
        <row r="1261">
          <cell r="C1261">
            <v>80.16</v>
          </cell>
        </row>
        <row r="1262">
          <cell r="C1262">
            <v>79.44</v>
          </cell>
        </row>
        <row r="1263">
          <cell r="C1263">
            <v>78.760000000000005</v>
          </cell>
        </row>
        <row r="1264">
          <cell r="C1264">
            <v>78.27</v>
          </cell>
        </row>
        <row r="1265">
          <cell r="C1265">
            <v>77.91</v>
          </cell>
        </row>
        <row r="1266">
          <cell r="C1266">
            <v>77.5</v>
          </cell>
        </row>
        <row r="1267">
          <cell r="C1267">
            <v>77.09</v>
          </cell>
        </row>
        <row r="1268">
          <cell r="C1268">
            <v>76.73</v>
          </cell>
        </row>
        <row r="1269">
          <cell r="C1269">
            <v>76.459999999999994</v>
          </cell>
        </row>
        <row r="1270">
          <cell r="C1270">
            <v>76.11</v>
          </cell>
        </row>
        <row r="1271">
          <cell r="C1271">
            <v>75.88</v>
          </cell>
          <cell r="E1271">
            <v>1000</v>
          </cell>
        </row>
        <row r="1272">
          <cell r="C1272">
            <v>75.64</v>
          </cell>
        </row>
        <row r="1273">
          <cell r="C1273">
            <v>75.3</v>
          </cell>
        </row>
        <row r="1274">
          <cell r="C1274">
            <v>74.989999999999995</v>
          </cell>
        </row>
        <row r="1275">
          <cell r="C1275">
            <v>74.760000000000005</v>
          </cell>
        </row>
        <row r="1276">
          <cell r="C1276">
            <v>74.45</v>
          </cell>
        </row>
        <row r="1277">
          <cell r="C1277">
            <v>73.989999999999995</v>
          </cell>
        </row>
        <row r="1278">
          <cell r="C1278">
            <v>73.53</v>
          </cell>
        </row>
        <row r="1279">
          <cell r="C1279">
            <v>73.09</v>
          </cell>
        </row>
        <row r="1280">
          <cell r="C1280">
            <v>72.599999999999994</v>
          </cell>
        </row>
        <row r="1281">
          <cell r="C1281">
            <v>72.16</v>
          </cell>
        </row>
      </sheetData>
      <sheetData sheetId="12">
        <row r="14">
          <cell r="T14" t="str">
            <v>Índice de Precios de Alimentos</v>
          </cell>
          <cell r="U14" t="str">
            <v>Carne</v>
          </cell>
          <cell r="V14" t="str">
            <v>Productos Lácteos</v>
          </cell>
          <cell r="W14" t="str">
            <v>Cereales</v>
          </cell>
          <cell r="X14" t="str">
            <v>Aceites</v>
          </cell>
          <cell r="Y14" t="str">
            <v>Azúcar</v>
          </cell>
        </row>
        <row r="15">
          <cell r="R15">
            <v>2020</v>
          </cell>
          <cell r="S15" t="str">
            <v>enero</v>
          </cell>
          <cell r="T15">
            <v>102.5151015442658</v>
          </cell>
          <cell r="U15">
            <v>103.61032570731609</v>
          </cell>
          <cell r="V15">
            <v>103.84479393326944</v>
          </cell>
          <cell r="W15">
            <v>100.68749721584591</v>
          </cell>
          <cell r="X15">
            <v>108.7325264415225</v>
          </cell>
          <cell r="Y15">
            <v>87.540273704349701</v>
          </cell>
        </row>
        <row r="16">
          <cell r="S16" t="str">
            <v>febrero</v>
          </cell>
          <cell r="T16">
            <v>99.418984683378341</v>
          </cell>
          <cell r="U16">
            <v>100.46310728116576</v>
          </cell>
          <cell r="V16">
            <v>102.85156430923657</v>
          </cell>
          <cell r="W16">
            <v>99.576400085160031</v>
          </cell>
          <cell r="X16">
            <v>97.55334488164273</v>
          </cell>
          <cell r="Y16">
            <v>91.448643122242501</v>
          </cell>
        </row>
        <row r="17">
          <cell r="S17" t="str">
            <v>marzo</v>
          </cell>
          <cell r="T17">
            <v>95.177238817172721</v>
          </cell>
          <cell r="U17">
            <v>99.425056572166582</v>
          </cell>
          <cell r="V17">
            <v>101.52456298283946</v>
          </cell>
          <cell r="W17">
            <v>98.023898152673468</v>
          </cell>
          <cell r="X17">
            <v>85.424837034070194</v>
          </cell>
          <cell r="Y17">
            <v>73.944245269412903</v>
          </cell>
        </row>
        <row r="18">
          <cell r="S18" t="str">
            <v>abril</v>
          </cell>
          <cell r="T18">
            <v>92.526875587249066</v>
          </cell>
          <cell r="U18">
            <v>96.90645774765845</v>
          </cell>
          <cell r="V18">
            <v>95.753672393902946</v>
          </cell>
          <cell r="W18">
            <v>99.647310462103192</v>
          </cell>
          <cell r="X18">
            <v>81.177562917041087</v>
          </cell>
          <cell r="Y18">
            <v>63.179505470140441</v>
          </cell>
        </row>
        <row r="19">
          <cell r="S19" t="str">
            <v>mayo</v>
          </cell>
          <cell r="T19">
            <v>91.135360588162669</v>
          </cell>
          <cell r="U19">
            <v>95.415913237790804</v>
          </cell>
          <cell r="V19">
            <v>94.425474409690707</v>
          </cell>
          <cell r="W19">
            <v>98.018996990122133</v>
          </cell>
          <cell r="X19">
            <v>77.768866824686242</v>
          </cell>
          <cell r="Y19">
            <v>67.84539991535118</v>
          </cell>
        </row>
        <row r="20">
          <cell r="S20" t="str">
            <v>junio</v>
          </cell>
          <cell r="T20">
            <v>93.255843352710514</v>
          </cell>
          <cell r="U20">
            <v>94.816410370590745</v>
          </cell>
          <cell r="V20">
            <v>98.3325915325089</v>
          </cell>
          <cell r="W20">
            <v>97.309622228857322</v>
          </cell>
          <cell r="X20">
            <v>86.613654144216156</v>
          </cell>
          <cell r="Y20">
            <v>74.940606610867945</v>
          </cell>
        </row>
        <row r="21">
          <cell r="S21" t="str">
            <v>julio</v>
          </cell>
          <cell r="T21">
            <v>94.041451710554767</v>
          </cell>
          <cell r="U21">
            <v>92.227051045731287</v>
          </cell>
          <cell r="V21">
            <v>101.78736378815815</v>
          </cell>
          <cell r="W21">
            <v>97.273593427018767</v>
          </cell>
          <cell r="X21">
            <v>93.200414775414998</v>
          </cell>
          <cell r="Y21">
            <v>76.011903581163168</v>
          </cell>
        </row>
        <row r="22">
          <cell r="S22" t="str">
            <v>agosto</v>
          </cell>
          <cell r="T22">
            <v>95.915944445938479</v>
          </cell>
          <cell r="U22">
            <v>92.203017520089801</v>
          </cell>
          <cell r="V22">
            <v>102.10044538813383</v>
          </cell>
          <cell r="W22">
            <v>99.217675954557421</v>
          </cell>
          <cell r="X22">
            <v>98.7018285675736</v>
          </cell>
          <cell r="Y22">
            <v>81.093970405677709</v>
          </cell>
        </row>
        <row r="23">
          <cell r="S23" t="str">
            <v>septiembre</v>
          </cell>
          <cell r="T23">
            <v>98.011497887472643</v>
          </cell>
          <cell r="U23">
            <v>91.474033292295033</v>
          </cell>
          <cell r="V23">
            <v>102.31823969989316</v>
          </cell>
          <cell r="W23">
            <v>104.32734445802772</v>
          </cell>
          <cell r="X23">
            <v>104.59634357298087</v>
          </cell>
          <cell r="Y23">
            <v>78.960651763531359</v>
          </cell>
        </row>
        <row r="24">
          <cell r="S24" t="str">
            <v>octubre</v>
          </cell>
          <cell r="T24">
            <v>101.3763809972607</v>
          </cell>
          <cell r="U24">
            <v>91.783443249046144</v>
          </cell>
          <cell r="V24">
            <v>104.47993460818552</v>
          </cell>
          <cell r="W24">
            <v>112.08834404740074</v>
          </cell>
          <cell r="X24">
            <v>106.45024815209034</v>
          </cell>
          <cell r="Y24">
            <v>84.710404959279799</v>
          </cell>
        </row>
        <row r="25">
          <cell r="S25" t="str">
            <v>noviembre</v>
          </cell>
          <cell r="T25">
            <v>105.58600130353233</v>
          </cell>
          <cell r="U25">
            <v>93.31812057540094</v>
          </cell>
          <cell r="V25">
            <v>105.3818860824795</v>
          </cell>
          <cell r="W25">
            <v>114.843513602787</v>
          </cell>
          <cell r="X25">
            <v>121.90345019300375</v>
          </cell>
          <cell r="Y25">
            <v>87.528177843908551</v>
          </cell>
        </row>
        <row r="26">
          <cell r="S26" t="str">
            <v>diciembre</v>
          </cell>
          <cell r="T26">
            <v>108.59683960847201</v>
          </cell>
          <cell r="U26">
            <v>94.845116190242663</v>
          </cell>
          <cell r="V26">
            <v>109.18568486388526</v>
          </cell>
          <cell r="W26">
            <v>116.38655041674583</v>
          </cell>
          <cell r="X26">
            <v>131.19935065302769</v>
          </cell>
          <cell r="Y26">
            <v>87.140829010711613</v>
          </cell>
        </row>
        <row r="27">
          <cell r="R27">
            <v>2021</v>
          </cell>
          <cell r="S27" t="str">
            <v>enero</v>
          </cell>
          <cell r="T27">
            <v>113.5255331944346</v>
          </cell>
          <cell r="U27">
            <v>95.96084762748599</v>
          </cell>
          <cell r="V27">
            <v>111.24672261561082</v>
          </cell>
          <cell r="W27">
            <v>125.00940824649972</v>
          </cell>
          <cell r="X27">
            <v>138.87453836454819</v>
          </cell>
          <cell r="Y27">
            <v>94.159241057381038</v>
          </cell>
        </row>
        <row r="28">
          <cell r="S28" t="str">
            <v>febrero</v>
          </cell>
          <cell r="T28">
            <v>116.57051072273163</v>
          </cell>
          <cell r="U28">
            <v>97.768189382291382</v>
          </cell>
          <cell r="V28">
            <v>113.0742158195313</v>
          </cell>
          <cell r="W28">
            <v>126.14719060912293</v>
          </cell>
          <cell r="X28">
            <v>147.46248160649731</v>
          </cell>
          <cell r="Y28">
            <v>100.17454058467479</v>
          </cell>
        </row>
        <row r="29">
          <cell r="S29" t="str">
            <v>marzo</v>
          </cell>
          <cell r="T29">
            <v>119.22932965492514</v>
          </cell>
          <cell r="U29">
            <v>100.76273942479263</v>
          </cell>
          <cell r="V29">
            <v>117.45980326747933</v>
          </cell>
          <cell r="W29">
            <v>123.90839540888472</v>
          </cell>
          <cell r="X29">
            <v>159.30201084630667</v>
          </cell>
          <cell r="Y29">
            <v>96.197436348097199</v>
          </cell>
        </row>
        <row r="30">
          <cell r="S30" t="str">
            <v>abril</v>
          </cell>
          <cell r="T30">
            <v>122.06626942216495</v>
          </cell>
          <cell r="U30">
            <v>104.34529890067319</v>
          </cell>
          <cell r="V30">
            <v>119.10505698342429</v>
          </cell>
          <cell r="W30">
            <v>126.20076893525055</v>
          </cell>
          <cell r="X30">
            <v>162.19133083797868</v>
          </cell>
          <cell r="Y30">
            <v>99.986820331936883</v>
          </cell>
        </row>
        <row r="31">
          <cell r="S31" t="str">
            <v>mayo</v>
          </cell>
          <cell r="T31">
            <v>128.12555865773592</v>
          </cell>
          <cell r="U31">
            <v>107.38440770114929</v>
          </cell>
          <cell r="V31">
            <v>121.13134838555018</v>
          </cell>
          <cell r="W31">
            <v>133.69538705765586</v>
          </cell>
          <cell r="X31">
            <v>174.87592061093773</v>
          </cell>
          <cell r="Y31">
            <v>106.79941521838667</v>
          </cell>
        </row>
        <row r="32">
          <cell r="S32" t="str">
            <v>junio</v>
          </cell>
          <cell r="T32">
            <v>125.27763455670987</v>
          </cell>
          <cell r="U32">
            <v>110.68657160811618</v>
          </cell>
          <cell r="V32">
            <v>119.91353934157493</v>
          </cell>
          <cell r="W32">
            <v>130.3146289360493</v>
          </cell>
          <cell r="X32">
            <v>157.68052781228315</v>
          </cell>
          <cell r="Y32">
            <v>107.7319216686756</v>
          </cell>
        </row>
        <row r="33">
          <cell r="S33" t="str">
            <v>julio</v>
          </cell>
          <cell r="T33">
            <v>124.56485837282088</v>
          </cell>
          <cell r="U33">
            <v>114.11329835824172</v>
          </cell>
          <cell r="V33">
            <v>116.7295796628861</v>
          </cell>
          <cell r="W33">
            <v>126.25709990923303</v>
          </cell>
          <cell r="X33">
            <v>155.49552753795894</v>
          </cell>
          <cell r="Y33">
            <v>109.55192671644922</v>
          </cell>
        </row>
        <row r="34">
          <cell r="S34" t="str">
            <v>agosto</v>
          </cell>
          <cell r="T34">
            <v>127.95813590564271</v>
          </cell>
          <cell r="U34">
            <v>113.43289955758823</v>
          </cell>
          <cell r="V34">
            <v>116.16133052336659</v>
          </cell>
          <cell r="W34">
            <v>130.38825849807975</v>
          </cell>
          <cell r="X34">
            <v>165.86229711701404</v>
          </cell>
          <cell r="Y34">
            <v>120.54228177309744</v>
          </cell>
        </row>
        <row r="35">
          <cell r="S35" t="str">
            <v>septiembre</v>
          </cell>
          <cell r="T35">
            <v>129.1891922766022</v>
          </cell>
          <cell r="U35">
            <v>112.68191288141296</v>
          </cell>
          <cell r="V35">
            <v>118.13109140698228</v>
          </cell>
          <cell r="W35">
            <v>132.83696980281618</v>
          </cell>
          <cell r="X35">
            <v>168.57086393365063</v>
          </cell>
          <cell r="Y35">
            <v>121.18926965715919</v>
          </cell>
        </row>
        <row r="36">
          <cell r="S36" t="str">
            <v>octubre</v>
          </cell>
          <cell r="T36">
            <v>133.22436853297222</v>
          </cell>
          <cell r="U36">
            <v>111.96925480836586</v>
          </cell>
          <cell r="V36">
            <v>121.45971051754725</v>
          </cell>
          <cell r="W36">
            <v>137.14277957827665</v>
          </cell>
          <cell r="X36">
            <v>184.83747137824517</v>
          </cell>
          <cell r="Y36">
            <v>119.06532765101376</v>
          </cell>
        </row>
        <row r="37">
          <cell r="S37" t="str">
            <v>noviembre</v>
          </cell>
          <cell r="T37">
            <v>135.31485290573889</v>
          </cell>
          <cell r="U37">
            <v>112.50964469359232</v>
          </cell>
          <cell r="V37">
            <v>125.98568897987232</v>
          </cell>
          <cell r="W37">
            <v>141.44474926905627</v>
          </cell>
          <cell r="X37">
            <v>184.55517876687819</v>
          </cell>
          <cell r="Y37">
            <v>120.18503194146339</v>
          </cell>
        </row>
        <row r="38">
          <cell r="S38" t="str">
            <v>diciembre</v>
          </cell>
          <cell r="T38">
            <v>133.69110309418375</v>
          </cell>
          <cell r="U38">
            <v>111.02985848433802</v>
          </cell>
          <cell r="V38">
            <v>128.96293678548136</v>
          </cell>
          <cell r="W38">
            <v>140.49498067328705</v>
          </cell>
          <cell r="X38">
            <v>178.50544196563672</v>
          </cell>
          <cell r="Y38">
            <v>116.43250221390551</v>
          </cell>
        </row>
        <row r="39">
          <cell r="R39">
            <v>2022</v>
          </cell>
          <cell r="S39" t="str">
            <v>enero</v>
          </cell>
          <cell r="T39">
            <v>135.59415474947579</v>
          </cell>
          <cell r="U39">
            <v>112.14742555131124</v>
          </cell>
          <cell r="V39">
            <v>132.63261060211784</v>
          </cell>
          <cell r="W39">
            <v>140.64762893177229</v>
          </cell>
          <cell r="X39">
            <v>185.93144191456406</v>
          </cell>
          <cell r="Y39">
            <v>112.66751495566068</v>
          </cell>
        </row>
        <row r="40">
          <cell r="S40" t="str">
            <v>febrero</v>
          </cell>
          <cell r="T40">
            <v>141.23646308174617</v>
          </cell>
          <cell r="U40">
            <v>113.87343719202681</v>
          </cell>
          <cell r="V40">
            <v>141.52957659081716</v>
          </cell>
          <cell r="W40">
            <v>145.27828440142767</v>
          </cell>
          <cell r="X40">
            <v>201.71767545192617</v>
          </cell>
          <cell r="Y40">
            <v>110.53112881402261</v>
          </cell>
        </row>
        <row r="41">
          <cell r="S41" t="str">
            <v>marzo</v>
          </cell>
          <cell r="T41">
            <v>159.71319044345819</v>
          </cell>
          <cell r="U41">
            <v>119.322155283002</v>
          </cell>
          <cell r="V41">
            <v>145.83118903175716</v>
          </cell>
          <cell r="W41">
            <v>170.1313122041563</v>
          </cell>
          <cell r="X41">
            <v>251.83127168981505</v>
          </cell>
          <cell r="Y41">
            <v>117.91396993406418</v>
          </cell>
        </row>
        <row r="42">
          <cell r="S42" t="str">
            <v>abril</v>
          </cell>
          <cell r="T42">
            <v>158.43457570107813</v>
          </cell>
          <cell r="U42">
            <v>121.90191502509094</v>
          </cell>
          <cell r="V42">
            <v>146.68927944362707</v>
          </cell>
          <cell r="W42">
            <v>169.67508597724841</v>
          </cell>
          <cell r="X42">
            <v>237.53173615946218</v>
          </cell>
          <cell r="Y42">
            <v>121.543706497993</v>
          </cell>
        </row>
        <row r="43">
          <cell r="S43" t="str">
            <v>mayo</v>
          </cell>
          <cell r="T43">
            <v>158.05282975550662</v>
          </cell>
          <cell r="U43">
            <v>122.8732841909855</v>
          </cell>
          <cell r="V43">
            <v>144.17798818600474</v>
          </cell>
          <cell r="W43">
            <v>173.52074886092331</v>
          </cell>
          <cell r="X43">
            <v>229.24090548152569</v>
          </cell>
          <cell r="Y43">
            <v>120.38756727908276</v>
          </cell>
        </row>
        <row r="44">
          <cell r="S44" t="str">
            <v>junio</v>
          </cell>
          <cell r="T44">
            <v>154.70821372674277</v>
          </cell>
          <cell r="U44">
            <v>125.92293140002921</v>
          </cell>
          <cell r="V44">
            <v>150.18180663787297</v>
          </cell>
          <cell r="W44">
            <v>166.33655649308153</v>
          </cell>
          <cell r="X44">
            <v>211.79518246436641</v>
          </cell>
          <cell r="Y44">
            <v>117.2848384263868</v>
          </cell>
        </row>
        <row r="45">
          <cell r="S45" t="str">
            <v>julio</v>
          </cell>
          <cell r="T45">
            <v>140.57241210248861</v>
          </cell>
          <cell r="U45">
            <v>124.05344618623685</v>
          </cell>
          <cell r="V45">
            <v>146.465425519288</v>
          </cell>
          <cell r="W45">
            <v>147.25665377330955</v>
          </cell>
          <cell r="X45">
            <v>168.82042441226025</v>
          </cell>
          <cell r="Y45">
            <v>112.84138457750583</v>
          </cell>
        </row>
        <row r="46">
          <cell r="S46" t="str">
            <v>agosto</v>
          </cell>
          <cell r="T46">
            <v>137.57955105100112</v>
          </cell>
          <cell r="U46">
            <v>121.09402125915713</v>
          </cell>
          <cell r="V46">
            <v>143.35160863134098</v>
          </cell>
          <cell r="W46">
            <v>145.57553656155289</v>
          </cell>
          <cell r="X46">
            <v>163.32354213869706</v>
          </cell>
          <cell r="Y46">
            <v>110.47422078709369</v>
          </cell>
        </row>
        <row r="47">
          <cell r="S47" t="str">
            <v>septiembre</v>
          </cell>
          <cell r="T47">
            <v>136.04175202121962</v>
          </cell>
          <cell r="U47">
            <v>120.27593667753011</v>
          </cell>
          <cell r="V47">
            <v>142.69352804000474</v>
          </cell>
          <cell r="W47">
            <v>147.91508373264332</v>
          </cell>
          <cell r="X47">
            <v>152.57278473300983</v>
          </cell>
          <cell r="Y47">
            <v>109.67569831166102</v>
          </cell>
        </row>
        <row r="48">
          <cell r="S48" t="str">
            <v>octubre</v>
          </cell>
          <cell r="T48">
            <v>135.37847253330085</v>
          </cell>
          <cell r="U48">
            <v>116.8258543618208</v>
          </cell>
          <cell r="V48">
            <v>139.25281548776354</v>
          </cell>
          <cell r="W48">
            <v>152.28168164691721</v>
          </cell>
          <cell r="X48">
            <v>151.28497315818765</v>
          </cell>
          <cell r="Y48">
            <v>108.58010537092795</v>
          </cell>
        </row>
        <row r="49">
          <cell r="S49" t="str">
            <v>noviembre</v>
          </cell>
          <cell r="T49">
            <v>134.7375273257023</v>
          </cell>
          <cell r="U49">
            <v>114.62622167264486</v>
          </cell>
          <cell r="V49">
            <v>137.38524064521459</v>
          </cell>
          <cell r="W49">
            <v>150.10862275216391</v>
          </cell>
          <cell r="X49">
            <v>154.70711661125137</v>
          </cell>
          <cell r="Y49">
            <v>114.39308388371099</v>
          </cell>
        </row>
        <row r="50">
          <cell r="S50" t="str">
            <v>diciembre</v>
          </cell>
          <cell r="T50">
            <v>131.79457812874588</v>
          </cell>
          <cell r="U50">
            <v>112.40399127691444</v>
          </cell>
          <cell r="V50">
            <v>138.16979201286853</v>
          </cell>
          <cell r="W50">
            <v>147.25400622949095</v>
          </cell>
          <cell r="X50">
            <v>144.60029876844681</v>
          </cell>
          <cell r="Y50">
            <v>117.17633735266216</v>
          </cell>
        </row>
        <row r="51">
          <cell r="R51">
            <v>2023</v>
          </cell>
          <cell r="S51" t="str">
            <v>enero</v>
          </cell>
          <cell r="T51">
            <v>130.20155075969072</v>
          </cell>
          <cell r="U51">
            <v>111.12676501549132</v>
          </cell>
          <cell r="V51">
            <v>134.53324407350536</v>
          </cell>
          <cell r="W51">
            <v>147.49215298753472</v>
          </cell>
          <cell r="X51">
            <v>140.41189698409724</v>
          </cell>
          <cell r="Y51">
            <v>116.78734091056793</v>
          </cell>
        </row>
        <row r="52">
          <cell r="S52" t="str">
            <v>febrero</v>
          </cell>
          <cell r="T52">
            <v>129.81415291769849</v>
          </cell>
          <cell r="U52">
            <v>113.31233167590932</v>
          </cell>
          <cell r="V52">
            <v>129.35056685757331</v>
          </cell>
          <cell r="W52">
            <v>146.71582798064685</v>
          </cell>
          <cell r="X52">
            <v>135.86914677360059</v>
          </cell>
          <cell r="Y52">
            <v>125.1702142376989</v>
          </cell>
        </row>
        <row r="53">
          <cell r="S53" t="str">
            <v>marzo</v>
          </cell>
          <cell r="T53">
            <v>127.00380138970077</v>
          </cell>
          <cell r="U53">
            <v>114.68937657901202</v>
          </cell>
          <cell r="V53">
            <v>126.78704400612591</v>
          </cell>
          <cell r="W53">
            <v>138.55434406068113</v>
          </cell>
          <cell r="X53">
            <v>131.7866585516208</v>
          </cell>
          <cell r="Y53">
            <v>126.99503806101731</v>
          </cell>
        </row>
        <row r="54">
          <cell r="S54" t="str">
            <v>abril</v>
          </cell>
          <cell r="T54">
            <v>127.72177293775783</v>
          </cell>
          <cell r="U54">
            <v>116.83531772842221</v>
          </cell>
          <cell r="V54">
            <v>122.56340509266863</v>
          </cell>
          <cell r="W54">
            <v>136.140683440396</v>
          </cell>
          <cell r="X54">
            <v>130.03002452539272</v>
          </cell>
          <cell r="Y54">
            <v>149.39882971513404</v>
          </cell>
        </row>
        <row r="55">
          <cell r="S55" t="str">
            <v>mayo</v>
          </cell>
          <cell r="T55">
            <v>124.14497718909877</v>
          </cell>
          <cell r="U55">
            <v>118.09260388494808</v>
          </cell>
          <cell r="V55">
            <v>117.77278699871846</v>
          </cell>
          <cell r="W55">
            <v>129.27120755716504</v>
          </cell>
          <cell r="X55">
            <v>118.68241972646851</v>
          </cell>
          <cell r="Y55">
            <v>157.21242984539512</v>
          </cell>
        </row>
        <row r="56">
          <cell r="S56" t="str">
            <v>junio</v>
          </cell>
          <cell r="T56">
            <v>122.67419217201997</v>
          </cell>
          <cell r="U56">
            <v>118.95598443370193</v>
          </cell>
          <cell r="V56">
            <v>116.72297372310872</v>
          </cell>
          <cell r="W56">
            <v>126.60244652014822</v>
          </cell>
          <cell r="X56">
            <v>115.78969709280045</v>
          </cell>
          <cell r="Y56">
            <v>152.15748537731301</v>
          </cell>
        </row>
        <row r="57">
          <cell r="S57" t="str">
            <v>julio</v>
          </cell>
          <cell r="T57">
            <v>124.11659636833548</v>
          </cell>
          <cell r="U57">
            <v>118.49393370347893</v>
          </cell>
          <cell r="V57">
            <v>115.91763776144913</v>
          </cell>
          <cell r="W57">
            <v>125.86001580206025</v>
          </cell>
          <cell r="X57">
            <v>129.80602565566767</v>
          </cell>
          <cell r="Y57">
            <v>146.3274949677855</v>
          </cell>
        </row>
        <row r="58">
          <cell r="S58" t="str">
            <v>agosto</v>
          </cell>
          <cell r="T58">
            <v>121.57491729268244</v>
          </cell>
          <cell r="U58">
            <v>115.20539499117979</v>
          </cell>
          <cell r="V58">
            <v>111.19148622176988</v>
          </cell>
          <cell r="W58">
            <v>124.99307173273587</v>
          </cell>
          <cell r="X58">
            <v>125.82185036318569</v>
          </cell>
          <cell r="Y58">
            <v>148.19495977131766</v>
          </cell>
        </row>
        <row r="59">
          <cell r="S59" t="str">
            <v>septiembre</v>
          </cell>
          <cell r="T59">
            <v>121.45219729665651</v>
          </cell>
          <cell r="U59">
            <v>114.06802458350737</v>
          </cell>
          <cell r="V59">
            <v>108.90661724722767</v>
          </cell>
          <cell r="W59">
            <v>126.29259069889878</v>
          </cell>
          <cell r="X59">
            <v>120.86619351626094</v>
          </cell>
          <cell r="Y59">
            <v>162.71249661963398</v>
          </cell>
        </row>
        <row r="60">
          <cell r="S60" t="str">
            <v>octubre</v>
          </cell>
          <cell r="T60">
            <v>120.4082210991903</v>
          </cell>
          <cell r="U60">
            <v>112.2739828323592</v>
          </cell>
          <cell r="V60">
            <v>111.66027159949738</v>
          </cell>
          <cell r="W60">
            <v>124.77051165018291</v>
          </cell>
          <cell r="X60">
            <v>120.00844948843765</v>
          </cell>
          <cell r="Y60">
            <v>159.18152340558296</v>
          </cell>
        </row>
        <row r="61">
          <cell r="S61" t="str">
            <v>noviembre</v>
          </cell>
          <cell r="T61">
            <v>120.27341793441926</v>
          </cell>
          <cell r="U61">
            <v>111.49099236133448</v>
          </cell>
          <cell r="V61">
            <v>114.23022326621788</v>
          </cell>
          <cell r="W61">
            <v>121.04259956488769</v>
          </cell>
          <cell r="X61">
            <v>124.12279167226745</v>
          </cell>
          <cell r="Y61">
            <v>161.39253417459381</v>
          </cell>
        </row>
        <row r="62">
          <cell r="S62" t="str">
            <v>diciembre</v>
          </cell>
          <cell r="T62">
            <v>118.50568781107879</v>
          </cell>
          <cell r="U62">
            <v>110.38364125665176</v>
          </cell>
          <cell r="V62">
            <v>116.09399817490214</v>
          </cell>
          <cell r="W62">
            <v>122.82645376918153</v>
          </cell>
          <cell r="X62">
            <v>122.4354565038505</v>
          </cell>
          <cell r="Y62">
            <v>134.63092411802023</v>
          </cell>
        </row>
        <row r="63">
          <cell r="R63">
            <v>2024</v>
          </cell>
          <cell r="S63" t="str">
            <v>enero</v>
          </cell>
          <cell r="T63">
            <v>117.6</v>
          </cell>
          <cell r="U63">
            <v>108.9</v>
          </cell>
          <cell r="V63">
            <v>118.7</v>
          </cell>
          <cell r="W63">
            <v>119.9</v>
          </cell>
          <cell r="X63">
            <v>122.5</v>
          </cell>
          <cell r="Y63">
            <v>136.4</v>
          </cell>
        </row>
        <row r="64">
          <cell r="S64" t="str">
            <v>febrero</v>
          </cell>
          <cell r="T64">
            <v>117.4</v>
          </cell>
          <cell r="U64">
            <v>112.5</v>
          </cell>
          <cell r="V64">
            <v>120.7</v>
          </cell>
          <cell r="W64">
            <v>113.8</v>
          </cell>
          <cell r="X64">
            <v>120.9</v>
          </cell>
          <cell r="Y64">
            <v>140.80000000000001</v>
          </cell>
        </row>
        <row r="65">
          <cell r="S65" t="str">
            <v>marzo</v>
          </cell>
          <cell r="T65">
            <v>118.9</v>
          </cell>
          <cell r="U65">
            <v>114.9</v>
          </cell>
          <cell r="V65">
            <v>124</v>
          </cell>
          <cell r="W65">
            <v>110.9</v>
          </cell>
          <cell r="X65">
            <v>130.6</v>
          </cell>
          <cell r="Y65">
            <v>133.4</v>
          </cell>
        </row>
        <row r="66">
          <cell r="S66" t="str">
            <v>abril</v>
          </cell>
          <cell r="T66">
            <v>119.2</v>
          </cell>
          <cell r="U66">
            <v>116.6</v>
          </cell>
          <cell r="V66">
            <v>123.8</v>
          </cell>
          <cell r="W66">
            <v>111.6</v>
          </cell>
          <cell r="X66">
            <v>130.9</v>
          </cell>
          <cell r="Y66">
            <v>126.6</v>
          </cell>
        </row>
        <row r="67">
          <cell r="S67" t="str">
            <v>mayo</v>
          </cell>
          <cell r="T67">
            <v>120.5</v>
          </cell>
          <cell r="U67">
            <v>116.7</v>
          </cell>
          <cell r="V67">
            <v>126.3</v>
          </cell>
          <cell r="W67">
            <v>118.7</v>
          </cell>
          <cell r="X67">
            <v>127.8</v>
          </cell>
          <cell r="Y67">
            <v>117.1</v>
          </cell>
        </row>
        <row r="68">
          <cell r="S68" t="str">
            <v>junio</v>
          </cell>
          <cell r="T68">
            <v>121</v>
          </cell>
          <cell r="U68">
            <v>118.1</v>
          </cell>
          <cell r="V68">
            <v>127.9</v>
          </cell>
          <cell r="W68">
            <v>115.2</v>
          </cell>
          <cell r="X68">
            <v>131.80000000000001</v>
          </cell>
          <cell r="Y68">
            <v>119.4</v>
          </cell>
        </row>
        <row r="69">
          <cell r="S69" t="str">
            <v>julio</v>
          </cell>
          <cell r="T69">
            <v>120.9</v>
          </cell>
          <cell r="U69">
            <v>120</v>
          </cell>
          <cell r="V69">
            <v>127.9</v>
          </cell>
          <cell r="W69">
            <v>110.7</v>
          </cell>
          <cell r="X69">
            <v>135</v>
          </cell>
          <cell r="Y69">
            <v>119.5</v>
          </cell>
        </row>
        <row r="70">
          <cell r="S70" t="str">
            <v>agosto</v>
          </cell>
          <cell r="T70">
            <v>121.7</v>
          </cell>
          <cell r="U70">
            <v>122</v>
          </cell>
          <cell r="V70">
            <v>131.30000000000001</v>
          </cell>
          <cell r="W70">
            <v>110.2</v>
          </cell>
          <cell r="X70">
            <v>136.1</v>
          </cell>
          <cell r="Y70">
            <v>113.9</v>
          </cell>
        </row>
        <row r="71">
          <cell r="S71" t="str">
            <v>septiembre</v>
          </cell>
          <cell r="T71">
            <v>124.6</v>
          </cell>
          <cell r="U71">
            <v>119.9</v>
          </cell>
          <cell r="V71">
            <v>136.5</v>
          </cell>
          <cell r="W71">
            <v>113.6</v>
          </cell>
          <cell r="X71">
            <v>142.4</v>
          </cell>
          <cell r="Y71">
            <v>126.3</v>
          </cell>
        </row>
        <row r="72">
          <cell r="S72" t="str">
            <v>octubre</v>
          </cell>
          <cell r="T72">
            <v>126.9</v>
          </cell>
          <cell r="U72">
            <v>119.2</v>
          </cell>
          <cell r="V72">
            <v>139</v>
          </cell>
          <cell r="W72">
            <v>114.4</v>
          </cell>
          <cell r="X72">
            <v>152.69999999999999</v>
          </cell>
          <cell r="Y72">
            <v>129.6</v>
          </cell>
        </row>
        <row r="73">
          <cell r="S73" t="str">
            <v>noviembre</v>
          </cell>
          <cell r="T73">
            <v>127.6</v>
          </cell>
          <cell r="U73">
            <v>118.5</v>
          </cell>
          <cell r="V73">
            <v>139.9</v>
          </cell>
          <cell r="W73">
            <v>111.4</v>
          </cell>
          <cell r="X73">
            <v>164.1</v>
          </cell>
          <cell r="Y73">
            <v>126.4</v>
          </cell>
        </row>
        <row r="74">
          <cell r="S74" t="str">
            <v>diciembre</v>
          </cell>
          <cell r="T74">
            <v>127</v>
          </cell>
          <cell r="U74">
            <v>119</v>
          </cell>
          <cell r="V74">
            <v>138.9</v>
          </cell>
          <cell r="W74">
            <v>111.3</v>
          </cell>
          <cell r="X74">
            <v>163.30000000000001</v>
          </cell>
          <cell r="Y74">
            <v>120</v>
          </cell>
        </row>
      </sheetData>
      <sheetData sheetId="13" refreshError="1"/>
      <sheetData sheetId="14">
        <row r="3">
          <cell r="A3">
            <v>2020</v>
          </cell>
          <cell r="B3" t="str">
            <v>enero</v>
          </cell>
          <cell r="C3">
            <v>1560.67</v>
          </cell>
        </row>
        <row r="4">
          <cell r="B4" t="str">
            <v>febrero</v>
          </cell>
          <cell r="C4">
            <v>1597.1</v>
          </cell>
        </row>
        <row r="5">
          <cell r="B5" t="str">
            <v>marzo</v>
          </cell>
          <cell r="C5">
            <v>1591.93</v>
          </cell>
        </row>
        <row r="6">
          <cell r="B6" t="str">
            <v>abril</v>
          </cell>
          <cell r="C6">
            <v>1683.17</v>
          </cell>
        </row>
        <row r="7">
          <cell r="B7" t="str">
            <v>mayo</v>
          </cell>
          <cell r="C7">
            <v>1715.91</v>
          </cell>
        </row>
        <row r="8">
          <cell r="B8" t="str">
            <v>junio</v>
          </cell>
          <cell r="C8">
            <v>1732.22</v>
          </cell>
        </row>
        <row r="9">
          <cell r="B9" t="str">
            <v>julio</v>
          </cell>
          <cell r="C9">
            <v>1846.51</v>
          </cell>
        </row>
        <row r="10">
          <cell r="B10" t="str">
            <v>agosto</v>
          </cell>
          <cell r="C10">
            <v>1968.63</v>
          </cell>
        </row>
        <row r="11">
          <cell r="B11" t="str">
            <v>septiembre</v>
          </cell>
          <cell r="C11">
            <v>1921.92</v>
          </cell>
        </row>
        <row r="12">
          <cell r="B12" t="str">
            <v>octubre</v>
          </cell>
          <cell r="C12">
            <v>1900.27</v>
          </cell>
        </row>
        <row r="13">
          <cell r="B13" t="str">
            <v>noviembre</v>
          </cell>
          <cell r="C13">
            <v>1866.3</v>
          </cell>
        </row>
        <row r="14">
          <cell r="B14" t="str">
            <v>diciembre</v>
          </cell>
          <cell r="C14">
            <v>1858.42</v>
          </cell>
        </row>
        <row r="15">
          <cell r="A15">
            <v>2021</v>
          </cell>
          <cell r="B15" t="str">
            <v>enero</v>
          </cell>
          <cell r="C15">
            <v>1866.98</v>
          </cell>
        </row>
        <row r="16">
          <cell r="B16" t="str">
            <v>febrero</v>
          </cell>
          <cell r="C16">
            <v>1808.17</v>
          </cell>
        </row>
        <row r="17">
          <cell r="B17" t="str">
            <v>marzo</v>
          </cell>
          <cell r="C17">
            <v>1718.23</v>
          </cell>
        </row>
        <row r="18">
          <cell r="B18" t="str">
            <v>abril</v>
          </cell>
          <cell r="C18">
            <v>1760.04</v>
          </cell>
        </row>
        <row r="19">
          <cell r="B19" t="str">
            <v>mayo</v>
          </cell>
          <cell r="C19">
            <v>1850.26</v>
          </cell>
        </row>
        <row r="20">
          <cell r="B20" t="str">
            <v>junio</v>
          </cell>
          <cell r="C20">
            <v>1834.57</v>
          </cell>
        </row>
        <row r="21">
          <cell r="B21" t="str">
            <v>julio</v>
          </cell>
          <cell r="C21">
            <v>1807.84</v>
          </cell>
        </row>
        <row r="22">
          <cell r="B22" t="str">
            <v>agosto</v>
          </cell>
          <cell r="C22">
            <v>1785.28</v>
          </cell>
        </row>
        <row r="23">
          <cell r="B23" t="str">
            <v>septiembre</v>
          </cell>
          <cell r="C23">
            <v>1775.14</v>
          </cell>
        </row>
        <row r="24">
          <cell r="B24" t="str">
            <v>octubre</v>
          </cell>
          <cell r="C24">
            <v>1776.85</v>
          </cell>
        </row>
        <row r="25">
          <cell r="B25" t="str">
            <v>noviembre</v>
          </cell>
          <cell r="C25">
            <v>1821.76</v>
          </cell>
        </row>
        <row r="26">
          <cell r="B26" t="str">
            <v>diciembre</v>
          </cell>
          <cell r="C26">
            <v>1790.43</v>
          </cell>
        </row>
        <row r="27">
          <cell r="A27">
            <v>2022</v>
          </cell>
          <cell r="B27" t="str">
            <v>enero</v>
          </cell>
          <cell r="C27">
            <v>1816.02</v>
          </cell>
        </row>
        <row r="28">
          <cell r="B28" t="str">
            <v>febrero</v>
          </cell>
          <cell r="C28">
            <v>1856.3</v>
          </cell>
        </row>
        <row r="29">
          <cell r="B29" t="str">
            <v>marzo</v>
          </cell>
          <cell r="C29">
            <v>1947.83</v>
          </cell>
        </row>
        <row r="30">
          <cell r="B30" t="str">
            <v>abril</v>
          </cell>
          <cell r="C30">
            <v>1936.86</v>
          </cell>
        </row>
        <row r="31">
          <cell r="B31" t="str">
            <v>mayo</v>
          </cell>
          <cell r="C31">
            <v>1848.5</v>
          </cell>
        </row>
        <row r="32">
          <cell r="B32" t="str">
            <v>junio</v>
          </cell>
          <cell r="C32">
            <v>1836.57</v>
          </cell>
        </row>
        <row r="33">
          <cell r="B33" t="str">
            <v>julio</v>
          </cell>
          <cell r="C33">
            <v>1732.74</v>
          </cell>
        </row>
        <row r="34">
          <cell r="B34" t="str">
            <v>agosto</v>
          </cell>
          <cell r="C34">
            <v>1764.56</v>
          </cell>
        </row>
        <row r="35">
          <cell r="B35" t="str">
            <v>septiembre</v>
          </cell>
          <cell r="C35">
            <v>1680.78</v>
          </cell>
        </row>
        <row r="36">
          <cell r="B36" t="str">
            <v>octubre</v>
          </cell>
          <cell r="C36">
            <v>1664.45</v>
          </cell>
        </row>
        <row r="37">
          <cell r="B37" t="str">
            <v>noviembre</v>
          </cell>
          <cell r="C37">
            <v>1725.07</v>
          </cell>
        </row>
        <row r="38">
          <cell r="B38" t="str">
            <v>diciembre</v>
          </cell>
          <cell r="C38">
            <v>1797.55</v>
          </cell>
        </row>
        <row r="39">
          <cell r="A39">
            <v>2023</v>
          </cell>
          <cell r="B39" t="str">
            <v>enero</v>
          </cell>
          <cell r="C39">
            <v>1897.71</v>
          </cell>
        </row>
        <row r="40">
          <cell r="B40" t="str">
            <v>febrero</v>
          </cell>
          <cell r="C40">
            <v>1854.54</v>
          </cell>
        </row>
        <row r="41">
          <cell r="B41" t="str">
            <v>marzo</v>
          </cell>
          <cell r="C41">
            <v>1912.73</v>
          </cell>
        </row>
        <row r="42">
          <cell r="B42" t="str">
            <v>abril</v>
          </cell>
          <cell r="C42">
            <v>1999.77</v>
          </cell>
        </row>
        <row r="43">
          <cell r="B43" t="str">
            <v>mayo</v>
          </cell>
          <cell r="C43">
            <v>1992.13</v>
          </cell>
        </row>
        <row r="44">
          <cell r="B44" t="str">
            <v>junio</v>
          </cell>
          <cell r="C44">
            <v>1942.9</v>
          </cell>
        </row>
        <row r="45">
          <cell r="B45" t="str">
            <v>julio</v>
          </cell>
          <cell r="C45">
            <v>1951.02</v>
          </cell>
        </row>
        <row r="46">
          <cell r="B46" t="str">
            <v>agosto</v>
          </cell>
          <cell r="C46">
            <v>1918.7</v>
          </cell>
        </row>
        <row r="47">
          <cell r="B47" t="str">
            <v>septiembre</v>
          </cell>
          <cell r="C47">
            <v>1915.95</v>
          </cell>
        </row>
        <row r="48">
          <cell r="B48" t="str">
            <v>octubre</v>
          </cell>
          <cell r="C48">
            <v>1916.25</v>
          </cell>
        </row>
        <row r="49">
          <cell r="B49" t="str">
            <v>noviembre</v>
          </cell>
          <cell r="C49">
            <v>1984.11</v>
          </cell>
        </row>
        <row r="50">
          <cell r="B50" t="str">
            <v>diciembre</v>
          </cell>
          <cell r="C50">
            <v>2026.18</v>
          </cell>
        </row>
        <row r="51">
          <cell r="A51">
            <v>2024</v>
          </cell>
          <cell r="B51" t="str">
            <v>enero</v>
          </cell>
          <cell r="C51">
            <v>2034.04</v>
          </cell>
        </row>
        <row r="52">
          <cell r="B52" t="str">
            <v>febrero</v>
          </cell>
          <cell r="C52">
            <v>2023.24</v>
          </cell>
        </row>
        <row r="53">
          <cell r="B53" t="str">
            <v>marzo</v>
          </cell>
          <cell r="C53">
            <v>2158.0100000000002</v>
          </cell>
        </row>
        <row r="54">
          <cell r="B54" t="str">
            <v>abril</v>
          </cell>
          <cell r="C54">
            <v>2331.4499999999998</v>
          </cell>
        </row>
        <row r="55">
          <cell r="B55" t="str">
            <v>mayo</v>
          </cell>
          <cell r="C55">
            <v>2351.13</v>
          </cell>
        </row>
        <row r="56">
          <cell r="B56" t="str">
            <v>junio</v>
          </cell>
          <cell r="C56">
            <v>2326.44</v>
          </cell>
        </row>
        <row r="57">
          <cell r="B57" t="str">
            <v>julio</v>
          </cell>
          <cell r="C57">
            <v>2398.1999999999998</v>
          </cell>
        </row>
        <row r="58">
          <cell r="B58" t="str">
            <v>agosto</v>
          </cell>
          <cell r="C58">
            <v>2470.15</v>
          </cell>
        </row>
        <row r="59">
          <cell r="B59" t="str">
            <v>septiembre</v>
          </cell>
          <cell r="C59">
            <v>2570.5500000000002</v>
          </cell>
        </row>
        <row r="60">
          <cell r="B60" t="str">
            <v>octubre</v>
          </cell>
          <cell r="C60">
            <v>2690.08</v>
          </cell>
        </row>
        <row r="61">
          <cell r="B61" t="str">
            <v>noviembre</v>
          </cell>
          <cell r="C61">
            <v>2651.13</v>
          </cell>
        </row>
        <row r="62">
          <cell r="B62" t="str">
            <v>diciembre</v>
          </cell>
          <cell r="C62">
            <v>2648.01</v>
          </cell>
        </row>
      </sheetData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triz Transacciones Cons."/>
      <sheetName val="Sheet1"/>
      <sheetName val="Cobertura Institucional"/>
      <sheetName val="Presión Tributaria"/>
      <sheetName val="Demanda Agregada"/>
      <sheetName val="Empleo "/>
      <sheetName val="Proyectos de inversión"/>
      <sheetName val="Proy. de inv"/>
      <sheetName val="Inversion en Provincias"/>
      <sheetName val="Inversion prov. per capita"/>
      <sheetName val="2.20-15"/>
      <sheetName val="REGION- inv"/>
      <sheetName val="CAPITULO -inv"/>
      <sheetName val="FINALIDAD-inv"/>
      <sheetName val="Graficos"/>
    </sheetNames>
    <sheetDataSet>
      <sheetData sheetId="0"/>
      <sheetData sheetId="1"/>
      <sheetData sheetId="2"/>
      <sheetData sheetId="3">
        <row r="5">
          <cell r="C5" t="str">
            <v>Gobierno Central</v>
          </cell>
        </row>
      </sheetData>
      <sheetData sheetId="4">
        <row r="66">
          <cell r="B66">
            <v>2024</v>
          </cell>
        </row>
      </sheetData>
      <sheetData sheetId="5"/>
      <sheetData sheetId="6"/>
      <sheetData sheetId="7"/>
      <sheetData sheetId="8">
        <row r="88">
          <cell r="B88" t="str">
            <v>Pedernales</v>
          </cell>
        </row>
      </sheetData>
      <sheetData sheetId="9">
        <row r="42">
          <cell r="A42" t="str">
            <v>La Romana</v>
          </cell>
        </row>
        <row r="43">
          <cell r="A43" t="str">
            <v>Monsenor Nouel</v>
          </cell>
        </row>
        <row r="44">
          <cell r="A44" t="str">
            <v>Hermanas Mirabal</v>
          </cell>
        </row>
        <row r="45">
          <cell r="A45" t="str">
            <v>Valverde</v>
          </cell>
        </row>
        <row r="46">
          <cell r="A46" t="str">
            <v>San Cristobal</v>
          </cell>
        </row>
        <row r="47">
          <cell r="A47" t="str">
            <v>San Juan</v>
          </cell>
        </row>
        <row r="48">
          <cell r="A48" t="str">
            <v>Peravia</v>
          </cell>
        </row>
        <row r="49">
          <cell r="A49" t="str">
            <v>Monte Plata</v>
          </cell>
        </row>
        <row r="50">
          <cell r="A50" t="str">
            <v>Puerto Plata</v>
          </cell>
        </row>
        <row r="51">
          <cell r="A51" t="str">
            <v>Pedernales</v>
          </cell>
        </row>
        <row r="52">
          <cell r="A52" t="str">
            <v>La Vega</v>
          </cell>
        </row>
        <row r="53">
          <cell r="A53" t="str">
            <v>San Jose De Ocoa</v>
          </cell>
        </row>
        <row r="54">
          <cell r="A54" t="str">
            <v>La Altagracia</v>
          </cell>
        </row>
        <row r="55">
          <cell r="A55" t="str">
            <v>Barahona</v>
          </cell>
        </row>
        <row r="56">
          <cell r="A56" t="str">
            <v>Distrito Nacional</v>
          </cell>
        </row>
        <row r="57">
          <cell r="A57" t="str">
            <v>Santiago</v>
          </cell>
        </row>
        <row r="58">
          <cell r="A58" t="str">
            <v>San Pedro De Macoris</v>
          </cell>
        </row>
        <row r="59">
          <cell r="A59" t="str">
            <v>El Seibo</v>
          </cell>
        </row>
        <row r="60">
          <cell r="A60" t="str">
            <v>Bahoruco</v>
          </cell>
        </row>
        <row r="61">
          <cell r="A61" t="str">
            <v>Hato Mayor</v>
          </cell>
        </row>
        <row r="62">
          <cell r="A62" t="str">
            <v>Azua</v>
          </cell>
        </row>
        <row r="63">
          <cell r="A63" t="str">
            <v>Sanchez Ramirez</v>
          </cell>
        </row>
        <row r="64">
          <cell r="A64" t="str">
            <v>Espaillat</v>
          </cell>
        </row>
        <row r="65">
          <cell r="A65" t="str">
            <v>Promedio</v>
          </cell>
        </row>
        <row r="66">
          <cell r="A66" t="str">
            <v>Elias Pina</v>
          </cell>
        </row>
        <row r="67">
          <cell r="A67" t="str">
            <v>Maria Trinidad Sanchez</v>
          </cell>
        </row>
        <row r="68">
          <cell r="A68" t="str">
            <v>Samana</v>
          </cell>
        </row>
        <row r="69">
          <cell r="A69" t="str">
            <v>Santiago Rodriguez</v>
          </cell>
        </row>
        <row r="70">
          <cell r="A70" t="str">
            <v>Duarte</v>
          </cell>
        </row>
        <row r="71">
          <cell r="A71" t="str">
            <v>Santo Domingo</v>
          </cell>
        </row>
        <row r="72">
          <cell r="A72" t="str">
            <v>Dajabon</v>
          </cell>
        </row>
        <row r="73">
          <cell r="A73" t="str">
            <v>Monte Cristi</v>
          </cell>
        </row>
        <row r="74">
          <cell r="A74" t="str">
            <v>Independencia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2"/>
      <sheetName val="[MFLOW96.XLS]_WIN_TEMP_MFLOW_24"/>
      <sheetName val="[MFLOW96.XLS]_WIN_TEMP_MFLOW_23"/>
      <sheetName val="[MFLOW96.XLS]_WIN_TEMP_MFLOW_25"/>
      <sheetName val="[MFLOW96.XLS]_WIN_TEMP_MFLOW_26"/>
      <sheetName val="[MFLOW96.XLS]_WIN_TEMP_MFLOW_28"/>
      <sheetName val="[MFLOW96.XLS]_WIN_TEMP_MFLOW_27"/>
      <sheetName val="[MFLOW96.XLS]_WIN_TEMP_MFLOW_29"/>
      <sheetName val="[MFLOW96.XLS]_WIN_TEMP_MFLOW_30"/>
      <sheetName val="[MFLOW96.XLS]_WIN_TEMP_MFLOW_31"/>
      <sheetName val="[MFLOW96.XLS]_WIN_TEMP_MFLOW_32"/>
      <sheetName val="[MFLOW96.XLS]_WIN_TEMP_MFLOW_33"/>
      <sheetName val="[MFLOW96.XLS]_WIN_TEMP_MFLOW_35"/>
      <sheetName val="[MFLOW96.XLS]_WIN_TEMP_MFLOW_34"/>
      <sheetName val="[MFLOW96.XLS]_WIN_TEMP_MFLOW_38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  <sheetName val="[MFLOW96.XLS]_WIN_TEMP_MFLOW_56"/>
      <sheetName val="[MFLOW96.XLS]_WIN_TEMP_MFLOW_58"/>
      <sheetName val="[MFLOW96.XLS]_WIN_TEMP_MFLOW_57"/>
      <sheetName val="[MFLOW96.XLS]_WIN_TEMP_MFLOW_59"/>
      <sheetName val="[MFLOW96.XLS]_WIN_TEMP_MFLOW_60"/>
      <sheetName val="[MFLOW96.XLS]_WIN_TEMP_MFLOW_62"/>
      <sheetName val="[MFLOW96.XLS]_WIN_TEMP_MFLOW_61"/>
      <sheetName val="[MFLOW96.XLS]_WIN_TEMP_MFLOW_65"/>
      <sheetName val="[MFLOW96.XLS]_WIN_TEMP_MFLOW_63"/>
      <sheetName val="[MFLOW96.XLS]_WIN_TEMP_MFLOW_64"/>
      <sheetName val="[MFLOW96.XLS]_WIN_TEMP_MFLOW_67"/>
      <sheetName val="[MFLOW96.XLS]_WIN_TEMP_MFLOW_66"/>
      <sheetName val="[MFLOW96.XLS]_WIN_TEMP_MFLOW_70"/>
      <sheetName val="[MFLOW96.XLS]_WIN_TEMP_MFLOW_68"/>
      <sheetName val="[MFLOW96.XLS]_WIN_TEMP_MFLOW_69"/>
      <sheetName val="[MFLOW96.XLS]_WIN_TEMP_MFLOW_7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  <sheetName val="DMX_Units"/>
      <sheetName val="MonSurv-BC"/>
      <sheetName val="ER"/>
      <sheetName val="W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  <sheetName val="MFLOW96.XLS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  <sheetName val="MONE(M)"/>
      <sheetName val="BURSAT(M)"/>
      <sheetName val="REAL(T)"/>
      <sheetName val="EXT(T)"/>
      <sheetName val="EXT(A)"/>
      <sheetName val="REAL(A)"/>
      <sheetName val="FISCAL(A)"/>
      <sheetName val="METAS"/>
      <sheetName val="EJECUTIVO"/>
      <sheetName val="EXT(M)"/>
      <sheetName val="FISCAL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REF!"/>
      <definedName name="____________tnt1" refersTo="#REF!"/>
      <definedName name="__________asd1" refersTo="#REF!"/>
      <definedName name="__________tnt1" refersTo="#REF!"/>
      <definedName name="_________asd1" refersTo="#REF!"/>
      <definedName name="_________tnt1" refersTo="#REF!"/>
      <definedName name="________asd1" refersTo="#REF!"/>
      <definedName name="________tnt1" refersTo="#REF!"/>
      <definedName name="_______asd1" refersTo="#REF!"/>
      <definedName name="_______tnt1" refersTo="#REF!"/>
      <definedName name="______asd1" refersTo="#REF!"/>
      <definedName name="______tnt1" refersTo="#REF!"/>
      <definedName name="__asd1" refersTo="#REF!"/>
      <definedName name="__tnt1" refersTo="#REF!"/>
      <definedName name="adsftreagtrgtqergt" refersTo="#REF!"/>
      <definedName name="df" refersTo="#REF!"/>
      <definedName name="grafico" refersTo="#REF!"/>
      <definedName name="njkg" refersTo="#REF!"/>
      <definedName name="prueba" refersTo="#REF!"/>
      <definedName name="rjyktuk" refersTo="#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Table 7. Latvia: Gross Domestic Product by Expenditure at Constant Prices, 1996-2000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</row>
        <row r="6">
          <cell r="C6" t="str">
            <v>(In thousands of 1995 lats)</v>
          </cell>
        </row>
        <row r="7">
          <cell r="A7" t="str">
            <v>Final consumption</v>
          </cell>
          <cell r="B7">
            <v>1992317</v>
          </cell>
          <cell r="C7">
            <v>2153374.6165267015</v>
          </cell>
          <cell r="D7">
            <v>2236061</v>
          </cell>
          <cell r="E7">
            <v>2374749</v>
          </cell>
          <cell r="F7">
            <v>2466123</v>
          </cell>
          <cell r="G7">
            <v>2559601</v>
          </cell>
        </row>
        <row r="8">
          <cell r="A8" t="str">
            <v xml:space="preserve">Households and of non-profit </v>
          </cell>
        </row>
        <row r="9">
          <cell r="A9" t="str">
            <v xml:space="preserve">institutions serving households (NPISH)  </v>
          </cell>
          <cell r="B9">
            <v>1470541</v>
          </cell>
          <cell r="C9">
            <v>1622275.6261519773</v>
          </cell>
          <cell r="D9">
            <v>1703541</v>
          </cell>
          <cell r="E9">
            <v>1809935</v>
          </cell>
          <cell r="F9">
            <v>1901359</v>
          </cell>
          <cell r="G9">
            <v>2007234</v>
          </cell>
        </row>
        <row r="10">
          <cell r="A10" t="str">
            <v>General government</v>
          </cell>
          <cell r="B10">
            <v>521776</v>
          </cell>
          <cell r="C10">
            <v>531098.99037472392</v>
          </cell>
          <cell r="D10">
            <v>532520</v>
          </cell>
          <cell r="E10">
            <v>564814</v>
          </cell>
          <cell r="F10">
            <v>564764</v>
          </cell>
          <cell r="G10">
            <v>552367</v>
          </cell>
        </row>
        <row r="11">
          <cell r="A11" t="str">
            <v>Gross capital formation</v>
          </cell>
          <cell r="B11">
            <v>413625.12625088287</v>
          </cell>
          <cell r="C11">
            <v>438258.3834732984</v>
          </cell>
          <cell r="D11">
            <v>491880</v>
          </cell>
          <cell r="E11">
            <v>684786</v>
          </cell>
          <cell r="F11">
            <v>624870</v>
          </cell>
          <cell r="G11">
            <v>617163</v>
          </cell>
        </row>
        <row r="12">
          <cell r="A12" t="str">
            <v>Gross fixed capital formation</v>
          </cell>
          <cell r="B12">
            <v>354876</v>
          </cell>
          <cell r="C12">
            <v>434026.3834732984</v>
          </cell>
          <cell r="D12">
            <v>523996</v>
          </cell>
          <cell r="E12">
            <v>754489</v>
          </cell>
          <cell r="F12">
            <v>724215</v>
          </cell>
          <cell r="G12">
            <v>802305</v>
          </cell>
        </row>
        <row r="13">
          <cell r="A13" t="str">
            <v xml:space="preserve">Changes in inventories </v>
          </cell>
          <cell r="B13">
            <v>58749</v>
          </cell>
          <cell r="C13">
            <v>4232</v>
          </cell>
          <cell r="D13">
            <v>-32116</v>
          </cell>
          <cell r="E13">
            <v>-69703</v>
          </cell>
          <cell r="F13">
            <v>-99345</v>
          </cell>
          <cell r="G13">
            <v>-185142</v>
          </cell>
        </row>
        <row r="14">
          <cell r="A14" t="str">
            <v>Exports of goods and services</v>
          </cell>
          <cell r="B14">
            <v>1101039.8737491171</v>
          </cell>
          <cell r="C14">
            <v>1323911</v>
          </cell>
          <cell r="D14">
            <v>1497675</v>
          </cell>
          <cell r="E14">
            <v>1570381</v>
          </cell>
          <cell r="F14">
            <v>1470475</v>
          </cell>
          <cell r="G14">
            <v>1658408</v>
          </cell>
        </row>
        <row r="15">
          <cell r="A15" t="str">
            <v>Imports of goods and services</v>
          </cell>
          <cell r="B15">
            <v>1157759</v>
          </cell>
          <cell r="C15">
            <v>1487839</v>
          </cell>
          <cell r="D15">
            <v>1588862</v>
          </cell>
          <cell r="E15">
            <v>1890795</v>
          </cell>
          <cell r="F15">
            <v>1792902</v>
          </cell>
          <cell r="G15">
            <v>1884456</v>
          </cell>
        </row>
        <row r="16">
          <cell r="A16" t="str">
            <v>GDP at purchasers'  prices</v>
          </cell>
          <cell r="B16">
            <v>2349223</v>
          </cell>
          <cell r="C16">
            <v>2427705</v>
          </cell>
          <cell r="D16">
            <v>2636754</v>
          </cell>
          <cell r="E16">
            <v>2739121</v>
          </cell>
          <cell r="F16">
            <v>2768566</v>
          </cell>
          <cell r="G16">
            <v>2950716</v>
          </cell>
        </row>
        <row r="18">
          <cell r="C18" t="str">
            <v>(Percentage growth)</v>
          </cell>
        </row>
        <row r="19">
          <cell r="A19" t="str">
            <v>Final consumption</v>
          </cell>
          <cell r="C19" t="str">
            <v>...</v>
          </cell>
          <cell r="D19">
            <v>3.8398513123865108</v>
          </cell>
          <cell r="E19">
            <v>6.2023352672400334</v>
          </cell>
          <cell r="F19">
            <v>3.8477329604096999</v>
          </cell>
          <cell r="G19">
            <v>3.7904840918315807</v>
          </cell>
        </row>
        <row r="20">
          <cell r="A20" t="str">
            <v xml:space="preserve">Households and of non-profit </v>
          </cell>
        </row>
        <row r="21">
          <cell r="A21" t="str">
            <v xml:space="preserve">institutions serving households (NPISH)  </v>
          </cell>
          <cell r="C21" t="str">
            <v>...</v>
          </cell>
          <cell r="D21">
            <v>5.0093444380215013</v>
          </cell>
          <cell r="E21">
            <v>6.2454616589797451</v>
          </cell>
          <cell r="F21">
            <v>5.0512311215596073</v>
          </cell>
          <cell r="G21">
            <v>5.5683855600126009</v>
          </cell>
        </row>
        <row r="22">
          <cell r="A22" t="str">
            <v>General government</v>
          </cell>
          <cell r="C22" t="str">
            <v>...</v>
          </cell>
          <cell r="D22">
            <v>0.26756021966327648</v>
          </cell>
          <cell r="E22">
            <v>6.0643731690828595</v>
          </cell>
          <cell r="F22">
            <v>-8.8524717871685255E-3</v>
          </cell>
          <cell r="G22">
            <v>-2.1950761734104818</v>
          </cell>
        </row>
        <row r="23">
          <cell r="A23" t="str">
            <v>Gross capital formation</v>
          </cell>
          <cell r="C23" t="str">
            <v>...</v>
          </cell>
          <cell r="D23">
            <v>12.235160478103801</v>
          </cell>
          <cell r="E23">
            <v>39.218101976091724</v>
          </cell>
          <cell r="F23">
            <v>-8.7495947639116505</v>
          </cell>
          <cell r="G23">
            <v>-1.2333765423208076</v>
          </cell>
        </row>
        <row r="24">
          <cell r="A24" t="str">
            <v>Gross fixed capital formation</v>
          </cell>
          <cell r="C24" t="str">
            <v>...</v>
          </cell>
          <cell r="D24">
            <v>20.729066239411374</v>
          </cell>
          <cell r="E24">
            <v>43.987549523278815</v>
          </cell>
          <cell r="F24">
            <v>-4.0125170810972772</v>
          </cell>
          <cell r="G24">
            <v>10.782709554483127</v>
          </cell>
        </row>
        <row r="25">
          <cell r="A25" t="str">
            <v xml:space="preserve">Changes in inventories </v>
          </cell>
          <cell r="C25" t="str">
            <v>...</v>
          </cell>
          <cell r="D25">
            <v>-858.8846880907372</v>
          </cell>
          <cell r="E25">
            <v>117.03512268028398</v>
          </cell>
          <cell r="F25">
            <v>42.526146650789777</v>
          </cell>
          <cell r="G25">
            <v>86.362675524686708</v>
          </cell>
        </row>
        <row r="26">
          <cell r="A26" t="str">
            <v>Exports of goods and services</v>
          </cell>
          <cell r="C26" t="str">
            <v>...</v>
          </cell>
          <cell r="D26">
            <v>13.125051457386494</v>
          </cell>
          <cell r="E26">
            <v>4.8545912831555516</v>
          </cell>
          <cell r="F26">
            <v>-6.3618956164141043</v>
          </cell>
          <cell r="G26">
            <v>12.78042809296316</v>
          </cell>
        </row>
        <row r="27">
          <cell r="A27" t="str">
            <v>Imports of goods and services</v>
          </cell>
          <cell r="C27" t="str">
            <v>...</v>
          </cell>
          <cell r="D27">
            <v>6.7899147690039019</v>
          </cell>
          <cell r="E27">
            <v>19.003097814662318</v>
          </cell>
          <cell r="F27">
            <v>-5.1773460369844422</v>
          </cell>
          <cell r="G27">
            <v>5.1064698460930869</v>
          </cell>
        </row>
        <row r="28">
          <cell r="A28" t="str">
            <v>GDP at purchasers'  prices</v>
          </cell>
          <cell r="C28" t="str">
            <v>...</v>
          </cell>
          <cell r="D28">
            <v>8.6109720909253831</v>
          </cell>
          <cell r="E28">
            <v>3.8823113570700896</v>
          </cell>
          <cell r="F28">
            <v>1.0749798931847021</v>
          </cell>
          <cell r="G28">
            <v>6.5792182667850474</v>
          </cell>
        </row>
        <row r="30">
          <cell r="A30" t="str">
            <v xml:space="preserve">   Source:  Central Statistical Bureau of Latvia.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REF!"/>
      <definedName name="____________tnt1" refersTo="#REF!"/>
      <definedName name="__________asd1" refersTo="#REF!"/>
      <definedName name="__________tnt1" refersTo="#REF!"/>
      <definedName name="_________asd1" refersTo="#REF!"/>
      <definedName name="_________tnt1" refersTo="#REF!"/>
      <definedName name="________asd1" refersTo="#REF!"/>
      <definedName name="________tnt1" refersTo="#REF!"/>
      <definedName name="_______asd1" refersTo="#REF!"/>
      <definedName name="_______tnt1" refersTo="#REF!"/>
      <definedName name="______asd1" refersTo="#REF!"/>
      <definedName name="______tnt1" refersTo="#REF!"/>
      <definedName name="__asd1" refersTo="#REF!"/>
      <definedName name="__tnt1" refersTo="#REF!"/>
      <definedName name="adsftreagtrgtqergt" refersTo="#REF!"/>
      <definedName name="df" refersTo="#REF!"/>
      <definedName name="grafico" refersTo="#REF!"/>
      <definedName name="njkg" refersTo="#REF!"/>
      <definedName name="prueba" refersTo="#REF!"/>
      <definedName name="rjyktuk" refersTo="#REF!"/>
    </definedNames>
    <sheetDataSet>
      <sheetData sheetId="0" refreshError="1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5711F-E4FC-47BD-810B-D0858F838B4C}">
  <sheetPr codeName="Sheet1"/>
  <dimension ref="B2"/>
  <sheetViews>
    <sheetView workbookViewId="0">
      <selection activeCell="G11" sqref="G11"/>
    </sheetView>
  </sheetViews>
  <sheetFormatPr defaultColWidth="11.42578125" defaultRowHeight="15" x14ac:dyDescent="0.25"/>
  <sheetData>
    <row r="2" spans="2:2" x14ac:dyDescent="0.25">
      <c r="B2" t="s">
        <v>137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F4652-E945-4262-9EF9-657260ACC846}">
  <sheetPr codeName="Sheet9"/>
  <dimension ref="A1:R31"/>
  <sheetViews>
    <sheetView showGridLines="0" zoomScale="90" zoomScaleNormal="90" workbookViewId="0">
      <selection activeCell="K31" sqref="K31"/>
    </sheetView>
  </sheetViews>
  <sheetFormatPr defaultColWidth="11.42578125" defaultRowHeight="15" x14ac:dyDescent="0.25"/>
  <cols>
    <col min="3" max="3" width="15" customWidth="1"/>
  </cols>
  <sheetData>
    <row r="1" spans="1:18" s="55" customFormat="1" x14ac:dyDescent="0.25"/>
    <row r="2" spans="1:18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</row>
    <row r="3" spans="1:18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</row>
    <row r="4" spans="1:18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 s="56"/>
    </row>
    <row r="6" spans="1:18" ht="18" x14ac:dyDescent="0.25">
      <c r="P6" s="227"/>
      <c r="Q6" s="227"/>
      <c r="R6" s="227"/>
    </row>
    <row r="7" spans="1:18" ht="18" x14ac:dyDescent="0.25">
      <c r="C7" s="717" t="s">
        <v>1001</v>
      </c>
      <c r="D7" s="717"/>
      <c r="E7" s="717"/>
      <c r="F7" s="717"/>
      <c r="G7" s="717"/>
      <c r="H7" s="717"/>
      <c r="I7" s="717"/>
      <c r="P7" s="759"/>
      <c r="Q7" s="227"/>
      <c r="R7" s="228"/>
    </row>
    <row r="8" spans="1:18" ht="18" x14ac:dyDescent="0.25">
      <c r="P8" s="759"/>
      <c r="Q8" s="227"/>
      <c r="R8" s="228"/>
    </row>
    <row r="9" spans="1:18" ht="18" x14ac:dyDescent="0.25">
      <c r="P9" s="759"/>
      <c r="Q9" s="227"/>
      <c r="R9" s="228"/>
    </row>
    <row r="10" spans="1:18" ht="18" x14ac:dyDescent="0.25">
      <c r="P10" s="759"/>
      <c r="Q10" s="227"/>
      <c r="R10" s="228"/>
    </row>
    <row r="11" spans="1:18" ht="18" x14ac:dyDescent="0.25">
      <c r="P11" s="759"/>
      <c r="Q11" s="227"/>
      <c r="R11" s="228"/>
    </row>
    <row r="12" spans="1:18" ht="18" x14ac:dyDescent="0.25">
      <c r="P12" s="759"/>
      <c r="Q12" s="227"/>
      <c r="R12" s="228"/>
    </row>
    <row r="13" spans="1:18" ht="18" x14ac:dyDescent="0.25">
      <c r="P13" s="759"/>
      <c r="Q13" s="227"/>
      <c r="R13" s="228"/>
    </row>
    <row r="14" spans="1:18" ht="18" x14ac:dyDescent="0.25">
      <c r="P14" s="759"/>
      <c r="Q14" s="227"/>
      <c r="R14" s="228"/>
    </row>
    <row r="15" spans="1:18" ht="18" x14ac:dyDescent="0.25">
      <c r="P15" s="759"/>
      <c r="Q15" s="227"/>
      <c r="R15" s="228"/>
    </row>
    <row r="16" spans="1:18" ht="18" x14ac:dyDescent="0.25">
      <c r="P16" s="759"/>
      <c r="Q16" s="227"/>
      <c r="R16" s="228"/>
    </row>
    <row r="17" spans="2:18" ht="18" x14ac:dyDescent="0.25">
      <c r="P17" s="759"/>
      <c r="Q17" s="227"/>
      <c r="R17" s="228"/>
    </row>
    <row r="18" spans="2:18" ht="18" x14ac:dyDescent="0.25">
      <c r="P18" s="759"/>
      <c r="Q18" s="227"/>
      <c r="R18" s="228"/>
    </row>
    <row r="19" spans="2:18" ht="18" x14ac:dyDescent="0.25">
      <c r="P19" s="759"/>
      <c r="Q19" s="227"/>
      <c r="R19" s="228"/>
    </row>
    <row r="20" spans="2:18" ht="18" x14ac:dyDescent="0.25">
      <c r="P20" s="759"/>
      <c r="Q20" s="227"/>
      <c r="R20" s="228"/>
    </row>
    <row r="21" spans="2:18" ht="18" x14ac:dyDescent="0.25">
      <c r="C21" s="503" t="s">
        <v>1002</v>
      </c>
      <c r="P21" s="759"/>
      <c r="Q21" s="227"/>
      <c r="R21" s="228"/>
    </row>
    <row r="22" spans="2:18" ht="18" x14ac:dyDescent="0.25">
      <c r="P22" s="759"/>
      <c r="Q22" s="227"/>
      <c r="R22" s="228"/>
    </row>
    <row r="23" spans="2:18" ht="18" x14ac:dyDescent="0.25">
      <c r="P23" s="759"/>
      <c r="Q23" s="227"/>
      <c r="R23" s="228"/>
    </row>
    <row r="24" spans="2:18" ht="18" x14ac:dyDescent="0.25">
      <c r="P24" s="759"/>
      <c r="Q24" s="227"/>
      <c r="R24" s="228"/>
    </row>
    <row r="25" spans="2:18" ht="18" x14ac:dyDescent="0.25">
      <c r="B25" s="52"/>
      <c r="P25" s="759"/>
      <c r="Q25" s="227"/>
      <c r="R25" s="228"/>
    </row>
    <row r="26" spans="2:18" ht="18" x14ac:dyDescent="0.25">
      <c r="P26" s="759"/>
      <c r="Q26" s="227"/>
      <c r="R26" s="228"/>
    </row>
    <row r="27" spans="2:18" ht="18" x14ac:dyDescent="0.25">
      <c r="P27" s="759"/>
      <c r="Q27" s="227"/>
      <c r="R27" s="228"/>
    </row>
    <row r="28" spans="2:18" ht="18" x14ac:dyDescent="0.25">
      <c r="P28" s="759"/>
      <c r="Q28" s="227"/>
      <c r="R28" s="228"/>
    </row>
    <row r="29" spans="2:18" ht="18" x14ac:dyDescent="0.25">
      <c r="P29" s="759"/>
      <c r="Q29" s="227"/>
      <c r="R29" s="228"/>
    </row>
    <row r="30" spans="2:18" ht="18" x14ac:dyDescent="0.25">
      <c r="P30" s="759"/>
      <c r="Q30" s="227"/>
      <c r="R30" s="228"/>
    </row>
    <row r="31" spans="2:18" ht="18" x14ac:dyDescent="0.25">
      <c r="P31" s="759"/>
      <c r="Q31" s="227"/>
      <c r="R31" s="228"/>
    </row>
  </sheetData>
  <mergeCells count="7">
    <mergeCell ref="P7:P8"/>
    <mergeCell ref="P9:P20"/>
    <mergeCell ref="P21:P31"/>
    <mergeCell ref="B2:I2"/>
    <mergeCell ref="B3:I3"/>
    <mergeCell ref="B4:I4"/>
    <mergeCell ref="C7:I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3C07F-C06D-4DB7-8C96-0CB71C15E14F}">
  <sheetPr codeName="Sheet10"/>
  <dimension ref="A1:AI206"/>
  <sheetViews>
    <sheetView showGridLines="0" zoomScaleNormal="100" workbookViewId="0">
      <selection activeCell="J26" sqref="J26"/>
    </sheetView>
  </sheetViews>
  <sheetFormatPr defaultColWidth="13.7109375" defaultRowHeight="18" x14ac:dyDescent="0.25"/>
  <cols>
    <col min="1" max="2" width="13.7109375" style="51"/>
    <col min="3" max="3" width="15.5703125" style="51" customWidth="1"/>
    <col min="4" max="16384" width="13.7109375" style="51"/>
  </cols>
  <sheetData>
    <row r="1" spans="1:35" s="55" customFormat="1" ht="15" x14ac:dyDescent="0.25"/>
    <row r="2" spans="1:35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  <c r="Q2" s="67"/>
      <c r="R2" s="67"/>
      <c r="S2" s="67"/>
    </row>
    <row r="3" spans="1:35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  <c r="Q3" s="760"/>
      <c r="R3" s="267"/>
      <c r="S3" s="268"/>
    </row>
    <row r="4" spans="1:35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 s="56"/>
      <c r="Q4" s="760"/>
      <c r="R4" s="267"/>
      <c r="S4" s="268"/>
    </row>
    <row r="5" spans="1:35" customFormat="1" ht="15" x14ac:dyDescent="0.25">
      <c r="Q5" s="760"/>
      <c r="R5" s="267"/>
      <c r="S5" s="268"/>
    </row>
    <row r="6" spans="1:35" s="2" customFormat="1" ht="15" x14ac:dyDescent="0.25">
      <c r="Q6" s="760"/>
      <c r="R6" s="267"/>
      <c r="S6" s="268"/>
    </row>
    <row r="7" spans="1:35" s="2" customFormat="1" ht="15" x14ac:dyDescent="0.25"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760"/>
      <c r="R7" s="267"/>
      <c r="S7" s="26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4" t="s">
        <v>57</v>
      </c>
      <c r="AG7" s="214" t="s">
        <v>58</v>
      </c>
      <c r="AH7" s="214" t="s">
        <v>59</v>
      </c>
      <c r="AI7" s="214" t="s">
        <v>60</v>
      </c>
    </row>
    <row r="8" spans="1:35" x14ac:dyDescent="0.25">
      <c r="D8"/>
      <c r="Q8" s="760"/>
      <c r="R8" s="267"/>
      <c r="S8" s="268"/>
    </row>
    <row r="9" spans="1:35" x14ac:dyDescent="0.25">
      <c r="D9"/>
      <c r="Q9" s="760"/>
      <c r="R9" s="267"/>
      <c r="S9" s="268"/>
    </row>
    <row r="10" spans="1:35" x14ac:dyDescent="0.25">
      <c r="D10"/>
      <c r="Q10" s="760"/>
      <c r="R10" s="267"/>
      <c r="S10" s="268"/>
    </row>
    <row r="11" spans="1:35" x14ac:dyDescent="0.25">
      <c r="D11"/>
      <c r="Q11" s="760"/>
      <c r="R11" s="267"/>
      <c r="S11" s="268"/>
    </row>
    <row r="12" spans="1:35" x14ac:dyDescent="0.25">
      <c r="D12"/>
      <c r="Q12" s="760"/>
      <c r="R12" s="267"/>
      <c r="S12" s="268"/>
    </row>
    <row r="13" spans="1:35" x14ac:dyDescent="0.25">
      <c r="D13"/>
      <c r="Q13" s="760"/>
      <c r="R13" s="267"/>
      <c r="S13" s="268"/>
    </row>
    <row r="14" spans="1:35" x14ac:dyDescent="0.25">
      <c r="D14"/>
      <c r="Q14" s="760"/>
      <c r="R14" s="267"/>
      <c r="S14" s="268"/>
    </row>
    <row r="15" spans="1:35" x14ac:dyDescent="0.25">
      <c r="D15"/>
      <c r="Q15" s="760"/>
      <c r="R15" s="267"/>
      <c r="S15" s="268"/>
    </row>
    <row r="16" spans="1:35" x14ac:dyDescent="0.25">
      <c r="C16" s="761" t="s">
        <v>991</v>
      </c>
      <c r="D16" s="761"/>
      <c r="E16" s="761"/>
      <c r="F16" s="761"/>
      <c r="Q16" s="760"/>
      <c r="R16" s="267"/>
      <c r="S16" s="268"/>
    </row>
    <row r="17" spans="1:19" x14ac:dyDescent="0.25">
      <c r="D17"/>
      <c r="Q17" s="760"/>
      <c r="R17" s="267"/>
      <c r="S17" s="268"/>
    </row>
    <row r="18" spans="1:19" x14ac:dyDescent="0.25">
      <c r="D18"/>
      <c r="Q18" s="760"/>
      <c r="R18" s="267"/>
      <c r="S18" s="268"/>
    </row>
    <row r="19" spans="1:19" x14ac:dyDescent="0.25">
      <c r="D19"/>
      <c r="Q19" s="760"/>
      <c r="R19" s="267"/>
      <c r="S19" s="268"/>
    </row>
    <row r="20" spans="1:19" x14ac:dyDescent="0.25">
      <c r="D20"/>
      <c r="Q20" s="760"/>
      <c r="R20" s="267"/>
      <c r="S20" s="268"/>
    </row>
    <row r="21" spans="1:19" x14ac:dyDescent="0.25">
      <c r="D21"/>
      <c r="Q21" s="760"/>
      <c r="R21" s="267"/>
      <c r="S21" s="268"/>
    </row>
    <row r="22" spans="1:19" x14ac:dyDescent="0.25">
      <c r="D22"/>
      <c r="Q22" s="760"/>
      <c r="R22" s="267"/>
      <c r="S22" s="268"/>
    </row>
    <row r="23" spans="1:19" x14ac:dyDescent="0.25">
      <c r="D23"/>
      <c r="Q23" s="760"/>
      <c r="R23" s="267"/>
      <c r="S23" s="268"/>
    </row>
    <row r="24" spans="1:19" x14ac:dyDescent="0.25">
      <c r="D24"/>
      <c r="Q24" s="760"/>
      <c r="R24" s="267"/>
      <c r="S24" s="268"/>
    </row>
    <row r="25" spans="1:19" x14ac:dyDescent="0.25">
      <c r="D25"/>
      <c r="Q25" s="760"/>
      <c r="R25" s="267"/>
      <c r="S25" s="268"/>
    </row>
    <row r="26" spans="1:19" x14ac:dyDescent="0.25">
      <c r="D26"/>
      <c r="Q26" s="760"/>
      <c r="R26" s="267"/>
      <c r="S26" s="268"/>
    </row>
    <row r="27" spans="1:19" x14ac:dyDescent="0.25">
      <c r="A27" s="206"/>
      <c r="D27"/>
      <c r="Q27" s="760"/>
      <c r="R27" s="267"/>
      <c r="S27" s="268"/>
    </row>
    <row r="28" spans="1:19" ht="17.45" customHeight="1" x14ac:dyDescent="0.25">
      <c r="D28"/>
      <c r="Q28" s="760"/>
      <c r="R28" s="267"/>
      <c r="S28" s="268"/>
    </row>
    <row r="29" spans="1:19" x14ac:dyDescent="0.25">
      <c r="D29"/>
      <c r="Q29" s="760"/>
      <c r="R29" s="267"/>
      <c r="S29" s="268"/>
    </row>
    <row r="30" spans="1:19" x14ac:dyDescent="0.25">
      <c r="D30"/>
      <c r="Q30" s="760"/>
      <c r="R30" s="267"/>
      <c r="S30" s="268"/>
    </row>
    <row r="31" spans="1:19" x14ac:dyDescent="0.25">
      <c r="D31"/>
      <c r="Q31" s="760"/>
      <c r="R31" s="267"/>
      <c r="S31" s="268"/>
    </row>
    <row r="32" spans="1:19" x14ac:dyDescent="0.25">
      <c r="D32"/>
      <c r="Q32" s="760"/>
      <c r="R32" s="267"/>
      <c r="S32" s="268"/>
    </row>
    <row r="33" spans="4:19" x14ac:dyDescent="0.25">
      <c r="D33"/>
      <c r="Q33" s="760"/>
      <c r="R33" s="267"/>
      <c r="S33" s="268"/>
    </row>
    <row r="34" spans="4:19" x14ac:dyDescent="0.25">
      <c r="D34"/>
      <c r="Q34" s="760"/>
      <c r="R34" s="267"/>
      <c r="S34" s="268"/>
    </row>
    <row r="35" spans="4:19" x14ac:dyDescent="0.25">
      <c r="D35"/>
      <c r="Q35" s="760"/>
      <c r="R35" s="267"/>
      <c r="S35" s="268"/>
    </row>
    <row r="36" spans="4:19" ht="17.45" customHeight="1" x14ac:dyDescent="0.25">
      <c r="D36"/>
      <c r="Q36" s="760"/>
      <c r="R36" s="267"/>
      <c r="S36" s="268"/>
    </row>
    <row r="37" spans="4:19" x14ac:dyDescent="0.25">
      <c r="D37"/>
      <c r="Q37" s="760"/>
      <c r="R37" s="267"/>
      <c r="S37" s="268"/>
    </row>
    <row r="38" spans="4:19" x14ac:dyDescent="0.25">
      <c r="D38"/>
      <c r="Q38" s="760"/>
      <c r="R38" s="267"/>
      <c r="S38" s="268"/>
    </row>
    <row r="39" spans="4:19" ht="17.45" customHeight="1" x14ac:dyDescent="0.25">
      <c r="D39"/>
      <c r="Q39" s="760"/>
      <c r="R39" s="267"/>
      <c r="S39" s="268"/>
    </row>
    <row r="40" spans="4:19" x14ac:dyDescent="0.25">
      <c r="D40"/>
      <c r="Q40" s="760"/>
      <c r="R40" s="267"/>
      <c r="S40" s="268"/>
    </row>
    <row r="41" spans="4:19" x14ac:dyDescent="0.25">
      <c r="D41"/>
      <c r="Q41" s="760"/>
      <c r="R41" s="267"/>
      <c r="S41" s="268"/>
    </row>
    <row r="42" spans="4:19" x14ac:dyDescent="0.25">
      <c r="D42"/>
      <c r="Q42" s="760"/>
      <c r="R42" s="267"/>
      <c r="S42" s="268"/>
    </row>
    <row r="43" spans="4:19" x14ac:dyDescent="0.25">
      <c r="D43"/>
      <c r="Q43" s="760"/>
      <c r="R43" s="267"/>
      <c r="S43" s="268"/>
    </row>
    <row r="44" spans="4:19" x14ac:dyDescent="0.25">
      <c r="D44"/>
      <c r="Q44" s="760"/>
      <c r="R44" s="267"/>
      <c r="S44" s="268"/>
    </row>
    <row r="45" spans="4:19" x14ac:dyDescent="0.25">
      <c r="D45"/>
      <c r="Q45" s="760"/>
      <c r="R45" s="267"/>
      <c r="S45" s="268"/>
    </row>
    <row r="46" spans="4:19" x14ac:dyDescent="0.25">
      <c r="D46"/>
      <c r="Q46" s="760"/>
      <c r="R46" s="267"/>
      <c r="S46" s="268"/>
    </row>
    <row r="47" spans="4:19" x14ac:dyDescent="0.25">
      <c r="D47"/>
      <c r="Q47" s="760"/>
      <c r="R47" s="267"/>
      <c r="S47" s="268"/>
    </row>
    <row r="48" spans="4:19" x14ac:dyDescent="0.25">
      <c r="D48"/>
      <c r="Q48" s="760"/>
      <c r="R48" s="267"/>
      <c r="S48" s="268"/>
    </row>
    <row r="49" spans="4:19" x14ac:dyDescent="0.25">
      <c r="D49"/>
      <c r="Q49" s="760"/>
      <c r="R49" s="267"/>
      <c r="S49" s="268"/>
    </row>
    <row r="50" spans="4:19" x14ac:dyDescent="0.25">
      <c r="D50"/>
      <c r="Q50" s="760"/>
      <c r="R50" s="267"/>
      <c r="S50" s="268"/>
    </row>
    <row r="51" spans="4:19" x14ac:dyDescent="0.25">
      <c r="D51"/>
      <c r="Q51" s="760"/>
      <c r="R51" s="267"/>
      <c r="S51" s="268"/>
    </row>
    <row r="52" spans="4:19" x14ac:dyDescent="0.25">
      <c r="D52"/>
      <c r="Q52" s="760"/>
      <c r="R52" s="267"/>
      <c r="S52" s="268"/>
    </row>
    <row r="53" spans="4:19" x14ac:dyDescent="0.25">
      <c r="D53"/>
      <c r="Q53" s="760"/>
      <c r="R53" s="267"/>
      <c r="S53" s="268"/>
    </row>
    <row r="54" spans="4:19" x14ac:dyDescent="0.25">
      <c r="D54"/>
      <c r="Q54" s="760"/>
      <c r="R54" s="267"/>
      <c r="S54" s="268"/>
    </row>
    <row r="55" spans="4:19" x14ac:dyDescent="0.25">
      <c r="D55"/>
      <c r="Q55" s="760"/>
      <c r="R55" s="267"/>
      <c r="S55" s="268"/>
    </row>
    <row r="56" spans="4:19" x14ac:dyDescent="0.25">
      <c r="D56"/>
      <c r="Q56" s="760"/>
      <c r="R56" s="267"/>
      <c r="S56" s="268"/>
    </row>
    <row r="57" spans="4:19" x14ac:dyDescent="0.25">
      <c r="D57"/>
      <c r="Q57" s="760"/>
      <c r="R57" s="267"/>
      <c r="S57" s="268"/>
    </row>
    <row r="58" spans="4:19" x14ac:dyDescent="0.25">
      <c r="D58"/>
      <c r="Q58" s="760"/>
      <c r="R58" s="267"/>
      <c r="S58" s="268"/>
    </row>
    <row r="59" spans="4:19" x14ac:dyDescent="0.25">
      <c r="D59"/>
      <c r="Q59" s="760"/>
      <c r="R59" s="267"/>
      <c r="S59" s="268"/>
    </row>
    <row r="60" spans="4:19" x14ac:dyDescent="0.25">
      <c r="D60"/>
      <c r="Q60" s="760"/>
      <c r="R60" s="267"/>
      <c r="S60" s="268"/>
    </row>
    <row r="61" spans="4:19" x14ac:dyDescent="0.25">
      <c r="D61"/>
      <c r="Q61" s="760"/>
      <c r="R61" s="267"/>
      <c r="S61" s="268"/>
    </row>
    <row r="62" spans="4:19" x14ac:dyDescent="0.25">
      <c r="D62"/>
      <c r="Q62" s="760"/>
      <c r="R62" s="267"/>
      <c r="S62" s="268"/>
    </row>
    <row r="63" spans="4:19" x14ac:dyDescent="0.25">
      <c r="D63"/>
      <c r="Q63" s="760"/>
      <c r="R63" s="267"/>
      <c r="S63" s="268"/>
    </row>
    <row r="64" spans="4:19" x14ac:dyDescent="0.25">
      <c r="D64"/>
      <c r="Q64" s="760"/>
      <c r="R64" s="267"/>
      <c r="S64" s="268"/>
    </row>
    <row r="65" spans="4:19" x14ac:dyDescent="0.25">
      <c r="D65"/>
      <c r="Q65" s="760"/>
      <c r="R65" s="267"/>
      <c r="S65" s="268"/>
    </row>
    <row r="66" spans="4:19" x14ac:dyDescent="0.25">
      <c r="D66"/>
      <c r="Q66" s="760"/>
      <c r="R66" s="267"/>
      <c r="S66" s="268"/>
    </row>
    <row r="67" spans="4:19" x14ac:dyDescent="0.25">
      <c r="D67"/>
      <c r="Q67" s="760"/>
      <c r="R67" s="267"/>
      <c r="S67" s="268"/>
    </row>
    <row r="68" spans="4:19" x14ac:dyDescent="0.25">
      <c r="D68"/>
      <c r="Q68" s="760"/>
      <c r="R68" s="267"/>
      <c r="S68" s="268"/>
    </row>
    <row r="69" spans="4:19" x14ac:dyDescent="0.25">
      <c r="D69"/>
      <c r="Q69" s="760"/>
      <c r="R69" s="267"/>
      <c r="S69" s="268"/>
    </row>
    <row r="70" spans="4:19" x14ac:dyDescent="0.25">
      <c r="D70"/>
      <c r="Q70" s="760"/>
      <c r="R70" s="267"/>
      <c r="S70" s="268"/>
    </row>
    <row r="71" spans="4:19" x14ac:dyDescent="0.25">
      <c r="D71"/>
      <c r="Q71" s="760"/>
      <c r="R71" s="267"/>
      <c r="S71" s="268"/>
    </row>
    <row r="72" spans="4:19" x14ac:dyDescent="0.25">
      <c r="D72"/>
      <c r="Q72" s="760"/>
      <c r="R72" s="267"/>
      <c r="S72" s="268"/>
    </row>
    <row r="73" spans="4:19" x14ac:dyDescent="0.25">
      <c r="D73"/>
      <c r="Q73" s="760"/>
      <c r="R73" s="267"/>
      <c r="S73" s="268"/>
    </row>
    <row r="74" spans="4:19" x14ac:dyDescent="0.25">
      <c r="D74"/>
      <c r="Q74" s="760"/>
      <c r="R74" s="267"/>
      <c r="S74" s="268"/>
    </row>
    <row r="75" spans="4:19" x14ac:dyDescent="0.25">
      <c r="D75"/>
      <c r="Q75" s="760"/>
      <c r="R75" s="267"/>
      <c r="S75" s="268"/>
    </row>
    <row r="76" spans="4:19" x14ac:dyDescent="0.25">
      <c r="D76"/>
      <c r="Q76" s="760"/>
      <c r="R76" s="267"/>
      <c r="S76" s="268"/>
    </row>
    <row r="77" spans="4:19" x14ac:dyDescent="0.25">
      <c r="D77"/>
      <c r="Q77" s="760"/>
      <c r="R77" s="267"/>
      <c r="S77" s="268"/>
    </row>
    <row r="78" spans="4:19" x14ac:dyDescent="0.25">
      <c r="D78"/>
      <c r="Q78" s="760"/>
      <c r="R78" s="267"/>
      <c r="S78" s="268"/>
    </row>
    <row r="79" spans="4:19" x14ac:dyDescent="0.25">
      <c r="D79"/>
      <c r="Q79" s="760"/>
      <c r="R79" s="267"/>
      <c r="S79" s="268"/>
    </row>
    <row r="80" spans="4:19" x14ac:dyDescent="0.25">
      <c r="D80"/>
      <c r="Q80" s="760"/>
      <c r="R80" s="267"/>
      <c r="S80" s="268"/>
    </row>
    <row r="81" spans="4:19" x14ac:dyDescent="0.25">
      <c r="D81"/>
      <c r="Q81" s="760"/>
      <c r="R81" s="267"/>
      <c r="S81" s="268"/>
    </row>
    <row r="82" spans="4:19" x14ac:dyDescent="0.25">
      <c r="D82"/>
      <c r="Q82" s="760"/>
      <c r="R82" s="267"/>
      <c r="S82" s="268"/>
    </row>
    <row r="83" spans="4:19" x14ac:dyDescent="0.25">
      <c r="D83"/>
      <c r="Q83" s="760"/>
      <c r="R83" s="267"/>
      <c r="S83" s="268"/>
    </row>
    <row r="84" spans="4:19" x14ac:dyDescent="0.25">
      <c r="D84"/>
      <c r="Q84" s="760"/>
      <c r="R84" s="267"/>
      <c r="S84" s="268"/>
    </row>
    <row r="85" spans="4:19" x14ac:dyDescent="0.25">
      <c r="D85"/>
      <c r="Q85" s="760"/>
      <c r="R85" s="267"/>
      <c r="S85" s="268"/>
    </row>
    <row r="86" spans="4:19" x14ac:dyDescent="0.25">
      <c r="D86"/>
      <c r="Q86" s="760"/>
      <c r="R86" s="267"/>
      <c r="S86" s="268"/>
    </row>
    <row r="87" spans="4:19" x14ac:dyDescent="0.25">
      <c r="D87"/>
      <c r="Q87" s="760"/>
      <c r="R87" s="267"/>
      <c r="S87" s="268"/>
    </row>
    <row r="88" spans="4:19" x14ac:dyDescent="0.25">
      <c r="D88"/>
      <c r="Q88" s="760"/>
      <c r="R88" s="267"/>
      <c r="S88" s="268"/>
    </row>
    <row r="89" spans="4:19" x14ac:dyDescent="0.25">
      <c r="D89"/>
      <c r="Q89" s="760"/>
      <c r="R89" s="267"/>
      <c r="S89" s="268"/>
    </row>
    <row r="90" spans="4:19" x14ac:dyDescent="0.25">
      <c r="D90"/>
      <c r="Q90" s="760"/>
      <c r="R90" s="267"/>
      <c r="S90" s="268"/>
    </row>
    <row r="91" spans="4:19" x14ac:dyDescent="0.25">
      <c r="D91"/>
      <c r="Q91" s="760"/>
      <c r="R91" s="267"/>
      <c r="S91" s="268"/>
    </row>
    <row r="92" spans="4:19" x14ac:dyDescent="0.25">
      <c r="D92"/>
      <c r="Q92" s="760"/>
      <c r="R92" s="267"/>
      <c r="S92" s="268"/>
    </row>
    <row r="93" spans="4:19" x14ac:dyDescent="0.25">
      <c r="D93"/>
      <c r="Q93" s="760"/>
      <c r="R93" s="267"/>
      <c r="S93" s="268"/>
    </row>
    <row r="94" spans="4:19" x14ac:dyDescent="0.25">
      <c r="D94"/>
      <c r="Q94" s="760"/>
      <c r="R94" s="267"/>
      <c r="S94" s="268"/>
    </row>
    <row r="95" spans="4:19" x14ac:dyDescent="0.25">
      <c r="D95"/>
      <c r="Q95" s="760"/>
      <c r="R95" s="267"/>
      <c r="S95" s="268"/>
    </row>
    <row r="96" spans="4:19" x14ac:dyDescent="0.25">
      <c r="D96"/>
      <c r="Q96" s="760"/>
      <c r="R96" s="267"/>
      <c r="S96" s="268"/>
    </row>
    <row r="97" spans="4:19" x14ac:dyDescent="0.25">
      <c r="D97"/>
      <c r="Q97" s="760"/>
      <c r="R97" s="267"/>
      <c r="S97" s="268"/>
    </row>
    <row r="98" spans="4:19" x14ac:dyDescent="0.25">
      <c r="D98"/>
      <c r="Q98" s="760"/>
      <c r="R98" s="267"/>
      <c r="S98" s="268"/>
    </row>
    <row r="99" spans="4:19" x14ac:dyDescent="0.25">
      <c r="D99"/>
      <c r="Q99" s="760"/>
      <c r="R99" s="267"/>
      <c r="S99" s="268"/>
    </row>
    <row r="100" spans="4:19" x14ac:dyDescent="0.25">
      <c r="D100"/>
      <c r="Q100" s="760"/>
      <c r="R100" s="267"/>
      <c r="S100" s="268"/>
    </row>
    <row r="101" spans="4:19" x14ac:dyDescent="0.25">
      <c r="D101"/>
      <c r="Q101" s="760"/>
      <c r="R101" s="267"/>
      <c r="S101" s="268"/>
    </row>
    <row r="102" spans="4:19" x14ac:dyDescent="0.25">
      <c r="D102"/>
      <c r="Q102" s="760"/>
      <c r="R102" s="267"/>
      <c r="S102" s="268"/>
    </row>
    <row r="103" spans="4:19" x14ac:dyDescent="0.25">
      <c r="D103"/>
      <c r="Q103" s="760"/>
      <c r="R103" s="267"/>
      <c r="S103" s="268"/>
    </row>
    <row r="104" spans="4:19" x14ac:dyDescent="0.25">
      <c r="D104"/>
      <c r="Q104" s="760"/>
      <c r="R104" s="267"/>
      <c r="S104" s="268"/>
    </row>
    <row r="105" spans="4:19" x14ac:dyDescent="0.25">
      <c r="D105"/>
      <c r="Q105" s="760"/>
      <c r="R105" s="267"/>
      <c r="S105" s="268"/>
    </row>
    <row r="106" spans="4:19" x14ac:dyDescent="0.25">
      <c r="D106"/>
      <c r="Q106" s="760"/>
      <c r="R106" s="267"/>
      <c r="S106" s="268"/>
    </row>
    <row r="107" spans="4:19" x14ac:dyDescent="0.25">
      <c r="D107"/>
      <c r="Q107" s="760"/>
      <c r="R107" s="267"/>
      <c r="S107" s="268"/>
    </row>
    <row r="108" spans="4:19" x14ac:dyDescent="0.25">
      <c r="D108"/>
      <c r="Q108" s="760"/>
      <c r="R108" s="267"/>
      <c r="S108" s="268"/>
    </row>
    <row r="109" spans="4:19" x14ac:dyDescent="0.25">
      <c r="D109"/>
      <c r="Q109" s="760"/>
      <c r="R109" s="267"/>
      <c r="S109" s="268"/>
    </row>
    <row r="110" spans="4:19" x14ac:dyDescent="0.25">
      <c r="D110"/>
      <c r="Q110" s="760"/>
      <c r="R110" s="267"/>
      <c r="S110" s="268"/>
    </row>
    <row r="111" spans="4:19" x14ac:dyDescent="0.25">
      <c r="D111"/>
      <c r="Q111" s="760"/>
      <c r="R111" s="267"/>
      <c r="S111" s="268"/>
    </row>
    <row r="112" spans="4:19" x14ac:dyDescent="0.25">
      <c r="D112"/>
      <c r="Q112" s="760"/>
      <c r="R112" s="267"/>
      <c r="S112" s="268"/>
    </row>
    <row r="113" spans="4:19" x14ac:dyDescent="0.25">
      <c r="D113"/>
      <c r="Q113" s="760"/>
      <c r="R113" s="267"/>
      <c r="S113" s="268"/>
    </row>
    <row r="114" spans="4:19" x14ac:dyDescent="0.25">
      <c r="D114"/>
      <c r="Q114" s="760"/>
      <c r="R114" s="267"/>
      <c r="S114" s="268"/>
    </row>
    <row r="115" spans="4:19" x14ac:dyDescent="0.25">
      <c r="D115"/>
      <c r="Q115" s="760"/>
      <c r="R115" s="267"/>
      <c r="S115" s="268"/>
    </row>
    <row r="116" spans="4:19" x14ac:dyDescent="0.25">
      <c r="D116"/>
      <c r="Q116" s="760"/>
      <c r="R116" s="267"/>
      <c r="S116" s="268"/>
    </row>
    <row r="117" spans="4:19" x14ac:dyDescent="0.25">
      <c r="D117"/>
      <c r="Q117" s="760"/>
      <c r="R117" s="267"/>
      <c r="S117" s="268"/>
    </row>
    <row r="118" spans="4:19" x14ac:dyDescent="0.25">
      <c r="D118"/>
      <c r="Q118" s="760"/>
      <c r="R118" s="267"/>
      <c r="S118" s="268"/>
    </row>
    <row r="119" spans="4:19" x14ac:dyDescent="0.25">
      <c r="D119"/>
      <c r="Q119" s="760"/>
      <c r="R119" s="267"/>
      <c r="S119" s="268"/>
    </row>
    <row r="120" spans="4:19" x14ac:dyDescent="0.25">
      <c r="D120"/>
      <c r="Q120" s="760"/>
      <c r="R120" s="267"/>
      <c r="S120" s="268"/>
    </row>
    <row r="121" spans="4:19" x14ac:dyDescent="0.25">
      <c r="D121"/>
      <c r="Q121" s="760"/>
      <c r="R121" s="267"/>
      <c r="S121" s="268"/>
    </row>
    <row r="122" spans="4:19" x14ac:dyDescent="0.25">
      <c r="D122"/>
      <c r="Q122" s="760"/>
      <c r="R122" s="267"/>
      <c r="S122" s="268"/>
    </row>
    <row r="123" spans="4:19" x14ac:dyDescent="0.25">
      <c r="D123"/>
      <c r="Q123" s="760"/>
      <c r="R123" s="267"/>
      <c r="S123" s="268"/>
    </row>
    <row r="124" spans="4:19" x14ac:dyDescent="0.25">
      <c r="D124"/>
      <c r="Q124" s="760"/>
      <c r="R124" s="267"/>
      <c r="S124" s="268"/>
    </row>
    <row r="125" spans="4:19" x14ac:dyDescent="0.25">
      <c r="D125"/>
      <c r="Q125" s="760"/>
      <c r="R125" s="267"/>
      <c r="S125" s="268"/>
    </row>
    <row r="126" spans="4:19" x14ac:dyDescent="0.25">
      <c r="D126"/>
      <c r="Q126" s="760"/>
      <c r="R126" s="267"/>
      <c r="S126" s="268"/>
    </row>
    <row r="127" spans="4:19" x14ac:dyDescent="0.25">
      <c r="D127"/>
      <c r="Q127" s="760"/>
      <c r="R127" s="267"/>
      <c r="S127" s="268"/>
    </row>
    <row r="128" spans="4:19" x14ac:dyDescent="0.25">
      <c r="D128"/>
      <c r="Q128" s="760"/>
      <c r="R128" s="267"/>
      <c r="S128" s="268"/>
    </row>
    <row r="129" spans="4:19" x14ac:dyDescent="0.25">
      <c r="D129"/>
      <c r="Q129" s="760"/>
      <c r="R129" s="267"/>
      <c r="S129" s="268"/>
    </row>
    <row r="130" spans="4:19" x14ac:dyDescent="0.25">
      <c r="D130"/>
      <c r="Q130" s="760"/>
      <c r="R130" s="267"/>
      <c r="S130" s="268"/>
    </row>
    <row r="131" spans="4:19" x14ac:dyDescent="0.25">
      <c r="D131"/>
      <c r="Q131" s="760"/>
      <c r="R131" s="267"/>
      <c r="S131" s="268"/>
    </row>
    <row r="132" spans="4:19" x14ac:dyDescent="0.25">
      <c r="D132"/>
      <c r="Q132" s="760"/>
      <c r="R132" s="267"/>
      <c r="S132" s="268"/>
    </row>
    <row r="133" spans="4:19" x14ac:dyDescent="0.25">
      <c r="D133"/>
      <c r="Q133" s="760"/>
      <c r="R133" s="267"/>
      <c r="S133" s="268"/>
    </row>
    <row r="134" spans="4:19" x14ac:dyDescent="0.25">
      <c r="D134"/>
      <c r="Q134" s="760"/>
      <c r="R134" s="267"/>
      <c r="S134" s="268"/>
    </row>
    <row r="135" spans="4:19" x14ac:dyDescent="0.25">
      <c r="D135"/>
      <c r="Q135" s="760"/>
      <c r="R135" s="267"/>
      <c r="S135" s="268"/>
    </row>
    <row r="136" spans="4:19" x14ac:dyDescent="0.25">
      <c r="D136"/>
      <c r="Q136" s="760"/>
      <c r="R136" s="267"/>
      <c r="S136" s="268"/>
    </row>
    <row r="137" spans="4:19" x14ac:dyDescent="0.25">
      <c r="D137"/>
      <c r="Q137" s="760"/>
      <c r="R137" s="267"/>
      <c r="S137" s="268"/>
    </row>
    <row r="138" spans="4:19" x14ac:dyDescent="0.25">
      <c r="D138"/>
      <c r="Q138" s="760"/>
      <c r="R138" s="267"/>
      <c r="S138" s="268"/>
    </row>
    <row r="139" spans="4:19" x14ac:dyDescent="0.25">
      <c r="D139"/>
      <c r="Q139" s="760"/>
      <c r="R139" s="267"/>
      <c r="S139" s="268"/>
    </row>
    <row r="140" spans="4:19" x14ac:dyDescent="0.25">
      <c r="D140"/>
      <c r="Q140" s="760"/>
      <c r="R140" s="267"/>
      <c r="S140" s="268"/>
    </row>
    <row r="141" spans="4:19" x14ac:dyDescent="0.25">
      <c r="D141"/>
      <c r="Q141" s="760"/>
      <c r="R141" s="267"/>
      <c r="S141" s="268"/>
    </row>
    <row r="142" spans="4:19" x14ac:dyDescent="0.25">
      <c r="D142"/>
      <c r="Q142" s="760"/>
      <c r="R142" s="267"/>
      <c r="S142" s="268"/>
    </row>
    <row r="143" spans="4:19" x14ac:dyDescent="0.25">
      <c r="D143"/>
      <c r="Q143" s="760"/>
      <c r="R143" s="267"/>
      <c r="S143" s="268"/>
    </row>
    <row r="144" spans="4:19" x14ac:dyDescent="0.25">
      <c r="D144"/>
      <c r="Q144" s="760"/>
      <c r="R144" s="267"/>
      <c r="S144" s="268"/>
    </row>
    <row r="145" spans="4:19" x14ac:dyDescent="0.25">
      <c r="D145"/>
      <c r="Q145" s="760"/>
      <c r="R145" s="267"/>
      <c r="S145" s="268"/>
    </row>
    <row r="146" spans="4:19" x14ac:dyDescent="0.25">
      <c r="D146"/>
      <c r="Q146" s="760"/>
      <c r="R146" s="267"/>
      <c r="S146" s="268"/>
    </row>
    <row r="147" spans="4:19" x14ac:dyDescent="0.25">
      <c r="D147"/>
      <c r="Q147" s="760"/>
      <c r="R147" s="267"/>
      <c r="S147" s="268"/>
    </row>
    <row r="148" spans="4:19" x14ac:dyDescent="0.25">
      <c r="D148"/>
      <c r="Q148" s="760"/>
      <c r="R148" s="267"/>
      <c r="S148" s="268"/>
    </row>
    <row r="149" spans="4:19" x14ac:dyDescent="0.25">
      <c r="D149"/>
      <c r="Q149" s="760"/>
      <c r="R149" s="267"/>
      <c r="S149" s="268"/>
    </row>
    <row r="150" spans="4:19" x14ac:dyDescent="0.25">
      <c r="D150"/>
      <c r="Q150" s="760"/>
      <c r="R150" s="267"/>
      <c r="S150" s="268"/>
    </row>
    <row r="151" spans="4:19" x14ac:dyDescent="0.25">
      <c r="D151"/>
      <c r="Q151" s="760"/>
      <c r="R151" s="267"/>
      <c r="S151" s="268"/>
    </row>
    <row r="152" spans="4:19" x14ac:dyDescent="0.25">
      <c r="D152"/>
      <c r="Q152" s="760"/>
      <c r="R152" s="267"/>
      <c r="S152" s="268"/>
    </row>
    <row r="153" spans="4:19" x14ac:dyDescent="0.25">
      <c r="D153"/>
      <c r="Q153" s="760"/>
      <c r="R153" s="267"/>
      <c r="S153" s="268"/>
    </row>
    <row r="154" spans="4:19" x14ac:dyDescent="0.25">
      <c r="D154"/>
      <c r="Q154" s="760"/>
      <c r="R154" s="267"/>
      <c r="S154" s="268"/>
    </row>
    <row r="155" spans="4:19" x14ac:dyDescent="0.25">
      <c r="D155"/>
      <c r="Q155" s="760"/>
      <c r="R155" s="267"/>
      <c r="S155" s="268"/>
    </row>
    <row r="156" spans="4:19" x14ac:dyDescent="0.25">
      <c r="D156"/>
      <c r="Q156" s="760"/>
      <c r="R156" s="267"/>
      <c r="S156" s="268"/>
    </row>
    <row r="157" spans="4:19" x14ac:dyDescent="0.25">
      <c r="D157"/>
      <c r="Q157" s="760"/>
      <c r="R157" s="267"/>
      <c r="S157" s="268"/>
    </row>
    <row r="158" spans="4:19" x14ac:dyDescent="0.25">
      <c r="D158"/>
      <c r="Q158" s="760"/>
      <c r="R158" s="267"/>
      <c r="S158" s="268"/>
    </row>
    <row r="159" spans="4:19" x14ac:dyDescent="0.25">
      <c r="D159"/>
      <c r="Q159" s="760"/>
      <c r="R159" s="267"/>
      <c r="S159" s="268"/>
    </row>
    <row r="160" spans="4:19" x14ac:dyDescent="0.25">
      <c r="D160"/>
      <c r="Q160" s="760"/>
      <c r="R160" s="267"/>
      <c r="S160" s="268"/>
    </row>
    <row r="161" spans="4:19" x14ac:dyDescent="0.25">
      <c r="D161"/>
      <c r="Q161" s="760"/>
      <c r="R161" s="267"/>
      <c r="S161" s="268"/>
    </row>
    <row r="162" spans="4:19" x14ac:dyDescent="0.25">
      <c r="D162"/>
      <c r="Q162" s="760"/>
      <c r="R162" s="267"/>
      <c r="S162" s="268"/>
    </row>
    <row r="163" spans="4:19" x14ac:dyDescent="0.25">
      <c r="D163"/>
      <c r="Q163" s="760"/>
      <c r="R163" s="267"/>
      <c r="S163" s="268"/>
    </row>
    <row r="164" spans="4:19" x14ac:dyDescent="0.25">
      <c r="D164"/>
      <c r="Q164" s="760"/>
      <c r="R164" s="267"/>
      <c r="S164" s="268"/>
    </row>
    <row r="165" spans="4:19" x14ac:dyDescent="0.25">
      <c r="D165"/>
      <c r="Q165" s="760"/>
      <c r="R165" s="267"/>
      <c r="S165" s="268"/>
    </row>
    <row r="166" spans="4:19" x14ac:dyDescent="0.25">
      <c r="D166"/>
      <c r="Q166" s="760"/>
      <c r="R166" s="267"/>
      <c r="S166" s="268"/>
    </row>
    <row r="167" spans="4:19" x14ac:dyDescent="0.25">
      <c r="D167"/>
      <c r="Q167" s="760"/>
      <c r="R167" s="267"/>
      <c r="S167" s="268"/>
    </row>
    <row r="168" spans="4:19" x14ac:dyDescent="0.25">
      <c r="D168"/>
      <c r="Q168" s="760"/>
      <c r="R168" s="267"/>
      <c r="S168" s="268"/>
    </row>
    <row r="169" spans="4:19" x14ac:dyDescent="0.25">
      <c r="D169"/>
      <c r="Q169" s="760"/>
      <c r="R169" s="267"/>
      <c r="S169" s="268"/>
    </row>
    <row r="170" spans="4:19" x14ac:dyDescent="0.25">
      <c r="D170"/>
      <c r="Q170" s="760"/>
      <c r="R170" s="267"/>
      <c r="S170" s="268"/>
    </row>
    <row r="171" spans="4:19" x14ac:dyDescent="0.25">
      <c r="D171"/>
      <c r="Q171" s="760"/>
      <c r="R171" s="267"/>
      <c r="S171" s="268"/>
    </row>
    <row r="172" spans="4:19" x14ac:dyDescent="0.25">
      <c r="D172"/>
      <c r="Q172" s="760"/>
      <c r="R172" s="267"/>
      <c r="S172" s="268"/>
    </row>
    <row r="173" spans="4:19" x14ac:dyDescent="0.25">
      <c r="D173"/>
      <c r="Q173" s="760"/>
      <c r="R173" s="267"/>
      <c r="S173" s="268"/>
    </row>
    <row r="174" spans="4:19" x14ac:dyDescent="0.25">
      <c r="D174"/>
      <c r="Q174" s="760"/>
      <c r="R174" s="267"/>
      <c r="S174" s="268"/>
    </row>
    <row r="175" spans="4:19" x14ac:dyDescent="0.25">
      <c r="D175"/>
      <c r="Q175" s="760"/>
      <c r="R175" s="267"/>
      <c r="S175" s="268"/>
    </row>
    <row r="176" spans="4:19" x14ac:dyDescent="0.25">
      <c r="D176"/>
      <c r="Q176" s="760"/>
      <c r="R176" s="267"/>
      <c r="S176" s="268"/>
    </row>
    <row r="177" spans="4:19" x14ac:dyDescent="0.25">
      <c r="D177"/>
      <c r="Q177" s="760"/>
      <c r="R177" s="267"/>
      <c r="S177" s="268"/>
    </row>
    <row r="178" spans="4:19" x14ac:dyDescent="0.25">
      <c r="D178"/>
      <c r="Q178" s="760"/>
      <c r="R178" s="267"/>
      <c r="S178" s="268"/>
    </row>
    <row r="179" spans="4:19" x14ac:dyDescent="0.25">
      <c r="D179"/>
      <c r="Q179" s="760"/>
      <c r="R179" s="267"/>
      <c r="S179" s="268"/>
    </row>
    <row r="180" spans="4:19" x14ac:dyDescent="0.25">
      <c r="D180"/>
      <c r="Q180" s="760"/>
      <c r="R180" s="267"/>
      <c r="S180" s="268"/>
    </row>
    <row r="181" spans="4:19" x14ac:dyDescent="0.25">
      <c r="D181"/>
      <c r="Q181" s="760"/>
      <c r="R181" s="267"/>
      <c r="S181" s="268"/>
    </row>
    <row r="182" spans="4:19" x14ac:dyDescent="0.25">
      <c r="D182"/>
      <c r="Q182" s="760"/>
      <c r="R182" s="267"/>
      <c r="S182" s="268"/>
    </row>
    <row r="183" spans="4:19" x14ac:dyDescent="0.25">
      <c r="D183"/>
      <c r="Q183" s="760"/>
      <c r="R183" s="267"/>
      <c r="S183" s="268"/>
    </row>
    <row r="184" spans="4:19" x14ac:dyDescent="0.25">
      <c r="D184"/>
      <c r="Q184" s="760"/>
      <c r="R184" s="267"/>
      <c r="S184" s="268"/>
    </row>
    <row r="185" spans="4:19" x14ac:dyDescent="0.25">
      <c r="D185"/>
      <c r="Q185" s="760"/>
      <c r="R185" s="267"/>
      <c r="S185" s="268"/>
    </row>
    <row r="186" spans="4:19" x14ac:dyDescent="0.25">
      <c r="D186"/>
      <c r="Q186" s="760"/>
      <c r="R186" s="267"/>
      <c r="S186" s="268"/>
    </row>
    <row r="187" spans="4:19" x14ac:dyDescent="0.25">
      <c r="D187"/>
      <c r="Q187" s="760"/>
      <c r="R187" s="267"/>
      <c r="S187" s="268"/>
    </row>
    <row r="188" spans="4:19" x14ac:dyDescent="0.25">
      <c r="D188"/>
      <c r="Q188" s="760"/>
      <c r="R188" s="267"/>
      <c r="S188" s="268"/>
    </row>
    <row r="189" spans="4:19" x14ac:dyDescent="0.25">
      <c r="D189"/>
      <c r="Q189" s="760"/>
      <c r="R189" s="267"/>
      <c r="S189" s="268"/>
    </row>
    <row r="190" spans="4:19" x14ac:dyDescent="0.25">
      <c r="D190"/>
      <c r="Q190" s="760"/>
      <c r="R190" s="267"/>
      <c r="S190" s="268"/>
    </row>
    <row r="191" spans="4:19" x14ac:dyDescent="0.25">
      <c r="D191"/>
      <c r="Q191" s="760"/>
      <c r="R191" s="267"/>
      <c r="S191" s="268"/>
    </row>
    <row r="192" spans="4:19" x14ac:dyDescent="0.25">
      <c r="D192"/>
      <c r="Q192" s="760"/>
      <c r="R192" s="267"/>
      <c r="S192" s="268"/>
    </row>
    <row r="193" spans="4:19" x14ac:dyDescent="0.25">
      <c r="D193"/>
      <c r="Q193" s="760"/>
      <c r="R193" s="267"/>
      <c r="S193" s="268"/>
    </row>
    <row r="194" spans="4:19" x14ac:dyDescent="0.25">
      <c r="D194"/>
      <c r="Q194" s="760"/>
      <c r="R194" s="267"/>
      <c r="S194" s="268"/>
    </row>
    <row r="195" spans="4:19" x14ac:dyDescent="0.25">
      <c r="D195"/>
      <c r="Q195" s="760"/>
      <c r="R195" s="267"/>
      <c r="S195" s="268"/>
    </row>
    <row r="196" spans="4:19" x14ac:dyDescent="0.25">
      <c r="D196"/>
      <c r="Q196" s="760"/>
      <c r="R196" s="267"/>
      <c r="S196" s="268"/>
    </row>
    <row r="197" spans="4:19" x14ac:dyDescent="0.25">
      <c r="D197"/>
      <c r="Q197" s="760"/>
      <c r="R197" s="267"/>
      <c r="S197" s="268"/>
    </row>
    <row r="198" spans="4:19" x14ac:dyDescent="0.25">
      <c r="D198"/>
      <c r="Q198" s="760"/>
      <c r="R198" s="267"/>
      <c r="S198" s="268"/>
    </row>
    <row r="199" spans="4:19" x14ac:dyDescent="0.25">
      <c r="D199"/>
      <c r="Q199" s="760"/>
      <c r="R199" s="267"/>
      <c r="S199" s="268"/>
    </row>
    <row r="200" spans="4:19" x14ac:dyDescent="0.25">
      <c r="D200"/>
      <c r="Q200" s="760"/>
      <c r="R200" s="267"/>
      <c r="S200" s="268"/>
    </row>
    <row r="201" spans="4:19" x14ac:dyDescent="0.25">
      <c r="D201"/>
      <c r="Q201" s="760"/>
      <c r="R201" s="267"/>
      <c r="S201" s="268"/>
    </row>
    <row r="202" spans="4:19" x14ac:dyDescent="0.25">
      <c r="D202"/>
      <c r="Q202" s="760"/>
      <c r="R202" s="267"/>
      <c r="S202" s="268"/>
    </row>
    <row r="203" spans="4:19" x14ac:dyDescent="0.25">
      <c r="D203"/>
      <c r="Q203" s="760"/>
      <c r="R203" s="267"/>
      <c r="S203" s="268"/>
    </row>
    <row r="204" spans="4:19" x14ac:dyDescent="0.25">
      <c r="D204"/>
      <c r="Q204" s="760"/>
      <c r="R204" s="267"/>
      <c r="S204" s="268"/>
    </row>
    <row r="205" spans="4:19" x14ac:dyDescent="0.25">
      <c r="D205"/>
      <c r="Q205" s="760"/>
      <c r="R205" s="267"/>
      <c r="S205" s="268"/>
    </row>
    <row r="206" spans="4:19" x14ac:dyDescent="0.25">
      <c r="D206"/>
      <c r="Q206" s="760"/>
      <c r="R206" s="267"/>
      <c r="S206" s="268"/>
    </row>
  </sheetData>
  <mergeCells count="21">
    <mergeCell ref="Q27:Q38"/>
    <mergeCell ref="Q39:Q50"/>
    <mergeCell ref="Q51:Q62"/>
    <mergeCell ref="Q195:Q206"/>
    <mergeCell ref="Q63:Q74"/>
    <mergeCell ref="Q75:Q86"/>
    <mergeCell ref="Q87:Q98"/>
    <mergeCell ref="Q99:Q110"/>
    <mergeCell ref="Q111:Q122"/>
    <mergeCell ref="Q123:Q134"/>
    <mergeCell ref="Q135:Q146"/>
    <mergeCell ref="Q147:Q158"/>
    <mergeCell ref="Q159:Q170"/>
    <mergeCell ref="Q171:Q182"/>
    <mergeCell ref="Q183:Q194"/>
    <mergeCell ref="B2:I2"/>
    <mergeCell ref="B3:I3"/>
    <mergeCell ref="B4:I4"/>
    <mergeCell ref="Q3:Q14"/>
    <mergeCell ref="Q15:Q26"/>
    <mergeCell ref="C16:F16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49DBF-103C-46D9-A6E9-7355E0880EF1}">
  <sheetPr codeName="Sheet11"/>
  <dimension ref="A1:X276"/>
  <sheetViews>
    <sheetView showGridLines="0" zoomScaleNormal="100" workbookViewId="0">
      <selection activeCell="K11" sqref="K11"/>
    </sheetView>
  </sheetViews>
  <sheetFormatPr defaultColWidth="13.7109375" defaultRowHeight="18" x14ac:dyDescent="0.25"/>
  <cols>
    <col min="1" max="6" width="15.28515625" style="51" customWidth="1"/>
    <col min="7" max="7" width="25" style="51" customWidth="1"/>
    <col min="8" max="8" width="15.28515625" style="51" customWidth="1"/>
    <col min="9" max="9" width="19" style="51" customWidth="1"/>
    <col min="10" max="12" width="15.28515625" style="51" customWidth="1"/>
    <col min="13" max="18" width="13.7109375" style="51"/>
    <col min="19" max="22" width="15.28515625" style="51" customWidth="1"/>
    <col min="23" max="16384" width="13.7109375" style="51"/>
  </cols>
  <sheetData>
    <row r="1" spans="1:24" s="55" customFormat="1" ht="15" x14ac:dyDescent="0.25"/>
    <row r="2" spans="1:24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  <c r="Q2" s="221"/>
      <c r="R2" s="221"/>
      <c r="S2" s="221"/>
    </row>
    <row r="3" spans="1:24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  <c r="Q3"/>
      <c r="R3" s="221"/>
      <c r="S3" s="221"/>
    </row>
    <row r="4" spans="1:24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 s="56"/>
      <c r="Q4"/>
      <c r="R4" s="221"/>
      <c r="S4" s="221"/>
    </row>
    <row r="5" spans="1:24" customFormat="1" ht="15" x14ac:dyDescent="0.25">
      <c r="R5" s="72"/>
      <c r="S5" s="72"/>
    </row>
    <row r="6" spans="1:24" s="2" customFormat="1" ht="15" x14ac:dyDescent="0.25">
      <c r="Q6"/>
      <c r="R6" s="222"/>
      <c r="S6" s="222"/>
    </row>
    <row r="7" spans="1:24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</row>
    <row r="8" spans="1:24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</row>
    <row r="9" spans="1:24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</row>
    <row r="14" spans="1:24" x14ac:dyDescent="0.25">
      <c r="R14" s="207" t="s">
        <v>57</v>
      </c>
      <c r="S14" s="207" t="s">
        <v>58</v>
      </c>
      <c r="T14" s="207" t="s">
        <v>62</v>
      </c>
      <c r="U14" s="207" t="s">
        <v>61</v>
      </c>
      <c r="V14" s="207" t="s">
        <v>62</v>
      </c>
      <c r="W14" s="207"/>
      <c r="X14" s="207" t="s">
        <v>63</v>
      </c>
    </row>
    <row r="15" spans="1:24" x14ac:dyDescent="0.25">
      <c r="D15" s="761" t="s">
        <v>991</v>
      </c>
      <c r="E15" s="761"/>
      <c r="F15" s="761"/>
      <c r="G15" s="761"/>
      <c r="R15" s="762">
        <v>2022</v>
      </c>
      <c r="S15" s="762" t="s">
        <v>17</v>
      </c>
      <c r="T15" s="207">
        <v>100</v>
      </c>
      <c r="U15" s="207">
        <v>100</v>
      </c>
      <c r="V15" s="207">
        <v>0</v>
      </c>
      <c r="W15" s="207"/>
      <c r="X15" s="207">
        <v>70</v>
      </c>
    </row>
    <row r="16" spans="1:24" x14ac:dyDescent="0.25">
      <c r="R16" s="762"/>
      <c r="S16" s="762"/>
      <c r="T16" s="207">
        <v>99.96</v>
      </c>
      <c r="U16" s="207">
        <v>100</v>
      </c>
      <c r="V16" s="207">
        <v>0.05</v>
      </c>
      <c r="W16" s="207"/>
      <c r="X16" s="207">
        <v>70</v>
      </c>
    </row>
    <row r="17" spans="18:24" x14ac:dyDescent="0.25">
      <c r="R17" s="762"/>
      <c r="S17" s="762"/>
      <c r="T17" s="207">
        <v>99.89</v>
      </c>
      <c r="U17" s="207">
        <v>100</v>
      </c>
      <c r="V17" s="207">
        <v>0.11</v>
      </c>
      <c r="W17" s="207"/>
      <c r="X17" s="207">
        <v>70</v>
      </c>
    </row>
    <row r="18" spans="18:24" x14ac:dyDescent="0.25">
      <c r="R18" s="762"/>
      <c r="S18" s="762"/>
      <c r="T18" s="207">
        <v>99.85</v>
      </c>
      <c r="U18" s="207">
        <v>100</v>
      </c>
      <c r="V18" s="207">
        <v>0.15</v>
      </c>
      <c r="W18" s="207"/>
      <c r="X18" s="207">
        <v>70</v>
      </c>
    </row>
    <row r="19" spans="18:24" x14ac:dyDescent="0.25">
      <c r="R19" s="762"/>
      <c r="S19" s="762"/>
      <c r="T19" s="207">
        <v>99.82</v>
      </c>
      <c r="U19" s="207">
        <v>100</v>
      </c>
      <c r="V19" s="207">
        <v>0.2</v>
      </c>
      <c r="W19" s="207"/>
      <c r="X19" s="207">
        <v>70</v>
      </c>
    </row>
    <row r="20" spans="18:24" x14ac:dyDescent="0.25">
      <c r="R20" s="762"/>
      <c r="S20" s="762"/>
      <c r="T20" s="207">
        <v>99.81</v>
      </c>
      <c r="U20" s="207">
        <v>100</v>
      </c>
      <c r="V20" s="207">
        <v>0.23</v>
      </c>
      <c r="W20" s="207"/>
      <c r="X20" s="207">
        <v>70</v>
      </c>
    </row>
    <row r="21" spans="18:24" x14ac:dyDescent="0.25">
      <c r="R21" s="762"/>
      <c r="S21" s="762"/>
      <c r="T21" s="207">
        <v>99.74</v>
      </c>
      <c r="U21" s="207">
        <v>100</v>
      </c>
      <c r="V21" s="207">
        <v>0.26</v>
      </c>
      <c r="W21" s="207"/>
      <c r="X21" s="207">
        <v>70</v>
      </c>
    </row>
    <row r="22" spans="18:24" ht="17.45" customHeight="1" x14ac:dyDescent="0.25">
      <c r="R22" s="762"/>
      <c r="S22" s="762"/>
      <c r="T22" s="207">
        <v>99.7</v>
      </c>
      <c r="U22" s="207">
        <v>100</v>
      </c>
      <c r="V22" s="207">
        <v>0.32</v>
      </c>
      <c r="W22" s="207"/>
      <c r="X22" s="207">
        <v>70</v>
      </c>
    </row>
    <row r="23" spans="18:24" x14ac:dyDescent="0.25">
      <c r="R23" s="762"/>
      <c r="S23" s="762"/>
      <c r="T23" s="207">
        <v>99.73</v>
      </c>
      <c r="U23" s="207">
        <v>100</v>
      </c>
      <c r="V23" s="207">
        <v>0.27</v>
      </c>
      <c r="W23" s="207"/>
      <c r="X23" s="207">
        <v>70</v>
      </c>
    </row>
    <row r="24" spans="18:24" x14ac:dyDescent="0.25">
      <c r="R24" s="762"/>
      <c r="S24" s="762"/>
      <c r="T24" s="207">
        <v>99.7</v>
      </c>
      <c r="U24" s="207">
        <v>100</v>
      </c>
      <c r="V24" s="207">
        <v>0.37</v>
      </c>
      <c r="W24" s="207"/>
      <c r="X24" s="207">
        <v>70</v>
      </c>
    </row>
    <row r="25" spans="18:24" x14ac:dyDescent="0.25">
      <c r="R25" s="762"/>
      <c r="S25" s="762"/>
      <c r="T25" s="207">
        <v>99.66</v>
      </c>
      <c r="U25" s="207">
        <v>100</v>
      </c>
      <c r="V25" s="207">
        <v>0.35</v>
      </c>
      <c r="W25" s="207"/>
      <c r="X25" s="207">
        <v>70</v>
      </c>
    </row>
    <row r="26" spans="18:24" x14ac:dyDescent="0.25">
      <c r="R26" s="762"/>
      <c r="S26" s="762"/>
      <c r="T26" s="207">
        <v>99.61</v>
      </c>
      <c r="U26" s="207">
        <v>100</v>
      </c>
      <c r="V26" s="207">
        <v>0.4</v>
      </c>
      <c r="W26" s="207"/>
      <c r="X26" s="207">
        <v>70</v>
      </c>
    </row>
    <row r="27" spans="18:24" x14ac:dyDescent="0.25">
      <c r="R27" s="762"/>
      <c r="S27" s="762"/>
      <c r="T27" s="207">
        <v>99.55</v>
      </c>
      <c r="U27" s="207">
        <v>100</v>
      </c>
      <c r="V27" s="207">
        <v>0.47</v>
      </c>
      <c r="W27" s="207"/>
      <c r="X27" s="207">
        <v>70</v>
      </c>
    </row>
    <row r="28" spans="18:24" x14ac:dyDescent="0.25">
      <c r="R28" s="762">
        <v>2023</v>
      </c>
      <c r="S28" s="763" t="s">
        <v>6</v>
      </c>
      <c r="T28" s="207">
        <v>99.28</v>
      </c>
      <c r="U28" s="207">
        <v>100</v>
      </c>
      <c r="V28" s="207">
        <v>0.79</v>
      </c>
      <c r="W28" s="207"/>
      <c r="X28" s="207">
        <v>70</v>
      </c>
    </row>
    <row r="29" spans="18:24" x14ac:dyDescent="0.25">
      <c r="R29" s="762"/>
      <c r="S29" s="763"/>
      <c r="T29" s="207">
        <v>99.11</v>
      </c>
      <c r="U29" s="207">
        <v>100</v>
      </c>
      <c r="V29" s="207">
        <v>0.96</v>
      </c>
      <c r="W29" s="207"/>
      <c r="X29" s="207">
        <v>70</v>
      </c>
    </row>
    <row r="30" spans="18:24" x14ac:dyDescent="0.25">
      <c r="R30" s="762"/>
      <c r="S30" s="763"/>
      <c r="T30" s="207">
        <v>97.66</v>
      </c>
      <c r="U30" s="207">
        <v>100</v>
      </c>
      <c r="V30" s="207">
        <v>2.38</v>
      </c>
      <c r="W30" s="207"/>
      <c r="X30" s="207">
        <v>70</v>
      </c>
    </row>
    <row r="31" spans="18:24" x14ac:dyDescent="0.25">
      <c r="R31" s="762"/>
      <c r="S31" s="763"/>
      <c r="T31" s="207">
        <v>97.54</v>
      </c>
      <c r="U31" s="207">
        <v>100</v>
      </c>
      <c r="V31" s="207">
        <v>2.71</v>
      </c>
      <c r="W31" s="207"/>
      <c r="X31" s="207">
        <v>70</v>
      </c>
    </row>
    <row r="32" spans="18:24" x14ac:dyDescent="0.25">
      <c r="R32" s="762"/>
      <c r="S32" s="763"/>
      <c r="T32" s="207">
        <v>97.42</v>
      </c>
      <c r="U32" s="207">
        <v>100</v>
      </c>
      <c r="V32" s="207">
        <v>2.82</v>
      </c>
      <c r="W32" s="207"/>
      <c r="X32" s="207">
        <v>70</v>
      </c>
    </row>
    <row r="33" spans="3:24" x14ac:dyDescent="0.25">
      <c r="R33" s="762"/>
      <c r="S33" s="763"/>
      <c r="T33" s="207">
        <v>97.18</v>
      </c>
      <c r="U33" s="207">
        <v>100</v>
      </c>
      <c r="V33" s="207">
        <v>2.99</v>
      </c>
      <c r="W33" s="207"/>
      <c r="X33" s="207">
        <v>70</v>
      </c>
    </row>
    <row r="34" spans="3:24" x14ac:dyDescent="0.25">
      <c r="R34" s="762"/>
      <c r="S34" s="763"/>
      <c r="T34" s="207">
        <v>97</v>
      </c>
      <c r="U34" s="207">
        <v>100</v>
      </c>
      <c r="V34" s="207">
        <v>3.38</v>
      </c>
      <c r="W34" s="207"/>
      <c r="X34" s="207">
        <v>70</v>
      </c>
    </row>
    <row r="35" spans="3:24" x14ac:dyDescent="0.25">
      <c r="R35" s="762"/>
      <c r="S35" s="763"/>
      <c r="T35" s="207">
        <v>96.88</v>
      </c>
      <c r="U35" s="207">
        <v>100</v>
      </c>
      <c r="V35" s="207">
        <v>3.8</v>
      </c>
      <c r="W35" s="207"/>
      <c r="X35" s="207">
        <v>70</v>
      </c>
    </row>
    <row r="36" spans="3:24" ht="17.45" customHeight="1" x14ac:dyDescent="0.25">
      <c r="R36" s="762"/>
      <c r="S36" s="763"/>
      <c r="T36" s="207">
        <v>96.75</v>
      </c>
      <c r="U36" s="207">
        <v>100</v>
      </c>
      <c r="V36" s="207">
        <v>3.95</v>
      </c>
      <c r="W36" s="207"/>
      <c r="X36" s="207">
        <v>70</v>
      </c>
    </row>
    <row r="37" spans="3:24" x14ac:dyDescent="0.25">
      <c r="R37" s="762"/>
      <c r="S37" s="763"/>
      <c r="T37" s="207">
        <v>95.1</v>
      </c>
      <c r="U37" s="207">
        <v>100</v>
      </c>
      <c r="V37" s="207">
        <v>5.04</v>
      </c>
      <c r="W37" s="207"/>
      <c r="X37" s="207">
        <v>70</v>
      </c>
    </row>
    <row r="38" spans="3:24" x14ac:dyDescent="0.25">
      <c r="R38" s="762"/>
      <c r="S38" s="763"/>
      <c r="T38" s="207">
        <v>95.23</v>
      </c>
      <c r="U38" s="207">
        <v>100</v>
      </c>
      <c r="V38" s="207">
        <v>4.84</v>
      </c>
      <c r="W38" s="207"/>
      <c r="X38" s="207">
        <v>70</v>
      </c>
    </row>
    <row r="39" spans="3:24" x14ac:dyDescent="0.25">
      <c r="R39" s="762"/>
      <c r="S39" s="763"/>
      <c r="T39" s="207">
        <v>94.96</v>
      </c>
      <c r="U39" s="207">
        <v>100</v>
      </c>
      <c r="V39" s="207">
        <v>5.1100000000000003</v>
      </c>
      <c r="W39" s="207"/>
      <c r="X39" s="207">
        <v>70</v>
      </c>
    </row>
    <row r="40" spans="3:24" x14ac:dyDescent="0.25">
      <c r="R40" s="762"/>
      <c r="S40" s="763"/>
      <c r="T40" s="207">
        <v>94.59</v>
      </c>
      <c r="U40" s="207">
        <v>100</v>
      </c>
      <c r="V40" s="207">
        <v>5.48</v>
      </c>
      <c r="W40" s="207"/>
      <c r="X40" s="207">
        <v>70</v>
      </c>
    </row>
    <row r="41" spans="3:24" x14ac:dyDescent="0.25">
      <c r="R41" s="762"/>
      <c r="S41" s="763"/>
      <c r="T41" s="207">
        <v>94.4</v>
      </c>
      <c r="U41" s="207">
        <v>100</v>
      </c>
      <c r="V41" s="207">
        <v>5.67</v>
      </c>
      <c r="W41" s="207"/>
      <c r="X41" s="207">
        <v>70</v>
      </c>
    </row>
    <row r="42" spans="3:24" x14ac:dyDescent="0.25">
      <c r="C42" s="206" t="s">
        <v>67</v>
      </c>
      <c r="R42" s="762"/>
      <c r="S42" s="763"/>
      <c r="T42" s="207">
        <v>94.28</v>
      </c>
      <c r="U42" s="207">
        <v>100</v>
      </c>
      <c r="V42" s="207">
        <v>5.79</v>
      </c>
      <c r="W42" s="207"/>
      <c r="X42" s="207">
        <v>70</v>
      </c>
    </row>
    <row r="43" spans="3:24" x14ac:dyDescent="0.25">
      <c r="R43" s="762"/>
      <c r="S43" s="763"/>
      <c r="T43" s="207">
        <v>94.21</v>
      </c>
      <c r="U43" s="207">
        <v>100</v>
      </c>
      <c r="V43" s="207">
        <v>5.85</v>
      </c>
      <c r="W43" s="207"/>
      <c r="X43" s="207">
        <v>70</v>
      </c>
    </row>
    <row r="44" spans="3:24" x14ac:dyDescent="0.25">
      <c r="R44" s="762"/>
      <c r="S44" s="763"/>
      <c r="T44" s="207">
        <v>94.19</v>
      </c>
      <c r="U44" s="207">
        <v>100</v>
      </c>
      <c r="V44" s="207">
        <v>5.88</v>
      </c>
      <c r="W44" s="207"/>
      <c r="X44" s="207">
        <v>70</v>
      </c>
    </row>
    <row r="45" spans="3:24" x14ac:dyDescent="0.25">
      <c r="R45" s="762"/>
      <c r="S45" s="763"/>
      <c r="T45" s="207">
        <v>94.15</v>
      </c>
      <c r="U45" s="207">
        <v>100</v>
      </c>
      <c r="V45" s="207">
        <v>5.99</v>
      </c>
      <c r="W45" s="207"/>
      <c r="X45" s="207">
        <v>70</v>
      </c>
    </row>
    <row r="46" spans="3:24" x14ac:dyDescent="0.25">
      <c r="R46" s="762"/>
      <c r="S46" s="763"/>
      <c r="T46" s="207">
        <v>92.25</v>
      </c>
      <c r="U46" s="207">
        <v>100</v>
      </c>
      <c r="V46" s="207">
        <v>7.91</v>
      </c>
      <c r="W46" s="207"/>
      <c r="X46" s="207">
        <v>70</v>
      </c>
    </row>
    <row r="47" spans="3:24" x14ac:dyDescent="0.25">
      <c r="R47" s="762"/>
      <c r="S47" s="763"/>
      <c r="T47" s="207">
        <v>92.07</v>
      </c>
      <c r="U47" s="207">
        <v>100</v>
      </c>
      <c r="V47" s="207">
        <v>8.1</v>
      </c>
      <c r="W47" s="207"/>
      <c r="X47" s="207">
        <v>70</v>
      </c>
    </row>
    <row r="48" spans="3:24" x14ac:dyDescent="0.25">
      <c r="R48" s="762"/>
      <c r="S48" s="763"/>
      <c r="T48" s="207">
        <v>91.69</v>
      </c>
      <c r="U48" s="207">
        <v>100</v>
      </c>
      <c r="V48" s="207">
        <v>8.39</v>
      </c>
      <c r="W48" s="207"/>
      <c r="X48" s="207">
        <v>70</v>
      </c>
    </row>
    <row r="49" spans="18:24" x14ac:dyDescent="0.25">
      <c r="R49" s="762"/>
      <c r="S49" s="763"/>
      <c r="T49" s="207">
        <v>91.42</v>
      </c>
      <c r="U49" s="207">
        <v>100</v>
      </c>
      <c r="V49" s="207">
        <v>8.65</v>
      </c>
      <c r="W49" s="207"/>
      <c r="X49" s="207">
        <v>70</v>
      </c>
    </row>
    <row r="50" spans="18:24" x14ac:dyDescent="0.25">
      <c r="R50" s="762"/>
      <c r="S50" s="762" t="s">
        <v>7</v>
      </c>
      <c r="T50" s="207">
        <v>87.88</v>
      </c>
      <c r="U50" s="207">
        <v>99.81</v>
      </c>
      <c r="V50" s="207">
        <v>12.19</v>
      </c>
      <c r="W50" s="207"/>
      <c r="X50" s="207">
        <v>70</v>
      </c>
    </row>
    <row r="51" spans="18:24" x14ac:dyDescent="0.25">
      <c r="R51" s="762"/>
      <c r="S51" s="762"/>
      <c r="T51" s="207">
        <v>88.13</v>
      </c>
      <c r="U51" s="207">
        <v>99.74</v>
      </c>
      <c r="V51" s="207">
        <v>11.97</v>
      </c>
      <c r="W51" s="207"/>
      <c r="X51" s="207">
        <v>70</v>
      </c>
    </row>
    <row r="52" spans="18:24" x14ac:dyDescent="0.25">
      <c r="R52" s="762"/>
      <c r="S52" s="762"/>
      <c r="T52" s="207">
        <v>88.18</v>
      </c>
      <c r="U52" s="207">
        <v>99.74</v>
      </c>
      <c r="V52" s="207">
        <v>11.97</v>
      </c>
      <c r="W52" s="207"/>
      <c r="X52" s="207">
        <v>70</v>
      </c>
    </row>
    <row r="53" spans="18:24" x14ac:dyDescent="0.25">
      <c r="R53" s="762"/>
      <c r="S53" s="762"/>
      <c r="T53" s="207">
        <v>87.97</v>
      </c>
      <c r="U53" s="207">
        <v>99.74</v>
      </c>
      <c r="V53" s="207">
        <v>12.22</v>
      </c>
      <c r="W53" s="207"/>
      <c r="X53" s="207">
        <v>70</v>
      </c>
    </row>
    <row r="54" spans="18:24" x14ac:dyDescent="0.25">
      <c r="R54" s="762"/>
      <c r="S54" s="762"/>
      <c r="T54" s="207">
        <v>87.83</v>
      </c>
      <c r="U54" s="207">
        <v>100</v>
      </c>
      <c r="V54" s="207">
        <v>12.39</v>
      </c>
      <c r="W54" s="207"/>
      <c r="X54" s="207">
        <v>70</v>
      </c>
    </row>
    <row r="55" spans="18:24" x14ac:dyDescent="0.25">
      <c r="R55" s="762"/>
      <c r="S55" s="762"/>
      <c r="T55" s="207">
        <v>87.65</v>
      </c>
      <c r="U55" s="207">
        <v>99.81</v>
      </c>
      <c r="V55" s="207">
        <v>12.42</v>
      </c>
      <c r="W55" s="207"/>
      <c r="X55" s="207">
        <v>70</v>
      </c>
    </row>
    <row r="56" spans="18:24" x14ac:dyDescent="0.25">
      <c r="R56" s="762"/>
      <c r="S56" s="762"/>
      <c r="T56" s="207">
        <v>87.22</v>
      </c>
      <c r="U56" s="207">
        <v>100</v>
      </c>
      <c r="V56" s="207">
        <v>13.03</v>
      </c>
      <c r="W56" s="207"/>
      <c r="X56" s="207">
        <v>70</v>
      </c>
    </row>
    <row r="57" spans="18:24" x14ac:dyDescent="0.25">
      <c r="R57" s="762"/>
      <c r="S57" s="762"/>
      <c r="T57" s="207">
        <v>86.42</v>
      </c>
      <c r="U57" s="207">
        <v>100</v>
      </c>
      <c r="V57" s="207">
        <v>13.83</v>
      </c>
      <c r="W57" s="207"/>
      <c r="X57" s="207">
        <v>70</v>
      </c>
    </row>
    <row r="58" spans="18:24" x14ac:dyDescent="0.25">
      <c r="R58" s="762"/>
      <c r="S58" s="762"/>
      <c r="T58" s="207">
        <v>86.48</v>
      </c>
      <c r="U58" s="207">
        <v>100</v>
      </c>
      <c r="V58" s="207">
        <v>13.77</v>
      </c>
      <c r="W58" s="207"/>
      <c r="X58" s="207">
        <v>70</v>
      </c>
    </row>
    <row r="59" spans="18:24" x14ac:dyDescent="0.25">
      <c r="R59" s="762"/>
      <c r="S59" s="762"/>
      <c r="T59" s="207">
        <v>85.97</v>
      </c>
      <c r="U59" s="207">
        <v>99.81</v>
      </c>
      <c r="V59" s="207">
        <v>14.08</v>
      </c>
      <c r="W59" s="207"/>
      <c r="X59" s="207">
        <v>70</v>
      </c>
    </row>
    <row r="60" spans="18:24" x14ac:dyDescent="0.25">
      <c r="R60" s="762"/>
      <c r="S60" s="762"/>
      <c r="T60" s="207">
        <v>85.84</v>
      </c>
      <c r="U60" s="207">
        <v>100</v>
      </c>
      <c r="V60" s="207">
        <v>14.19</v>
      </c>
      <c r="W60" s="207"/>
      <c r="X60" s="207">
        <v>70</v>
      </c>
    </row>
    <row r="61" spans="18:24" x14ac:dyDescent="0.25">
      <c r="R61" s="762"/>
      <c r="S61" s="762"/>
      <c r="T61" s="207">
        <v>85.64</v>
      </c>
      <c r="U61" s="207">
        <v>100</v>
      </c>
      <c r="V61" s="207">
        <v>14.43</v>
      </c>
      <c r="W61" s="207"/>
      <c r="X61" s="207">
        <v>70</v>
      </c>
    </row>
    <row r="62" spans="18:24" x14ac:dyDescent="0.25">
      <c r="R62" s="762"/>
      <c r="S62" s="762"/>
      <c r="T62" s="207">
        <v>85.79</v>
      </c>
      <c r="U62" s="207">
        <v>100</v>
      </c>
      <c r="V62" s="207">
        <v>14.33</v>
      </c>
      <c r="W62" s="207"/>
      <c r="X62" s="207">
        <v>70</v>
      </c>
    </row>
    <row r="63" spans="18:24" x14ac:dyDescent="0.25">
      <c r="R63" s="762"/>
      <c r="S63" s="762"/>
      <c r="T63" s="207">
        <v>85.94</v>
      </c>
      <c r="U63" s="207">
        <v>99.97</v>
      </c>
      <c r="V63" s="207">
        <v>14.06</v>
      </c>
      <c r="W63" s="207"/>
      <c r="X63" s="207">
        <v>70</v>
      </c>
    </row>
    <row r="64" spans="18:24" x14ac:dyDescent="0.25">
      <c r="R64" s="762"/>
      <c r="S64" s="762"/>
      <c r="T64" s="207">
        <v>85.49</v>
      </c>
      <c r="U64" s="207">
        <v>99.81</v>
      </c>
      <c r="V64" s="207">
        <v>14.56</v>
      </c>
      <c r="W64" s="207"/>
      <c r="X64" s="207">
        <v>70</v>
      </c>
    </row>
    <row r="65" spans="18:24" x14ac:dyDescent="0.25">
      <c r="R65" s="762"/>
      <c r="S65" s="762"/>
      <c r="T65" s="207">
        <v>85.14</v>
      </c>
      <c r="U65" s="207">
        <v>99.96</v>
      </c>
      <c r="V65" s="207">
        <v>14.87</v>
      </c>
      <c r="W65" s="207"/>
      <c r="X65" s="207">
        <v>70</v>
      </c>
    </row>
    <row r="66" spans="18:24" x14ac:dyDescent="0.25">
      <c r="R66" s="762"/>
      <c r="S66" s="762"/>
      <c r="T66" s="207">
        <v>85.28</v>
      </c>
      <c r="U66" s="207">
        <v>99.74</v>
      </c>
      <c r="V66" s="207">
        <v>14.72</v>
      </c>
      <c r="W66" s="207"/>
      <c r="X66" s="207">
        <v>70</v>
      </c>
    </row>
    <row r="67" spans="18:24" x14ac:dyDescent="0.25">
      <c r="R67" s="762"/>
      <c r="S67" s="762"/>
      <c r="T67" s="207">
        <v>85.44</v>
      </c>
      <c r="U67" s="207">
        <v>99.6</v>
      </c>
      <c r="V67" s="207">
        <v>14.56</v>
      </c>
      <c r="W67" s="207"/>
      <c r="X67" s="207">
        <v>70</v>
      </c>
    </row>
    <row r="68" spans="18:24" x14ac:dyDescent="0.25">
      <c r="R68" s="762"/>
      <c r="S68" s="762"/>
      <c r="T68" s="207">
        <v>85.53</v>
      </c>
      <c r="U68" s="207">
        <v>99.67</v>
      </c>
      <c r="V68" s="207">
        <v>14.47</v>
      </c>
      <c r="W68" s="207"/>
      <c r="X68" s="207">
        <v>70</v>
      </c>
    </row>
    <row r="69" spans="18:24" x14ac:dyDescent="0.25">
      <c r="R69" s="762"/>
      <c r="S69" s="762"/>
      <c r="T69" s="207">
        <v>85.19</v>
      </c>
      <c r="U69" s="207">
        <v>99.49</v>
      </c>
      <c r="V69" s="207">
        <v>14.81</v>
      </c>
      <c r="W69" s="207"/>
      <c r="X69" s="207">
        <v>70</v>
      </c>
    </row>
    <row r="70" spans="18:24" x14ac:dyDescent="0.25">
      <c r="R70" s="762"/>
      <c r="S70" s="762" t="s">
        <v>8</v>
      </c>
      <c r="T70" s="207">
        <v>84.44</v>
      </c>
      <c r="U70" s="207">
        <v>99.69</v>
      </c>
      <c r="V70" s="207">
        <v>15.56</v>
      </c>
      <c r="W70" s="207"/>
      <c r="X70" s="207">
        <v>70</v>
      </c>
    </row>
    <row r="71" spans="18:24" x14ac:dyDescent="0.25">
      <c r="R71" s="762"/>
      <c r="S71" s="762"/>
      <c r="T71" s="207">
        <v>84.22</v>
      </c>
      <c r="U71" s="207">
        <v>99.82</v>
      </c>
      <c r="V71" s="207">
        <v>15.78</v>
      </c>
      <c r="W71" s="207"/>
      <c r="X71" s="207">
        <v>70</v>
      </c>
    </row>
    <row r="72" spans="18:24" x14ac:dyDescent="0.25">
      <c r="R72" s="762"/>
      <c r="S72" s="762"/>
      <c r="T72" s="207">
        <v>84.1</v>
      </c>
      <c r="U72" s="207">
        <v>99.87</v>
      </c>
      <c r="V72" s="207">
        <v>15.9</v>
      </c>
      <c r="W72" s="207"/>
      <c r="X72" s="207">
        <v>70</v>
      </c>
    </row>
    <row r="73" spans="18:24" x14ac:dyDescent="0.25">
      <c r="R73" s="762"/>
      <c r="S73" s="762"/>
      <c r="T73" s="207">
        <v>84.1</v>
      </c>
      <c r="U73" s="207">
        <v>99.87</v>
      </c>
      <c r="V73" s="207">
        <v>15.9</v>
      </c>
      <c r="W73" s="207"/>
      <c r="X73" s="207">
        <v>70</v>
      </c>
    </row>
    <row r="74" spans="18:24" x14ac:dyDescent="0.25">
      <c r="R74" s="762"/>
      <c r="S74" s="762"/>
      <c r="T74" s="207">
        <v>84.1</v>
      </c>
      <c r="U74" s="207">
        <v>99.87</v>
      </c>
      <c r="V74" s="207">
        <v>15.99</v>
      </c>
      <c r="W74" s="207"/>
      <c r="X74" s="207">
        <v>70</v>
      </c>
    </row>
    <row r="75" spans="18:24" x14ac:dyDescent="0.25">
      <c r="R75" s="762"/>
      <c r="S75" s="762"/>
      <c r="T75" s="207">
        <v>84.1</v>
      </c>
      <c r="U75" s="207">
        <v>99.79</v>
      </c>
      <c r="V75" s="207">
        <v>15.9</v>
      </c>
      <c r="W75" s="207"/>
      <c r="X75" s="207">
        <v>70</v>
      </c>
    </row>
    <row r="76" spans="18:24" x14ac:dyDescent="0.25">
      <c r="R76" s="762"/>
      <c r="S76" s="762"/>
      <c r="T76" s="207">
        <v>84.11</v>
      </c>
      <c r="U76" s="207">
        <v>99.75</v>
      </c>
      <c r="V76" s="207">
        <v>15.89</v>
      </c>
      <c r="W76" s="207"/>
      <c r="X76" s="207">
        <v>70</v>
      </c>
    </row>
    <row r="77" spans="18:24" x14ac:dyDescent="0.25">
      <c r="R77" s="762"/>
      <c r="S77" s="762"/>
      <c r="T77" s="207">
        <v>83.89</v>
      </c>
      <c r="U77" s="207">
        <v>99.81</v>
      </c>
      <c r="V77" s="207">
        <v>16.14</v>
      </c>
      <c r="W77" s="207"/>
      <c r="X77" s="207">
        <v>70</v>
      </c>
    </row>
    <row r="78" spans="18:24" x14ac:dyDescent="0.25">
      <c r="R78" s="762"/>
      <c r="S78" s="762"/>
      <c r="T78" s="207">
        <v>83.89</v>
      </c>
      <c r="U78" s="207">
        <v>99.87</v>
      </c>
      <c r="V78" s="207">
        <v>16.25</v>
      </c>
      <c r="W78" s="207"/>
      <c r="X78" s="207">
        <v>70</v>
      </c>
    </row>
    <row r="79" spans="18:24" x14ac:dyDescent="0.25">
      <c r="R79" s="762"/>
      <c r="S79" s="762"/>
      <c r="T79" s="207">
        <v>84.1</v>
      </c>
      <c r="U79" s="207">
        <v>99.94</v>
      </c>
      <c r="V79" s="207">
        <v>16.09</v>
      </c>
      <c r="W79" s="207"/>
      <c r="X79" s="207">
        <v>70</v>
      </c>
    </row>
    <row r="80" spans="18:24" x14ac:dyDescent="0.25">
      <c r="R80" s="762"/>
      <c r="S80" s="762"/>
      <c r="T80" s="207">
        <v>84.25</v>
      </c>
      <c r="U80" s="207">
        <v>100</v>
      </c>
      <c r="V80" s="207">
        <v>16.14</v>
      </c>
      <c r="W80" s="207"/>
      <c r="X80" s="207">
        <v>70</v>
      </c>
    </row>
    <row r="81" spans="18:24" x14ac:dyDescent="0.25">
      <c r="R81" s="762"/>
      <c r="S81" s="762"/>
      <c r="T81" s="207">
        <v>83.95</v>
      </c>
      <c r="U81" s="207">
        <v>99.87</v>
      </c>
      <c r="V81" s="207">
        <v>16.059999999999999</v>
      </c>
      <c r="W81" s="207"/>
      <c r="X81" s="207">
        <v>70</v>
      </c>
    </row>
    <row r="82" spans="18:24" x14ac:dyDescent="0.25">
      <c r="R82" s="762"/>
      <c r="S82" s="762"/>
      <c r="T82" s="207">
        <v>83.89</v>
      </c>
      <c r="U82" s="207">
        <v>99.87</v>
      </c>
      <c r="V82" s="207">
        <v>16.16</v>
      </c>
      <c r="W82" s="207"/>
      <c r="X82" s="207">
        <v>70</v>
      </c>
    </row>
    <row r="83" spans="18:24" x14ac:dyDescent="0.25">
      <c r="R83" s="762"/>
      <c r="S83" s="762"/>
      <c r="T83" s="207">
        <v>83.73</v>
      </c>
      <c r="U83" s="207">
        <v>99.74</v>
      </c>
      <c r="V83" s="207">
        <v>16.38</v>
      </c>
      <c r="W83" s="207"/>
      <c r="X83" s="207">
        <v>70</v>
      </c>
    </row>
    <row r="84" spans="18:24" x14ac:dyDescent="0.25">
      <c r="R84" s="762"/>
      <c r="S84" s="762"/>
      <c r="T84" s="207">
        <v>83.63</v>
      </c>
      <c r="U84" s="207">
        <v>99.81</v>
      </c>
      <c r="V84" s="207">
        <v>16.48</v>
      </c>
      <c r="W84" s="207"/>
      <c r="X84" s="207">
        <v>70</v>
      </c>
    </row>
    <row r="85" spans="18:24" x14ac:dyDescent="0.25">
      <c r="R85" s="762"/>
      <c r="S85" s="762"/>
      <c r="T85" s="207">
        <v>83.55</v>
      </c>
      <c r="U85" s="207">
        <v>100</v>
      </c>
      <c r="V85" s="207">
        <v>16.54</v>
      </c>
      <c r="W85" s="207"/>
      <c r="X85" s="207">
        <v>70</v>
      </c>
    </row>
    <row r="86" spans="18:24" x14ac:dyDescent="0.25">
      <c r="R86" s="762"/>
      <c r="S86" s="762"/>
      <c r="T86" s="207">
        <v>83.47</v>
      </c>
      <c r="U86" s="207">
        <v>100</v>
      </c>
      <c r="V86" s="207">
        <v>16.62</v>
      </c>
      <c r="W86" s="207"/>
      <c r="X86" s="207">
        <v>70</v>
      </c>
    </row>
    <row r="87" spans="18:24" x14ac:dyDescent="0.25">
      <c r="R87" s="762"/>
      <c r="S87" s="762"/>
      <c r="T87" s="207">
        <v>83.47</v>
      </c>
      <c r="U87" s="207">
        <v>100</v>
      </c>
      <c r="V87" s="207">
        <v>16.86</v>
      </c>
      <c r="W87" s="207"/>
      <c r="X87" s="207">
        <v>70</v>
      </c>
    </row>
    <row r="88" spans="18:24" x14ac:dyDescent="0.25">
      <c r="R88" s="762"/>
      <c r="S88" s="762"/>
      <c r="T88" s="207">
        <v>83.14</v>
      </c>
      <c r="U88" s="207">
        <v>99.74</v>
      </c>
      <c r="V88" s="207">
        <v>17.059999999999999</v>
      </c>
      <c r="W88" s="207"/>
      <c r="X88" s="207">
        <v>70</v>
      </c>
    </row>
    <row r="89" spans="18:24" x14ac:dyDescent="0.25">
      <c r="R89" s="762"/>
      <c r="S89" s="762"/>
      <c r="T89" s="207">
        <v>83.06</v>
      </c>
      <c r="U89" s="207">
        <v>99.81</v>
      </c>
      <c r="V89" s="207">
        <v>17.21</v>
      </c>
      <c r="W89" s="207"/>
      <c r="X89" s="207">
        <v>70</v>
      </c>
    </row>
    <row r="90" spans="18:24" x14ac:dyDescent="0.25">
      <c r="R90" s="762"/>
      <c r="S90" s="762"/>
      <c r="T90" s="207">
        <v>82.97</v>
      </c>
      <c r="U90" s="207">
        <v>99.87</v>
      </c>
      <c r="V90" s="207">
        <v>17.41</v>
      </c>
      <c r="W90" s="207"/>
      <c r="X90" s="207">
        <v>70</v>
      </c>
    </row>
    <row r="91" spans="18:24" x14ac:dyDescent="0.25">
      <c r="R91" s="762"/>
      <c r="S91" s="762"/>
      <c r="T91" s="207">
        <v>82.91</v>
      </c>
      <c r="U91" s="207">
        <v>99.94</v>
      </c>
      <c r="V91" s="207">
        <v>17.38</v>
      </c>
      <c r="W91" s="207"/>
      <c r="X91" s="207">
        <v>70</v>
      </c>
    </row>
    <row r="92" spans="18:24" x14ac:dyDescent="0.25">
      <c r="R92" s="762"/>
      <c r="S92" s="762"/>
      <c r="T92" s="207">
        <v>82.82</v>
      </c>
      <c r="U92" s="207">
        <v>99.94</v>
      </c>
      <c r="V92" s="207">
        <v>17.46</v>
      </c>
      <c r="W92" s="207"/>
      <c r="X92" s="207">
        <v>70</v>
      </c>
    </row>
    <row r="93" spans="18:24" x14ac:dyDescent="0.25">
      <c r="R93" s="762"/>
      <c r="S93" s="762" t="s">
        <v>9</v>
      </c>
      <c r="T93" s="207">
        <v>82.56</v>
      </c>
      <c r="U93" s="207">
        <v>99.81</v>
      </c>
      <c r="V93" s="207">
        <v>17.829999999999998</v>
      </c>
      <c r="W93" s="207"/>
      <c r="X93" s="207">
        <v>70</v>
      </c>
    </row>
    <row r="94" spans="18:24" x14ac:dyDescent="0.25">
      <c r="R94" s="762"/>
      <c r="S94" s="762"/>
      <c r="T94" s="207">
        <v>82.48</v>
      </c>
      <c r="U94" s="207">
        <v>99.81</v>
      </c>
      <c r="V94" s="207">
        <v>17.809999999999999</v>
      </c>
      <c r="W94" s="207"/>
      <c r="X94" s="207">
        <v>70</v>
      </c>
    </row>
    <row r="95" spans="18:24" x14ac:dyDescent="0.25">
      <c r="R95" s="762"/>
      <c r="S95" s="762"/>
      <c r="T95" s="207">
        <v>82.39</v>
      </c>
      <c r="U95" s="207">
        <v>100</v>
      </c>
      <c r="V95" s="207">
        <v>17.89</v>
      </c>
      <c r="W95" s="207"/>
      <c r="X95" s="207">
        <v>70</v>
      </c>
    </row>
    <row r="96" spans="18:24" x14ac:dyDescent="0.25">
      <c r="R96" s="762"/>
      <c r="S96" s="762"/>
      <c r="T96" s="207">
        <v>82.39</v>
      </c>
      <c r="U96" s="207">
        <v>100</v>
      </c>
      <c r="V96" s="207">
        <v>18.12</v>
      </c>
      <c r="W96" s="207"/>
      <c r="X96" s="207">
        <v>70</v>
      </c>
    </row>
    <row r="97" spans="18:24" x14ac:dyDescent="0.25">
      <c r="R97" s="762"/>
      <c r="S97" s="762"/>
      <c r="T97" s="207">
        <v>82.39</v>
      </c>
      <c r="U97" s="207">
        <v>100</v>
      </c>
      <c r="V97" s="207">
        <v>18.12</v>
      </c>
      <c r="W97" s="207"/>
      <c r="X97" s="207">
        <v>70</v>
      </c>
    </row>
    <row r="98" spans="18:24" x14ac:dyDescent="0.25">
      <c r="R98" s="762"/>
      <c r="S98" s="762"/>
      <c r="T98" s="207">
        <v>81.98</v>
      </c>
      <c r="U98" s="207">
        <v>99.87</v>
      </c>
      <c r="V98" s="207">
        <v>18.47</v>
      </c>
      <c r="W98" s="207"/>
      <c r="X98" s="207">
        <v>70</v>
      </c>
    </row>
    <row r="99" spans="18:24" x14ac:dyDescent="0.25">
      <c r="R99" s="762"/>
      <c r="S99" s="762"/>
      <c r="T99" s="207">
        <v>81.91</v>
      </c>
      <c r="U99" s="207">
        <v>99.74</v>
      </c>
      <c r="V99" s="207">
        <v>18.489999999999998</v>
      </c>
      <c r="W99" s="207"/>
      <c r="X99" s="207">
        <v>70</v>
      </c>
    </row>
    <row r="100" spans="18:24" x14ac:dyDescent="0.25">
      <c r="R100" s="762"/>
      <c r="S100" s="762"/>
      <c r="T100" s="207">
        <v>81.819999999999993</v>
      </c>
      <c r="U100" s="207">
        <v>100</v>
      </c>
      <c r="V100" s="207">
        <v>18.59</v>
      </c>
      <c r="W100" s="207"/>
      <c r="X100" s="207">
        <v>70</v>
      </c>
    </row>
    <row r="101" spans="18:24" x14ac:dyDescent="0.25">
      <c r="R101" s="762"/>
      <c r="S101" s="762"/>
      <c r="T101" s="207">
        <v>81.739999999999995</v>
      </c>
      <c r="U101" s="207">
        <v>99.87</v>
      </c>
      <c r="V101" s="207">
        <v>18.7</v>
      </c>
      <c r="W101" s="207"/>
      <c r="X101" s="207">
        <v>70</v>
      </c>
    </row>
    <row r="102" spans="18:24" x14ac:dyDescent="0.25">
      <c r="R102" s="762"/>
      <c r="S102" s="762"/>
      <c r="T102" s="207">
        <v>81.66</v>
      </c>
      <c r="U102" s="207">
        <v>99.87</v>
      </c>
      <c r="V102" s="207">
        <v>18.77</v>
      </c>
      <c r="W102" s="207"/>
      <c r="X102" s="207">
        <v>70</v>
      </c>
    </row>
    <row r="103" spans="18:24" x14ac:dyDescent="0.25">
      <c r="R103" s="762"/>
      <c r="S103" s="762"/>
      <c r="T103" s="207">
        <v>81.61</v>
      </c>
      <c r="U103" s="207">
        <v>99.74</v>
      </c>
      <c r="V103" s="207">
        <v>18.82</v>
      </c>
      <c r="W103" s="207"/>
      <c r="X103" s="207">
        <v>70</v>
      </c>
    </row>
    <row r="104" spans="18:24" x14ac:dyDescent="0.25">
      <c r="R104" s="762"/>
      <c r="S104" s="762"/>
      <c r="T104" s="207">
        <v>81.61</v>
      </c>
      <c r="U104" s="207">
        <v>99.81</v>
      </c>
      <c r="V104" s="207">
        <v>18.82</v>
      </c>
      <c r="W104" s="207"/>
      <c r="X104" s="207">
        <v>70</v>
      </c>
    </row>
    <row r="105" spans="18:24" x14ac:dyDescent="0.25">
      <c r="R105" s="762"/>
      <c r="S105" s="762"/>
      <c r="T105" s="207">
        <v>81.61</v>
      </c>
      <c r="U105" s="207">
        <v>99.87</v>
      </c>
      <c r="V105" s="207">
        <v>18.8</v>
      </c>
      <c r="W105" s="207"/>
      <c r="X105" s="207">
        <v>70</v>
      </c>
    </row>
    <row r="106" spans="18:24" x14ac:dyDescent="0.25">
      <c r="R106" s="762"/>
      <c r="S106" s="762"/>
      <c r="T106" s="207">
        <v>81.61</v>
      </c>
      <c r="U106" s="207">
        <v>100</v>
      </c>
      <c r="V106" s="207">
        <v>18.84</v>
      </c>
      <c r="W106" s="207"/>
      <c r="X106" s="207">
        <v>70</v>
      </c>
    </row>
    <row r="107" spans="18:24" x14ac:dyDescent="0.25">
      <c r="R107" s="762"/>
      <c r="S107" s="762"/>
      <c r="T107" s="207">
        <v>81.61</v>
      </c>
      <c r="U107" s="207">
        <v>100</v>
      </c>
      <c r="V107" s="207">
        <v>18.84</v>
      </c>
      <c r="W107" s="207"/>
      <c r="X107" s="207">
        <v>70</v>
      </c>
    </row>
    <row r="108" spans="18:24" x14ac:dyDescent="0.25">
      <c r="R108" s="762"/>
      <c r="S108" s="762"/>
      <c r="T108" s="207">
        <v>81.61</v>
      </c>
      <c r="U108" s="207">
        <v>100</v>
      </c>
      <c r="V108" s="207">
        <v>18.84</v>
      </c>
      <c r="W108" s="207"/>
      <c r="X108" s="207">
        <v>70</v>
      </c>
    </row>
    <row r="109" spans="18:24" x14ac:dyDescent="0.25">
      <c r="R109" s="762"/>
      <c r="S109" s="762"/>
      <c r="T109" s="207">
        <v>81.61</v>
      </c>
      <c r="U109" s="207">
        <v>100</v>
      </c>
      <c r="V109" s="207">
        <v>18.809999999999999</v>
      </c>
      <c r="W109" s="207"/>
      <c r="X109" s="207">
        <v>70</v>
      </c>
    </row>
    <row r="110" spans="18:24" x14ac:dyDescent="0.25">
      <c r="R110" s="762"/>
      <c r="S110" s="762"/>
      <c r="T110" s="207">
        <v>81.61</v>
      </c>
      <c r="U110" s="207">
        <v>99.87</v>
      </c>
      <c r="V110" s="207">
        <v>18.600000000000001</v>
      </c>
      <c r="W110" s="207"/>
      <c r="X110" s="207">
        <v>70</v>
      </c>
    </row>
    <row r="111" spans="18:24" x14ac:dyDescent="0.25">
      <c r="R111" s="762"/>
      <c r="S111" s="762"/>
      <c r="T111" s="207">
        <v>81.61</v>
      </c>
      <c r="U111" s="207">
        <v>99.94</v>
      </c>
      <c r="V111" s="207">
        <v>18.399999999999999</v>
      </c>
      <c r="W111" s="207"/>
      <c r="X111" s="207">
        <v>70</v>
      </c>
    </row>
    <row r="112" spans="18:24" x14ac:dyDescent="0.25">
      <c r="R112" s="762"/>
      <c r="S112" s="762"/>
      <c r="T112" s="207">
        <v>81.61</v>
      </c>
      <c r="U112" s="207">
        <v>99.94</v>
      </c>
      <c r="V112" s="207">
        <v>18.39</v>
      </c>
      <c r="W112" s="207"/>
      <c r="X112" s="207">
        <v>70</v>
      </c>
    </row>
    <row r="113" spans="18:24" x14ac:dyDescent="0.25">
      <c r="R113" s="762"/>
      <c r="S113" s="762" t="s">
        <v>10</v>
      </c>
      <c r="T113" s="207">
        <v>81.61</v>
      </c>
      <c r="U113" s="207">
        <v>99.94</v>
      </c>
      <c r="V113" s="207">
        <v>18.39</v>
      </c>
      <c r="W113" s="207"/>
      <c r="X113" s="207">
        <v>70</v>
      </c>
    </row>
    <row r="114" spans="18:24" x14ac:dyDescent="0.25">
      <c r="R114" s="762"/>
      <c r="S114" s="762"/>
      <c r="T114" s="207">
        <v>81.61</v>
      </c>
      <c r="U114" s="207">
        <v>99.47</v>
      </c>
      <c r="V114" s="207">
        <v>18.39</v>
      </c>
      <c r="W114" s="207"/>
      <c r="X114" s="207">
        <v>70</v>
      </c>
    </row>
    <row r="115" spans="18:24" x14ac:dyDescent="0.25">
      <c r="R115" s="762"/>
      <c r="S115" s="762"/>
      <c r="T115" s="207">
        <v>81.61</v>
      </c>
      <c r="U115" s="207">
        <v>99.47</v>
      </c>
      <c r="V115" s="207">
        <v>18.39</v>
      </c>
      <c r="W115" s="207"/>
      <c r="X115" s="207">
        <v>70</v>
      </c>
    </row>
    <row r="116" spans="18:24" x14ac:dyDescent="0.25">
      <c r="R116" s="762"/>
      <c r="S116" s="762"/>
      <c r="T116" s="207">
        <v>81.61</v>
      </c>
      <c r="U116" s="207">
        <v>99.47</v>
      </c>
      <c r="V116" s="207">
        <v>18.39</v>
      </c>
      <c r="W116" s="207"/>
      <c r="X116" s="207">
        <v>70</v>
      </c>
    </row>
    <row r="117" spans="18:24" x14ac:dyDescent="0.25">
      <c r="R117" s="762"/>
      <c r="S117" s="762"/>
      <c r="T117" s="207">
        <v>81.87</v>
      </c>
      <c r="U117" s="207">
        <v>99.17</v>
      </c>
      <c r="V117" s="207">
        <v>18.13</v>
      </c>
      <c r="W117" s="207"/>
      <c r="X117" s="207">
        <v>70</v>
      </c>
    </row>
    <row r="118" spans="18:24" x14ac:dyDescent="0.25">
      <c r="R118" s="762"/>
      <c r="S118" s="762"/>
      <c r="T118" s="207">
        <v>81.87</v>
      </c>
      <c r="U118" s="207">
        <v>99.12</v>
      </c>
      <c r="V118" s="207">
        <v>18.13</v>
      </c>
      <c r="W118" s="207"/>
      <c r="X118" s="207">
        <v>70</v>
      </c>
    </row>
    <row r="119" spans="18:24" x14ac:dyDescent="0.25">
      <c r="R119" s="762"/>
      <c r="S119" s="762"/>
      <c r="T119" s="207">
        <v>81.87</v>
      </c>
      <c r="U119" s="207">
        <v>99.08</v>
      </c>
      <c r="V119" s="207">
        <v>18.13</v>
      </c>
      <c r="W119" s="207"/>
      <c r="X119" s="207">
        <v>70</v>
      </c>
    </row>
    <row r="120" spans="18:24" x14ac:dyDescent="0.25">
      <c r="R120" s="762"/>
      <c r="S120" s="762"/>
      <c r="T120" s="207">
        <v>82.81</v>
      </c>
      <c r="U120" s="207">
        <v>98.58</v>
      </c>
      <c r="V120" s="207">
        <v>17.22</v>
      </c>
      <c r="W120" s="207"/>
      <c r="X120" s="207">
        <v>70</v>
      </c>
    </row>
    <row r="121" spans="18:24" x14ac:dyDescent="0.25">
      <c r="R121" s="762"/>
      <c r="S121" s="762"/>
      <c r="T121" s="207">
        <v>82.88</v>
      </c>
      <c r="U121" s="207">
        <v>98.58</v>
      </c>
      <c r="V121" s="207">
        <v>17.12</v>
      </c>
      <c r="W121" s="207"/>
      <c r="X121" s="207">
        <v>70</v>
      </c>
    </row>
    <row r="122" spans="18:24" x14ac:dyDescent="0.25">
      <c r="R122" s="762"/>
      <c r="S122" s="762"/>
      <c r="T122" s="207">
        <v>83.32</v>
      </c>
      <c r="U122" s="207">
        <v>98.53</v>
      </c>
      <c r="V122" s="207">
        <v>16.68</v>
      </c>
      <c r="W122" s="207"/>
      <c r="X122" s="207">
        <v>70</v>
      </c>
    </row>
    <row r="123" spans="18:24" x14ac:dyDescent="0.25">
      <c r="R123" s="762"/>
      <c r="S123" s="762"/>
      <c r="T123" s="207">
        <v>82.6</v>
      </c>
      <c r="U123" s="207">
        <v>98.49</v>
      </c>
      <c r="V123" s="207">
        <v>17.399999999999999</v>
      </c>
      <c r="W123" s="207"/>
      <c r="X123" s="207">
        <v>70</v>
      </c>
    </row>
    <row r="124" spans="18:24" x14ac:dyDescent="0.25">
      <c r="R124" s="762"/>
      <c r="S124" s="762"/>
      <c r="T124" s="207">
        <v>81.62</v>
      </c>
      <c r="U124" s="207">
        <v>98.49</v>
      </c>
      <c r="V124" s="207">
        <v>18.38</v>
      </c>
      <c r="W124" s="207"/>
      <c r="X124" s="207">
        <v>70</v>
      </c>
    </row>
    <row r="125" spans="18:24" x14ac:dyDescent="0.25">
      <c r="R125" s="762"/>
      <c r="S125" s="762"/>
      <c r="T125" s="207">
        <v>81.61</v>
      </c>
      <c r="U125" s="207">
        <v>98.49</v>
      </c>
      <c r="V125" s="207">
        <v>18.48</v>
      </c>
      <c r="W125" s="207"/>
      <c r="X125" s="207">
        <v>70</v>
      </c>
    </row>
    <row r="126" spans="18:24" x14ac:dyDescent="0.25">
      <c r="R126" s="762"/>
      <c r="S126" s="762"/>
      <c r="T126" s="207">
        <v>81.61</v>
      </c>
      <c r="U126" s="207">
        <v>98.47</v>
      </c>
      <c r="V126" s="207">
        <v>18.39</v>
      </c>
      <c r="W126" s="207"/>
      <c r="X126" s="207">
        <v>70</v>
      </c>
    </row>
    <row r="127" spans="18:24" x14ac:dyDescent="0.25">
      <c r="R127" s="762"/>
      <c r="S127" s="762"/>
      <c r="T127" s="207">
        <v>81.61</v>
      </c>
      <c r="U127" s="207">
        <v>98.17</v>
      </c>
      <c r="V127" s="207">
        <v>18.39</v>
      </c>
      <c r="W127" s="207"/>
      <c r="X127" s="207">
        <v>70</v>
      </c>
    </row>
    <row r="128" spans="18:24" x14ac:dyDescent="0.25">
      <c r="R128" s="762"/>
      <c r="S128" s="762"/>
      <c r="T128" s="207">
        <v>81.61</v>
      </c>
      <c r="U128" s="207">
        <v>98.27</v>
      </c>
      <c r="V128" s="207">
        <v>18.48</v>
      </c>
      <c r="W128" s="207"/>
      <c r="X128" s="207">
        <v>70</v>
      </c>
    </row>
    <row r="129" spans="18:24" x14ac:dyDescent="0.25">
      <c r="R129" s="762"/>
      <c r="S129" s="762"/>
      <c r="T129" s="207">
        <v>81.61</v>
      </c>
      <c r="U129" s="207">
        <v>98.24</v>
      </c>
      <c r="V129" s="207">
        <v>18.39</v>
      </c>
      <c r="W129" s="207"/>
      <c r="X129" s="207">
        <v>70</v>
      </c>
    </row>
    <row r="130" spans="18:24" x14ac:dyDescent="0.25">
      <c r="R130" s="762"/>
      <c r="S130" s="762"/>
      <c r="T130" s="207">
        <v>81.61</v>
      </c>
      <c r="U130" s="207">
        <v>98.1</v>
      </c>
      <c r="V130" s="207">
        <v>18.39</v>
      </c>
      <c r="W130" s="207"/>
      <c r="X130" s="207">
        <v>70</v>
      </c>
    </row>
    <row r="131" spans="18:24" x14ac:dyDescent="0.25">
      <c r="R131" s="762"/>
      <c r="S131" s="762"/>
      <c r="T131" s="207">
        <v>81.61</v>
      </c>
      <c r="U131" s="207">
        <v>98.05</v>
      </c>
      <c r="V131" s="207">
        <v>18.48</v>
      </c>
      <c r="W131" s="207"/>
      <c r="X131" s="207">
        <v>70</v>
      </c>
    </row>
    <row r="132" spans="18:24" x14ac:dyDescent="0.25">
      <c r="R132" s="762"/>
      <c r="S132" s="762"/>
      <c r="T132" s="207">
        <v>81.61</v>
      </c>
      <c r="U132" s="207">
        <v>97.86</v>
      </c>
      <c r="V132" s="207">
        <v>18.43</v>
      </c>
      <c r="W132" s="207"/>
      <c r="X132" s="207">
        <v>70</v>
      </c>
    </row>
    <row r="133" spans="18:24" x14ac:dyDescent="0.25">
      <c r="R133" s="762"/>
      <c r="S133" s="762"/>
      <c r="T133" s="207">
        <v>81.61</v>
      </c>
      <c r="U133" s="207">
        <v>97.81</v>
      </c>
      <c r="V133" s="207">
        <v>18.39</v>
      </c>
      <c r="W133" s="207"/>
      <c r="X133" s="207">
        <v>70</v>
      </c>
    </row>
    <row r="134" spans="18:24" x14ac:dyDescent="0.25">
      <c r="R134" s="762"/>
      <c r="S134" s="762"/>
      <c r="T134" s="207">
        <v>81.61</v>
      </c>
      <c r="U134" s="207">
        <v>97.52</v>
      </c>
      <c r="V134" s="207">
        <v>18.39</v>
      </c>
      <c r="W134" s="207"/>
      <c r="X134" s="207">
        <v>70</v>
      </c>
    </row>
    <row r="135" spans="18:24" x14ac:dyDescent="0.25">
      <c r="R135" s="762"/>
      <c r="S135" s="762"/>
      <c r="T135" s="207">
        <v>81.61</v>
      </c>
      <c r="U135" s="207">
        <v>97.22</v>
      </c>
      <c r="V135" s="207">
        <v>18.39</v>
      </c>
      <c r="W135" s="207"/>
      <c r="X135" s="207">
        <v>70</v>
      </c>
    </row>
    <row r="136" spans="18:24" x14ac:dyDescent="0.25">
      <c r="R136" s="762"/>
      <c r="S136" s="762" t="s">
        <v>11</v>
      </c>
      <c r="T136" s="207">
        <v>81.61</v>
      </c>
      <c r="U136" s="207">
        <v>96.54</v>
      </c>
      <c r="V136" s="207">
        <v>18.420000000000002</v>
      </c>
      <c r="W136" s="207"/>
      <c r="X136" s="207">
        <v>70</v>
      </c>
    </row>
    <row r="137" spans="18:24" x14ac:dyDescent="0.25">
      <c r="R137" s="762"/>
      <c r="S137" s="762"/>
      <c r="T137" s="207">
        <v>81.61</v>
      </c>
      <c r="U137" s="207">
        <v>96.51</v>
      </c>
      <c r="V137" s="207">
        <v>18.420000000000002</v>
      </c>
      <c r="W137" s="207"/>
      <c r="X137" s="207">
        <v>70</v>
      </c>
    </row>
    <row r="138" spans="18:24" x14ac:dyDescent="0.25">
      <c r="R138" s="762"/>
      <c r="S138" s="762"/>
      <c r="T138" s="207">
        <v>81.61</v>
      </c>
      <c r="U138" s="207">
        <v>96.49</v>
      </c>
      <c r="V138" s="207">
        <v>18.39</v>
      </c>
      <c r="W138" s="207"/>
      <c r="X138" s="207">
        <v>70</v>
      </c>
    </row>
    <row r="139" spans="18:24" x14ac:dyDescent="0.25">
      <c r="R139" s="762"/>
      <c r="S139" s="762"/>
      <c r="T139" s="207">
        <v>81.61</v>
      </c>
      <c r="U139" s="207">
        <v>96.47</v>
      </c>
      <c r="V139" s="207">
        <v>18.39</v>
      </c>
      <c r="W139" s="207"/>
      <c r="X139" s="207">
        <v>70</v>
      </c>
    </row>
    <row r="140" spans="18:24" x14ac:dyDescent="0.25">
      <c r="R140" s="762"/>
      <c r="S140" s="762"/>
      <c r="T140" s="207">
        <v>81.61</v>
      </c>
      <c r="U140" s="207">
        <v>96.38</v>
      </c>
      <c r="V140" s="207">
        <v>18.39</v>
      </c>
      <c r="W140" s="207"/>
      <c r="X140" s="207">
        <v>70</v>
      </c>
    </row>
    <row r="141" spans="18:24" x14ac:dyDescent="0.25">
      <c r="R141" s="762"/>
      <c r="S141" s="762"/>
      <c r="T141" s="207">
        <v>81.61</v>
      </c>
      <c r="U141" s="207">
        <v>96.34</v>
      </c>
      <c r="V141" s="207">
        <v>18.420000000000002</v>
      </c>
      <c r="W141" s="207"/>
      <c r="X141" s="207">
        <v>70</v>
      </c>
    </row>
    <row r="142" spans="18:24" x14ac:dyDescent="0.25">
      <c r="R142" s="762"/>
      <c r="S142" s="762"/>
      <c r="T142" s="207">
        <v>81.61</v>
      </c>
      <c r="U142" s="207">
        <v>96.24</v>
      </c>
      <c r="V142" s="207">
        <v>18.420000000000002</v>
      </c>
      <c r="W142" s="207"/>
      <c r="X142" s="207">
        <v>70</v>
      </c>
    </row>
    <row r="143" spans="18:24" x14ac:dyDescent="0.25">
      <c r="R143" s="762"/>
      <c r="S143" s="762"/>
      <c r="T143" s="207">
        <v>81.61</v>
      </c>
      <c r="U143" s="207">
        <v>96.24</v>
      </c>
      <c r="V143" s="207">
        <v>18.59</v>
      </c>
      <c r="W143" s="207"/>
      <c r="X143" s="207">
        <v>70</v>
      </c>
    </row>
    <row r="144" spans="18:24" x14ac:dyDescent="0.25">
      <c r="R144" s="762"/>
      <c r="S144" s="762"/>
      <c r="T144" s="207">
        <v>81.61</v>
      </c>
      <c r="U144" s="207">
        <v>96.24</v>
      </c>
      <c r="V144" s="207">
        <v>18.39</v>
      </c>
      <c r="W144" s="207"/>
      <c r="X144" s="207">
        <v>70</v>
      </c>
    </row>
    <row r="145" spans="18:24" x14ac:dyDescent="0.25">
      <c r="R145" s="762"/>
      <c r="S145" s="762"/>
      <c r="T145" s="207">
        <v>79.069999999999993</v>
      </c>
      <c r="U145" s="207">
        <v>94.58</v>
      </c>
      <c r="V145" s="207">
        <v>20.93</v>
      </c>
      <c r="W145" s="207"/>
      <c r="X145" s="207">
        <v>70</v>
      </c>
    </row>
    <row r="146" spans="18:24" x14ac:dyDescent="0.25">
      <c r="R146" s="762"/>
      <c r="S146" s="762"/>
      <c r="T146" s="207">
        <v>79.040000000000006</v>
      </c>
      <c r="U146" s="207">
        <v>94.4</v>
      </c>
      <c r="V146" s="207">
        <v>20.96</v>
      </c>
      <c r="W146" s="207"/>
      <c r="X146" s="207">
        <v>70</v>
      </c>
    </row>
    <row r="147" spans="18:24" x14ac:dyDescent="0.25">
      <c r="R147" s="762"/>
      <c r="S147" s="762"/>
      <c r="T147" s="207">
        <v>79.06</v>
      </c>
      <c r="U147" s="207">
        <v>93.93</v>
      </c>
      <c r="V147" s="207">
        <v>20.94</v>
      </c>
      <c r="W147" s="207"/>
      <c r="X147" s="207">
        <v>70</v>
      </c>
    </row>
    <row r="148" spans="18:24" x14ac:dyDescent="0.25">
      <c r="R148" s="762"/>
      <c r="S148" s="762"/>
      <c r="T148" s="207">
        <v>79.06</v>
      </c>
      <c r="U148" s="207">
        <v>93.83</v>
      </c>
      <c r="V148" s="207">
        <v>20.94</v>
      </c>
      <c r="W148" s="207"/>
      <c r="X148" s="207">
        <v>70</v>
      </c>
    </row>
    <row r="149" spans="18:24" x14ac:dyDescent="0.25">
      <c r="R149" s="762"/>
      <c r="S149" s="762"/>
      <c r="T149" s="207">
        <v>79.06</v>
      </c>
      <c r="U149" s="207">
        <v>93.55</v>
      </c>
      <c r="V149" s="207">
        <v>20.94</v>
      </c>
      <c r="W149" s="207"/>
      <c r="X149" s="207">
        <v>70</v>
      </c>
    </row>
    <row r="150" spans="18:24" x14ac:dyDescent="0.25">
      <c r="R150" s="762"/>
      <c r="S150" s="762"/>
      <c r="T150" s="207">
        <v>79.09</v>
      </c>
      <c r="U150" s="207">
        <v>93.46</v>
      </c>
      <c r="V150" s="207">
        <v>20.91</v>
      </c>
      <c r="W150" s="207"/>
      <c r="X150" s="207">
        <v>70</v>
      </c>
    </row>
    <row r="151" spans="18:24" x14ac:dyDescent="0.25">
      <c r="R151" s="762"/>
      <c r="S151" s="762"/>
      <c r="T151" s="207">
        <v>79.13</v>
      </c>
      <c r="U151" s="207">
        <v>93.46</v>
      </c>
      <c r="V151" s="207">
        <v>20.87</v>
      </c>
      <c r="W151" s="207"/>
      <c r="X151" s="207">
        <v>70</v>
      </c>
    </row>
    <row r="152" spans="18:24" x14ac:dyDescent="0.25">
      <c r="R152" s="762"/>
      <c r="S152" s="762"/>
      <c r="T152" s="207">
        <v>79.13</v>
      </c>
      <c r="U152" s="207">
        <v>93.46</v>
      </c>
      <c r="V152" s="207">
        <v>20.87</v>
      </c>
      <c r="W152" s="207"/>
      <c r="X152" s="207">
        <v>70</v>
      </c>
    </row>
    <row r="153" spans="18:24" x14ac:dyDescent="0.25">
      <c r="R153" s="762"/>
      <c r="S153" s="762"/>
      <c r="T153" s="207">
        <v>79.13</v>
      </c>
      <c r="U153" s="207">
        <v>93.46</v>
      </c>
      <c r="V153" s="207">
        <v>20.87</v>
      </c>
      <c r="W153" s="207"/>
      <c r="X153" s="207">
        <v>70</v>
      </c>
    </row>
    <row r="154" spans="18:24" x14ac:dyDescent="0.25">
      <c r="R154" s="762"/>
      <c r="S154" s="762"/>
      <c r="T154" s="207">
        <v>79.23</v>
      </c>
      <c r="U154" s="207">
        <v>93.46</v>
      </c>
      <c r="V154" s="207">
        <v>20.77</v>
      </c>
      <c r="W154" s="207"/>
      <c r="X154" s="207">
        <v>70</v>
      </c>
    </row>
    <row r="155" spans="18:24" x14ac:dyDescent="0.25">
      <c r="R155" s="762"/>
      <c r="S155" s="762"/>
      <c r="T155" s="207">
        <v>79.23</v>
      </c>
      <c r="U155" s="207">
        <v>93.55</v>
      </c>
      <c r="V155" s="207">
        <v>20.77</v>
      </c>
      <c r="W155" s="207"/>
      <c r="X155" s="207">
        <v>70</v>
      </c>
    </row>
    <row r="156" spans="18:24" x14ac:dyDescent="0.25">
      <c r="R156" s="762"/>
      <c r="S156" s="762"/>
      <c r="T156" s="207">
        <v>79.23</v>
      </c>
      <c r="U156" s="207">
        <v>93.45</v>
      </c>
      <c r="V156" s="207">
        <v>20.77</v>
      </c>
      <c r="W156" s="207"/>
      <c r="X156" s="207">
        <v>70</v>
      </c>
    </row>
    <row r="157" spans="18:24" x14ac:dyDescent="0.25">
      <c r="R157" s="762"/>
      <c r="S157" s="762"/>
      <c r="T157" s="207">
        <v>79.23</v>
      </c>
      <c r="U157" s="207">
        <v>93.18</v>
      </c>
      <c r="V157" s="207">
        <v>20.77</v>
      </c>
      <c r="W157" s="207"/>
      <c r="X157" s="207">
        <v>70</v>
      </c>
    </row>
    <row r="158" spans="18:24" x14ac:dyDescent="0.25">
      <c r="R158" s="762"/>
      <c r="S158" s="762" t="s">
        <v>12</v>
      </c>
      <c r="T158" s="207">
        <v>79.23</v>
      </c>
      <c r="U158" s="207">
        <v>93.22</v>
      </c>
      <c r="V158" s="207">
        <v>20.77</v>
      </c>
      <c r="W158" s="207"/>
      <c r="X158" s="207">
        <v>70</v>
      </c>
    </row>
    <row r="159" spans="18:24" x14ac:dyDescent="0.25">
      <c r="R159" s="762"/>
      <c r="S159" s="762"/>
      <c r="T159" s="207">
        <v>80.73</v>
      </c>
      <c r="U159" s="207">
        <v>93.22</v>
      </c>
      <c r="V159" s="207">
        <v>19.27</v>
      </c>
      <c r="W159" s="207"/>
      <c r="X159" s="207">
        <v>70</v>
      </c>
    </row>
    <row r="160" spans="18:24" x14ac:dyDescent="0.25">
      <c r="R160" s="762"/>
      <c r="S160" s="762"/>
      <c r="T160" s="207">
        <v>80.44</v>
      </c>
      <c r="U160" s="207">
        <v>92.95</v>
      </c>
      <c r="V160" s="207">
        <v>19.690000000000001</v>
      </c>
      <c r="W160" s="207"/>
      <c r="X160" s="207">
        <v>70</v>
      </c>
    </row>
    <row r="161" spans="18:24" x14ac:dyDescent="0.25">
      <c r="R161" s="762"/>
      <c r="S161" s="762"/>
      <c r="T161" s="207">
        <v>80.5</v>
      </c>
      <c r="U161" s="207">
        <v>92.77</v>
      </c>
      <c r="V161" s="207">
        <v>19.5</v>
      </c>
      <c r="W161" s="207"/>
      <c r="X161" s="207">
        <v>70</v>
      </c>
    </row>
    <row r="162" spans="18:24" x14ac:dyDescent="0.25">
      <c r="R162" s="762"/>
      <c r="S162" s="762"/>
      <c r="T162" s="207">
        <v>80.37</v>
      </c>
      <c r="U162" s="207">
        <v>92.81</v>
      </c>
      <c r="V162" s="207">
        <v>19.63</v>
      </c>
      <c r="W162" s="207"/>
      <c r="X162" s="207">
        <v>70</v>
      </c>
    </row>
    <row r="163" spans="18:24" x14ac:dyDescent="0.25">
      <c r="R163" s="762"/>
      <c r="S163" s="762"/>
      <c r="T163" s="207">
        <v>80.099999999999994</v>
      </c>
      <c r="U163" s="207">
        <v>92.86</v>
      </c>
      <c r="V163" s="207">
        <v>19.940000000000001</v>
      </c>
      <c r="W163" s="207"/>
      <c r="X163" s="207">
        <v>70</v>
      </c>
    </row>
    <row r="164" spans="18:24" x14ac:dyDescent="0.25">
      <c r="R164" s="762"/>
      <c r="S164" s="762"/>
      <c r="T164" s="207">
        <v>80.28</v>
      </c>
      <c r="U164" s="207">
        <v>92.91</v>
      </c>
      <c r="V164" s="207">
        <v>19.72</v>
      </c>
      <c r="W164" s="207"/>
      <c r="X164" s="207">
        <v>70</v>
      </c>
    </row>
    <row r="165" spans="18:24" x14ac:dyDescent="0.25">
      <c r="R165" s="762"/>
      <c r="S165" s="762"/>
      <c r="T165" s="207">
        <v>80.430000000000007</v>
      </c>
      <c r="U165" s="207">
        <v>92.91</v>
      </c>
      <c r="V165" s="207">
        <v>19.57</v>
      </c>
      <c r="W165" s="207"/>
      <c r="X165" s="207">
        <v>70</v>
      </c>
    </row>
    <row r="166" spans="18:24" x14ac:dyDescent="0.25">
      <c r="R166" s="762"/>
      <c r="S166" s="762"/>
      <c r="T166" s="207">
        <v>80.58</v>
      </c>
      <c r="U166" s="207">
        <v>92.91</v>
      </c>
      <c r="V166" s="207">
        <v>19.420000000000002</v>
      </c>
      <c r="W166" s="207"/>
      <c r="X166" s="207">
        <v>70</v>
      </c>
    </row>
    <row r="167" spans="18:24" x14ac:dyDescent="0.25">
      <c r="R167" s="762"/>
      <c r="S167" s="762"/>
      <c r="T167" s="207">
        <v>80.42</v>
      </c>
      <c r="U167" s="207">
        <v>92.95</v>
      </c>
      <c r="V167" s="207">
        <v>19.579999999999998</v>
      </c>
      <c r="W167" s="207"/>
      <c r="X167" s="207">
        <v>70</v>
      </c>
    </row>
    <row r="168" spans="18:24" x14ac:dyDescent="0.25">
      <c r="R168" s="762"/>
      <c r="S168" s="762"/>
      <c r="T168" s="207">
        <v>80.180000000000007</v>
      </c>
      <c r="U168" s="207">
        <v>92.91</v>
      </c>
      <c r="V168" s="207">
        <v>19.82</v>
      </c>
      <c r="W168" s="207"/>
      <c r="X168" s="207">
        <v>70</v>
      </c>
    </row>
    <row r="169" spans="18:24" x14ac:dyDescent="0.25">
      <c r="R169" s="762"/>
      <c r="S169" s="762"/>
      <c r="T169" s="207">
        <v>79.64</v>
      </c>
      <c r="U169" s="207">
        <v>92.95</v>
      </c>
      <c r="V169" s="207">
        <v>20.36</v>
      </c>
      <c r="W169" s="207"/>
      <c r="X169" s="207">
        <v>70</v>
      </c>
    </row>
    <row r="170" spans="18:24" x14ac:dyDescent="0.25">
      <c r="R170" s="762"/>
      <c r="S170" s="762"/>
      <c r="T170" s="207">
        <v>79.53</v>
      </c>
      <c r="U170" s="207">
        <v>92.91</v>
      </c>
      <c r="V170" s="207">
        <v>20.47</v>
      </c>
      <c r="W170" s="207"/>
      <c r="X170" s="207">
        <v>70</v>
      </c>
    </row>
    <row r="171" spans="18:24" x14ac:dyDescent="0.25">
      <c r="R171" s="762"/>
      <c r="S171" s="762"/>
      <c r="T171" s="207">
        <v>79.34</v>
      </c>
      <c r="U171" s="207">
        <v>92.81</v>
      </c>
      <c r="V171" s="207">
        <v>20.66</v>
      </c>
      <c r="W171" s="207"/>
      <c r="X171" s="207">
        <v>70</v>
      </c>
    </row>
    <row r="172" spans="18:24" x14ac:dyDescent="0.25">
      <c r="R172" s="762"/>
      <c r="S172" s="762"/>
      <c r="T172" s="207">
        <v>79.12</v>
      </c>
      <c r="U172" s="207">
        <v>92.63</v>
      </c>
      <c r="V172" s="207">
        <v>20.88</v>
      </c>
      <c r="W172" s="207"/>
      <c r="X172" s="207">
        <v>70</v>
      </c>
    </row>
    <row r="173" spans="18:24" x14ac:dyDescent="0.25">
      <c r="R173" s="762"/>
      <c r="S173" s="762"/>
      <c r="T173" s="207">
        <v>78.97</v>
      </c>
      <c r="U173" s="207">
        <v>92.58</v>
      </c>
      <c r="V173" s="207">
        <v>21.03</v>
      </c>
      <c r="W173" s="207"/>
      <c r="X173" s="207">
        <v>70</v>
      </c>
    </row>
    <row r="174" spans="18:24" x14ac:dyDescent="0.25">
      <c r="R174" s="762"/>
      <c r="S174" s="762"/>
      <c r="T174" s="207">
        <v>78.88</v>
      </c>
      <c r="U174" s="207">
        <v>92.39</v>
      </c>
      <c r="V174" s="207">
        <v>21.12</v>
      </c>
      <c r="W174" s="207"/>
      <c r="X174" s="207">
        <v>70</v>
      </c>
    </row>
    <row r="175" spans="18:24" x14ac:dyDescent="0.25">
      <c r="R175" s="762"/>
      <c r="S175" s="762"/>
      <c r="T175" s="207">
        <v>79.09</v>
      </c>
      <c r="U175" s="207">
        <v>92.35</v>
      </c>
      <c r="V175" s="207">
        <v>20.91</v>
      </c>
      <c r="W175" s="207"/>
      <c r="X175" s="207">
        <v>70</v>
      </c>
    </row>
    <row r="176" spans="18:24" x14ac:dyDescent="0.25">
      <c r="R176" s="762"/>
      <c r="S176" s="762"/>
      <c r="T176" s="207">
        <v>79.17</v>
      </c>
      <c r="U176" s="207">
        <v>92.35</v>
      </c>
      <c r="V176" s="207">
        <v>20.83</v>
      </c>
      <c r="W176" s="207"/>
      <c r="X176" s="207">
        <v>70</v>
      </c>
    </row>
    <row r="177" spans="18:24" x14ac:dyDescent="0.25">
      <c r="R177" s="762"/>
      <c r="S177" s="762"/>
      <c r="T177" s="207">
        <v>79.17</v>
      </c>
      <c r="U177" s="207">
        <v>91.98</v>
      </c>
      <c r="V177" s="207">
        <v>20.83</v>
      </c>
      <c r="W177" s="207"/>
      <c r="X177" s="207">
        <v>70</v>
      </c>
    </row>
    <row r="178" spans="18:24" x14ac:dyDescent="0.25">
      <c r="R178" s="762"/>
      <c r="S178" s="762"/>
      <c r="T178" s="207">
        <v>79.14</v>
      </c>
      <c r="U178" s="207">
        <v>91.93</v>
      </c>
      <c r="V178" s="207">
        <v>20.89</v>
      </c>
      <c r="W178" s="207"/>
      <c r="X178" s="207">
        <v>70</v>
      </c>
    </row>
    <row r="179" spans="18:24" x14ac:dyDescent="0.25">
      <c r="R179" s="762"/>
      <c r="S179" s="762" t="s">
        <v>13</v>
      </c>
      <c r="T179" s="207">
        <v>79.02</v>
      </c>
      <c r="U179" s="207">
        <v>91.84</v>
      </c>
      <c r="V179" s="207">
        <v>20.98</v>
      </c>
      <c r="W179" s="207"/>
      <c r="X179" s="207">
        <v>70</v>
      </c>
    </row>
    <row r="180" spans="18:24" x14ac:dyDescent="0.25">
      <c r="R180" s="762"/>
      <c r="S180" s="762"/>
      <c r="T180" s="207">
        <v>78.77</v>
      </c>
      <c r="U180" s="207">
        <v>91.84</v>
      </c>
      <c r="V180" s="207">
        <v>21.23</v>
      </c>
      <c r="W180" s="207"/>
      <c r="X180" s="207">
        <v>70</v>
      </c>
    </row>
    <row r="181" spans="18:24" x14ac:dyDescent="0.25">
      <c r="R181" s="762"/>
      <c r="S181" s="762"/>
      <c r="T181" s="207">
        <v>73.16</v>
      </c>
      <c r="U181" s="207">
        <v>91.56</v>
      </c>
      <c r="V181" s="207">
        <v>26.84</v>
      </c>
      <c r="W181" s="207"/>
      <c r="X181" s="207">
        <v>70</v>
      </c>
    </row>
    <row r="182" spans="18:24" x14ac:dyDescent="0.25">
      <c r="R182" s="762"/>
      <c r="S182" s="762"/>
      <c r="T182" s="207">
        <v>72.86</v>
      </c>
      <c r="U182" s="207">
        <v>91.56</v>
      </c>
      <c r="V182" s="207">
        <v>27.14</v>
      </c>
      <c r="W182" s="207"/>
      <c r="X182" s="207">
        <v>70</v>
      </c>
    </row>
    <row r="183" spans="18:24" x14ac:dyDescent="0.25">
      <c r="R183" s="762"/>
      <c r="S183" s="762"/>
      <c r="T183" s="207">
        <v>72.430000000000007</v>
      </c>
      <c r="U183" s="207">
        <v>91.61</v>
      </c>
      <c r="V183" s="207">
        <v>27.57</v>
      </c>
      <c r="W183" s="207"/>
      <c r="X183" s="207">
        <v>70</v>
      </c>
    </row>
    <row r="184" spans="18:24" x14ac:dyDescent="0.25">
      <c r="R184" s="762"/>
      <c r="S184" s="762"/>
      <c r="T184" s="207">
        <v>71.75</v>
      </c>
      <c r="U184" s="207">
        <v>91.6</v>
      </c>
      <c r="V184" s="207">
        <v>28.25</v>
      </c>
      <c r="W184" s="207"/>
      <c r="X184" s="207">
        <v>70</v>
      </c>
    </row>
    <row r="185" spans="18:24" x14ac:dyDescent="0.25">
      <c r="R185" s="762"/>
      <c r="S185" s="762"/>
      <c r="T185" s="207">
        <v>71.98</v>
      </c>
      <c r="U185" s="207">
        <v>91.55</v>
      </c>
      <c r="V185" s="207">
        <v>28.02</v>
      </c>
      <c r="W185" s="207"/>
      <c r="X185" s="207">
        <v>70</v>
      </c>
    </row>
    <row r="186" spans="18:24" x14ac:dyDescent="0.25">
      <c r="R186" s="762"/>
      <c r="S186" s="762"/>
      <c r="T186" s="207">
        <v>71.52</v>
      </c>
      <c r="U186" s="207">
        <v>91.54</v>
      </c>
      <c r="V186" s="207">
        <v>28.48</v>
      </c>
      <c r="W186" s="207"/>
      <c r="X186" s="207">
        <v>70</v>
      </c>
    </row>
    <row r="187" spans="18:24" x14ac:dyDescent="0.25">
      <c r="R187" s="762"/>
      <c r="S187" s="762"/>
      <c r="T187" s="207">
        <v>71.44</v>
      </c>
      <c r="U187" s="207">
        <v>91.54</v>
      </c>
      <c r="V187" s="207">
        <v>28.56</v>
      </c>
      <c r="W187" s="207"/>
      <c r="X187" s="207">
        <v>70</v>
      </c>
    </row>
    <row r="188" spans="18:24" x14ac:dyDescent="0.25">
      <c r="R188" s="762"/>
      <c r="S188" s="762"/>
      <c r="T188" s="207">
        <v>71.13</v>
      </c>
      <c r="U188" s="207">
        <v>91.45</v>
      </c>
      <c r="V188" s="207">
        <v>28.87</v>
      </c>
      <c r="W188" s="207"/>
      <c r="X188" s="207">
        <v>70</v>
      </c>
    </row>
    <row r="189" spans="18:24" x14ac:dyDescent="0.25">
      <c r="R189" s="762"/>
      <c r="S189" s="762"/>
      <c r="T189" s="207">
        <v>69.599999999999994</v>
      </c>
      <c r="U189" s="207">
        <v>91.4</v>
      </c>
      <c r="V189" s="207">
        <v>30.4</v>
      </c>
      <c r="W189" s="207"/>
      <c r="X189" s="207">
        <v>70</v>
      </c>
    </row>
    <row r="190" spans="18:24" x14ac:dyDescent="0.25">
      <c r="R190" s="762"/>
      <c r="S190" s="762"/>
      <c r="T190" s="207">
        <v>70.540000000000006</v>
      </c>
      <c r="U190" s="207">
        <v>91.31</v>
      </c>
      <c r="V190" s="207">
        <v>29.46</v>
      </c>
      <c r="W190" s="207"/>
      <c r="X190" s="207">
        <v>70</v>
      </c>
    </row>
    <row r="191" spans="18:24" x14ac:dyDescent="0.25">
      <c r="R191" s="762"/>
      <c r="S191" s="762"/>
      <c r="T191" s="207">
        <v>70.78</v>
      </c>
      <c r="U191" s="207">
        <v>91.22</v>
      </c>
      <c r="V191" s="207">
        <v>29.22</v>
      </c>
      <c r="W191" s="207"/>
      <c r="X191" s="207">
        <v>70</v>
      </c>
    </row>
    <row r="192" spans="18:24" x14ac:dyDescent="0.25">
      <c r="R192" s="762"/>
      <c r="S192" s="762"/>
      <c r="T192" s="207">
        <v>71.7</v>
      </c>
      <c r="U192" s="207">
        <v>91.21</v>
      </c>
      <c r="V192" s="207">
        <v>28.3</v>
      </c>
      <c r="W192" s="207"/>
      <c r="X192" s="207">
        <v>70</v>
      </c>
    </row>
    <row r="193" spans="18:24" x14ac:dyDescent="0.25">
      <c r="R193" s="762"/>
      <c r="S193" s="762"/>
      <c r="T193" s="207">
        <v>71.650000000000006</v>
      </c>
      <c r="U193" s="207">
        <v>91.18</v>
      </c>
      <c r="V193" s="207">
        <v>28.35</v>
      </c>
      <c r="W193" s="207"/>
      <c r="X193" s="207">
        <v>70</v>
      </c>
    </row>
    <row r="194" spans="18:24" x14ac:dyDescent="0.25">
      <c r="R194" s="762"/>
      <c r="S194" s="762"/>
      <c r="T194" s="207">
        <v>71.150000000000006</v>
      </c>
      <c r="U194" s="207">
        <v>91.18</v>
      </c>
      <c r="V194" s="207">
        <v>28.85</v>
      </c>
      <c r="W194" s="207"/>
      <c r="X194" s="207">
        <v>70</v>
      </c>
    </row>
    <row r="195" spans="18:24" x14ac:dyDescent="0.25">
      <c r="R195" s="762"/>
      <c r="S195" s="762"/>
      <c r="T195" s="207">
        <v>71.08</v>
      </c>
      <c r="U195" s="207">
        <v>91</v>
      </c>
      <c r="V195" s="207">
        <v>28.92</v>
      </c>
      <c r="W195" s="207"/>
      <c r="X195" s="207">
        <v>70</v>
      </c>
    </row>
    <row r="196" spans="18:24" x14ac:dyDescent="0.25">
      <c r="R196" s="762"/>
      <c r="S196" s="762"/>
      <c r="T196" s="207">
        <v>70.89</v>
      </c>
      <c r="U196" s="207">
        <v>91</v>
      </c>
      <c r="V196" s="207">
        <v>29.11</v>
      </c>
      <c r="W196" s="207"/>
      <c r="X196" s="207">
        <v>70</v>
      </c>
    </row>
    <row r="197" spans="18:24" x14ac:dyDescent="0.25">
      <c r="R197" s="762"/>
      <c r="S197" s="762"/>
      <c r="T197" s="207">
        <v>70.81</v>
      </c>
      <c r="U197" s="207">
        <v>90.72</v>
      </c>
      <c r="V197" s="207">
        <v>29.19</v>
      </c>
      <c r="W197" s="207"/>
      <c r="X197" s="207">
        <v>70</v>
      </c>
    </row>
    <row r="198" spans="18:24" x14ac:dyDescent="0.25">
      <c r="R198" s="762"/>
      <c r="S198" s="762"/>
      <c r="T198" s="207">
        <v>70.58</v>
      </c>
      <c r="U198" s="207">
        <v>90.68</v>
      </c>
      <c r="V198" s="207">
        <v>29.42</v>
      </c>
      <c r="W198" s="207"/>
      <c r="X198" s="207">
        <v>70</v>
      </c>
    </row>
    <row r="199" spans="18:24" x14ac:dyDescent="0.25">
      <c r="R199" s="762"/>
      <c r="S199" s="762"/>
      <c r="T199" s="207">
        <v>70.180000000000007</v>
      </c>
      <c r="U199" s="207">
        <v>90.66</v>
      </c>
      <c r="V199" s="207">
        <v>29.82</v>
      </c>
      <c r="W199" s="207"/>
      <c r="X199" s="207">
        <v>70</v>
      </c>
    </row>
    <row r="200" spans="18:24" x14ac:dyDescent="0.25">
      <c r="R200" s="762"/>
      <c r="S200" s="762"/>
      <c r="T200" s="207">
        <v>69.930000000000007</v>
      </c>
      <c r="U200" s="207">
        <v>90.62</v>
      </c>
      <c r="V200" s="207">
        <v>30.13</v>
      </c>
      <c r="W200" s="207"/>
      <c r="X200" s="207">
        <v>70</v>
      </c>
    </row>
    <row r="201" spans="18:24" x14ac:dyDescent="0.25">
      <c r="R201" s="762"/>
      <c r="S201" s="762"/>
      <c r="T201" s="207">
        <v>69.72</v>
      </c>
      <c r="U201" s="207">
        <v>90.57</v>
      </c>
      <c r="V201" s="207">
        <v>30.28</v>
      </c>
      <c r="W201" s="207"/>
      <c r="X201" s="207">
        <v>70</v>
      </c>
    </row>
    <row r="202" spans="18:24" x14ac:dyDescent="0.25">
      <c r="R202" s="762"/>
      <c r="S202" s="762" t="s">
        <v>14</v>
      </c>
      <c r="T202" s="207">
        <v>69.59</v>
      </c>
      <c r="U202" s="207">
        <v>90.4</v>
      </c>
      <c r="V202" s="207">
        <v>30.41</v>
      </c>
      <c r="W202" s="207"/>
      <c r="X202" s="207">
        <v>70</v>
      </c>
    </row>
    <row r="203" spans="18:24" x14ac:dyDescent="0.25">
      <c r="R203" s="762"/>
      <c r="S203" s="762"/>
      <c r="T203" s="207">
        <v>69.569999999999993</v>
      </c>
      <c r="U203" s="207">
        <v>90.22</v>
      </c>
      <c r="V203" s="207">
        <v>30.43</v>
      </c>
      <c r="W203" s="207"/>
      <c r="X203" s="207">
        <v>70</v>
      </c>
    </row>
    <row r="204" spans="18:24" x14ac:dyDescent="0.25">
      <c r="R204" s="762"/>
      <c r="S204" s="762"/>
      <c r="T204" s="207">
        <v>69.3</v>
      </c>
      <c r="U204" s="207">
        <v>90.22</v>
      </c>
      <c r="V204" s="207">
        <v>30.7</v>
      </c>
      <c r="W204" s="207"/>
      <c r="X204" s="207">
        <v>70</v>
      </c>
    </row>
    <row r="205" spans="18:24" x14ac:dyDescent="0.25">
      <c r="R205" s="762"/>
      <c r="S205" s="762"/>
      <c r="T205" s="207">
        <v>69</v>
      </c>
      <c r="U205" s="207">
        <v>89.95</v>
      </c>
      <c r="V205" s="207">
        <v>31</v>
      </c>
      <c r="W205" s="207"/>
      <c r="X205" s="207">
        <v>70</v>
      </c>
    </row>
    <row r="206" spans="18:24" x14ac:dyDescent="0.25">
      <c r="R206" s="762"/>
      <c r="S206" s="762"/>
      <c r="T206" s="207">
        <v>69.150000000000006</v>
      </c>
      <c r="U206" s="207">
        <v>89.91</v>
      </c>
      <c r="V206" s="207">
        <v>30.85</v>
      </c>
      <c r="W206" s="207"/>
      <c r="X206" s="207">
        <v>70</v>
      </c>
    </row>
    <row r="207" spans="18:24" x14ac:dyDescent="0.25">
      <c r="R207" s="762"/>
      <c r="S207" s="762"/>
      <c r="T207" s="207">
        <v>69.27</v>
      </c>
      <c r="U207" s="207">
        <v>89.73</v>
      </c>
      <c r="V207" s="207">
        <v>30.73</v>
      </c>
      <c r="W207" s="207"/>
      <c r="X207" s="207">
        <v>70</v>
      </c>
    </row>
    <row r="208" spans="18:24" x14ac:dyDescent="0.25">
      <c r="R208" s="762"/>
      <c r="S208" s="762"/>
      <c r="T208" s="207">
        <v>69.58</v>
      </c>
      <c r="U208" s="207">
        <v>89.7</v>
      </c>
      <c r="V208" s="207">
        <v>30.42</v>
      </c>
      <c r="W208" s="207"/>
      <c r="X208" s="207">
        <v>70</v>
      </c>
    </row>
    <row r="209" spans="18:24" x14ac:dyDescent="0.25">
      <c r="R209" s="762"/>
      <c r="S209" s="762"/>
      <c r="T209" s="207">
        <v>70.22</v>
      </c>
      <c r="U209" s="207">
        <v>89.62</v>
      </c>
      <c r="V209" s="207">
        <v>29.78</v>
      </c>
      <c r="W209" s="207"/>
      <c r="X209" s="207">
        <v>70</v>
      </c>
    </row>
    <row r="210" spans="18:24" x14ac:dyDescent="0.25">
      <c r="R210" s="762"/>
      <c r="S210" s="762"/>
      <c r="T210" s="207">
        <v>70.97</v>
      </c>
      <c r="U210" s="207">
        <v>89.62</v>
      </c>
      <c r="V210" s="207">
        <v>29.03</v>
      </c>
      <c r="W210" s="207"/>
      <c r="X210" s="207">
        <v>70</v>
      </c>
    </row>
    <row r="211" spans="18:24" x14ac:dyDescent="0.25">
      <c r="R211" s="762"/>
      <c r="S211" s="762"/>
      <c r="T211" s="207">
        <v>70.64</v>
      </c>
      <c r="U211" s="207">
        <v>89.44</v>
      </c>
      <c r="V211" s="207">
        <v>29.36</v>
      </c>
      <c r="W211" s="207"/>
      <c r="X211" s="207">
        <v>70</v>
      </c>
    </row>
    <row r="212" spans="18:24" x14ac:dyDescent="0.25">
      <c r="R212" s="762"/>
      <c r="S212" s="762"/>
      <c r="T212" s="207">
        <v>70.72</v>
      </c>
      <c r="U212" s="207">
        <v>88.99</v>
      </c>
      <c r="V212" s="207">
        <v>29.28</v>
      </c>
      <c r="W212" s="207"/>
      <c r="X212" s="207">
        <v>70</v>
      </c>
    </row>
    <row r="213" spans="18:24" x14ac:dyDescent="0.25">
      <c r="R213" s="762"/>
      <c r="S213" s="762"/>
      <c r="T213" s="207">
        <v>70.67</v>
      </c>
      <c r="U213" s="207">
        <v>88.94</v>
      </c>
      <c r="V213" s="207">
        <v>29.33</v>
      </c>
      <c r="W213" s="207"/>
      <c r="X213" s="207">
        <v>70</v>
      </c>
    </row>
    <row r="214" spans="18:24" x14ac:dyDescent="0.25">
      <c r="R214" s="762"/>
      <c r="S214" s="762"/>
      <c r="T214" s="207">
        <v>70.8</v>
      </c>
      <c r="U214" s="207">
        <v>88.9</v>
      </c>
      <c r="V214" s="207">
        <v>29.2</v>
      </c>
      <c r="W214" s="207"/>
      <c r="X214" s="207">
        <v>70</v>
      </c>
    </row>
    <row r="215" spans="18:24" x14ac:dyDescent="0.25">
      <c r="R215" s="762"/>
      <c r="S215" s="762"/>
      <c r="T215" s="207">
        <v>71.08</v>
      </c>
      <c r="U215" s="207">
        <v>88.72</v>
      </c>
      <c r="V215" s="207">
        <v>28.92</v>
      </c>
      <c r="W215" s="207"/>
      <c r="X215" s="207">
        <v>70</v>
      </c>
    </row>
    <row r="216" spans="18:24" x14ac:dyDescent="0.25">
      <c r="R216" s="762"/>
      <c r="S216" s="762"/>
      <c r="T216" s="207">
        <v>71.09</v>
      </c>
      <c r="U216" s="207">
        <v>88.45</v>
      </c>
      <c r="V216" s="207">
        <v>28.91</v>
      </c>
      <c r="W216" s="207"/>
      <c r="X216" s="207">
        <v>70</v>
      </c>
    </row>
    <row r="217" spans="18:24" x14ac:dyDescent="0.25">
      <c r="R217" s="762"/>
      <c r="S217" s="762"/>
      <c r="T217" s="207">
        <v>71.290000000000006</v>
      </c>
      <c r="U217" s="207">
        <v>88.41</v>
      </c>
      <c r="V217" s="207">
        <v>28.71</v>
      </c>
      <c r="W217" s="207"/>
      <c r="X217" s="207">
        <v>70</v>
      </c>
    </row>
    <row r="218" spans="18:24" x14ac:dyDescent="0.25">
      <c r="R218" s="762"/>
      <c r="S218" s="762"/>
      <c r="T218" s="207">
        <v>71.31</v>
      </c>
      <c r="U218" s="207">
        <v>88.33</v>
      </c>
      <c r="V218" s="207">
        <v>28.69</v>
      </c>
      <c r="W218" s="207"/>
      <c r="X218" s="207">
        <v>70</v>
      </c>
    </row>
    <row r="219" spans="18:24" x14ac:dyDescent="0.25">
      <c r="R219" s="762"/>
      <c r="S219" s="762"/>
      <c r="T219" s="207">
        <v>71.22</v>
      </c>
      <c r="U219" s="207">
        <v>87.88</v>
      </c>
      <c r="V219" s="207">
        <v>28.78</v>
      </c>
      <c r="W219" s="207"/>
      <c r="X219" s="207">
        <v>70</v>
      </c>
    </row>
    <row r="220" spans="18:24" x14ac:dyDescent="0.25">
      <c r="R220" s="762"/>
      <c r="S220" s="762"/>
      <c r="T220" s="207">
        <v>71.17</v>
      </c>
      <c r="U220" s="207">
        <v>87.71</v>
      </c>
      <c r="V220" s="207">
        <v>28.83</v>
      </c>
      <c r="W220" s="207"/>
      <c r="X220" s="207">
        <v>70</v>
      </c>
    </row>
    <row r="221" spans="18:24" x14ac:dyDescent="0.25">
      <c r="R221" s="762"/>
      <c r="S221" s="762"/>
      <c r="T221" s="207">
        <v>71.02</v>
      </c>
      <c r="U221" s="207">
        <v>87.27</v>
      </c>
      <c r="V221" s="207">
        <v>28.98</v>
      </c>
      <c r="W221" s="207"/>
      <c r="X221" s="207">
        <v>70</v>
      </c>
    </row>
    <row r="222" spans="18:24" x14ac:dyDescent="0.25">
      <c r="R222" s="762"/>
      <c r="S222" s="762"/>
      <c r="T222" s="207">
        <v>70.64</v>
      </c>
      <c r="U222" s="207">
        <v>87.27</v>
      </c>
      <c r="V222" s="207">
        <v>29.36</v>
      </c>
      <c r="W222" s="207"/>
      <c r="X222" s="207">
        <v>70</v>
      </c>
    </row>
    <row r="223" spans="18:24" x14ac:dyDescent="0.25">
      <c r="R223" s="762"/>
      <c r="S223" s="762" t="s">
        <v>15</v>
      </c>
      <c r="T223" s="207">
        <v>71.19</v>
      </c>
      <c r="U223" s="207">
        <v>87.27</v>
      </c>
      <c r="V223" s="207">
        <v>28.81</v>
      </c>
      <c r="W223" s="207"/>
      <c r="X223" s="207">
        <v>70</v>
      </c>
    </row>
    <row r="224" spans="18:24" x14ac:dyDescent="0.25">
      <c r="R224" s="762"/>
      <c r="S224" s="762"/>
      <c r="T224" s="207">
        <v>69.959999999999994</v>
      </c>
      <c r="U224" s="207">
        <v>86.92</v>
      </c>
      <c r="V224" s="207">
        <v>30.04</v>
      </c>
      <c r="W224" s="207"/>
      <c r="X224" s="207">
        <v>70</v>
      </c>
    </row>
    <row r="225" spans="18:24" x14ac:dyDescent="0.25">
      <c r="R225" s="762"/>
      <c r="S225" s="762"/>
      <c r="T225" s="207">
        <v>69.38</v>
      </c>
      <c r="U225" s="207">
        <v>86.84</v>
      </c>
      <c r="V225" s="207">
        <v>30.49</v>
      </c>
      <c r="W225" s="207"/>
      <c r="X225" s="207">
        <v>70</v>
      </c>
    </row>
    <row r="226" spans="18:24" x14ac:dyDescent="0.25">
      <c r="R226" s="762"/>
      <c r="S226" s="762"/>
      <c r="T226" s="207">
        <v>69.319999999999993</v>
      </c>
      <c r="U226" s="207">
        <v>86.81</v>
      </c>
      <c r="V226" s="207">
        <v>30.55</v>
      </c>
      <c r="W226" s="207"/>
      <c r="X226" s="207">
        <v>70</v>
      </c>
    </row>
    <row r="227" spans="18:24" x14ac:dyDescent="0.25">
      <c r="R227" s="762"/>
      <c r="S227" s="762"/>
      <c r="T227" s="207">
        <v>69.19</v>
      </c>
      <c r="U227" s="207">
        <v>86.81</v>
      </c>
      <c r="V227" s="207">
        <v>30.73</v>
      </c>
      <c r="W227" s="207"/>
      <c r="X227" s="207">
        <v>70</v>
      </c>
    </row>
    <row r="228" spans="18:24" x14ac:dyDescent="0.25">
      <c r="R228" s="762"/>
      <c r="S228" s="762"/>
      <c r="T228" s="207">
        <v>68.680000000000007</v>
      </c>
      <c r="U228" s="207">
        <v>86.79</v>
      </c>
      <c r="V228" s="207">
        <v>31.32</v>
      </c>
      <c r="W228" s="207"/>
      <c r="X228" s="207">
        <v>70</v>
      </c>
    </row>
    <row r="229" spans="18:24" x14ac:dyDescent="0.25">
      <c r="R229" s="762"/>
      <c r="S229" s="762"/>
      <c r="T229" s="207">
        <v>68.41</v>
      </c>
      <c r="U229" s="207">
        <v>86.79</v>
      </c>
      <c r="V229" s="207">
        <v>31.59</v>
      </c>
      <c r="W229" s="207"/>
      <c r="X229" s="207">
        <v>70</v>
      </c>
    </row>
    <row r="230" spans="18:24" x14ac:dyDescent="0.25">
      <c r="R230" s="762"/>
      <c r="S230" s="762"/>
      <c r="T230" s="207">
        <v>68.97</v>
      </c>
      <c r="U230" s="207">
        <v>86.74</v>
      </c>
      <c r="V230" s="207">
        <v>31.03</v>
      </c>
      <c r="W230" s="207"/>
      <c r="X230" s="207">
        <v>70</v>
      </c>
    </row>
    <row r="231" spans="18:24" x14ac:dyDescent="0.25">
      <c r="R231" s="762"/>
      <c r="S231" s="762"/>
      <c r="T231" s="207">
        <v>68.95</v>
      </c>
      <c r="U231" s="207">
        <v>86.72</v>
      </c>
      <c r="V231" s="207">
        <v>31.05</v>
      </c>
      <c r="W231" s="207"/>
      <c r="X231" s="207">
        <v>70</v>
      </c>
    </row>
    <row r="232" spans="18:24" x14ac:dyDescent="0.25">
      <c r="R232" s="762"/>
      <c r="S232" s="762"/>
      <c r="T232" s="207">
        <v>70.61</v>
      </c>
      <c r="U232" s="207">
        <v>86.11</v>
      </c>
      <c r="V232" s="207">
        <v>29.39</v>
      </c>
      <c r="W232" s="207"/>
      <c r="X232" s="207">
        <v>70</v>
      </c>
    </row>
    <row r="233" spans="18:24" x14ac:dyDescent="0.25">
      <c r="R233" s="762"/>
      <c r="S233" s="762"/>
      <c r="T233" s="207">
        <v>70.45</v>
      </c>
      <c r="U233" s="207">
        <v>86.02</v>
      </c>
      <c r="V233" s="207">
        <v>29.55</v>
      </c>
      <c r="W233" s="207"/>
      <c r="X233" s="207">
        <v>70</v>
      </c>
    </row>
    <row r="234" spans="18:24" x14ac:dyDescent="0.25">
      <c r="R234" s="762"/>
      <c r="S234" s="762"/>
      <c r="T234" s="207">
        <v>70.44</v>
      </c>
      <c r="U234" s="207">
        <v>86.02</v>
      </c>
      <c r="V234" s="207">
        <v>29.56</v>
      </c>
      <c r="W234" s="207"/>
      <c r="X234" s="207">
        <v>70</v>
      </c>
    </row>
    <row r="235" spans="18:24" x14ac:dyDescent="0.25">
      <c r="R235" s="762"/>
      <c r="S235" s="762"/>
      <c r="T235" s="207">
        <v>70.45</v>
      </c>
      <c r="U235" s="207">
        <v>86.07</v>
      </c>
      <c r="V235" s="207">
        <v>29.55</v>
      </c>
      <c r="W235" s="207"/>
      <c r="X235" s="207">
        <v>70</v>
      </c>
    </row>
    <row r="236" spans="18:24" x14ac:dyDescent="0.25">
      <c r="R236" s="762"/>
      <c r="S236" s="762"/>
      <c r="T236" s="207">
        <v>70.459999999999994</v>
      </c>
      <c r="U236" s="207">
        <v>85.89</v>
      </c>
      <c r="V236" s="207">
        <v>29.54</v>
      </c>
      <c r="W236" s="207"/>
      <c r="X236" s="207">
        <v>70</v>
      </c>
    </row>
    <row r="237" spans="18:24" x14ac:dyDescent="0.25">
      <c r="R237" s="762"/>
      <c r="S237" s="762"/>
      <c r="T237" s="207">
        <v>70.510000000000005</v>
      </c>
      <c r="U237" s="207">
        <v>85.93</v>
      </c>
      <c r="V237" s="207">
        <v>29.46</v>
      </c>
      <c r="W237" s="207"/>
      <c r="X237" s="207">
        <v>70</v>
      </c>
    </row>
    <row r="238" spans="18:24" x14ac:dyDescent="0.25">
      <c r="R238" s="762"/>
      <c r="S238" s="762"/>
      <c r="T238" s="207">
        <v>71.3</v>
      </c>
      <c r="U238" s="207">
        <v>85.93</v>
      </c>
      <c r="V238" s="207">
        <v>28.7</v>
      </c>
      <c r="W238" s="207"/>
      <c r="X238" s="207">
        <v>70</v>
      </c>
    </row>
    <row r="239" spans="18:24" x14ac:dyDescent="0.25">
      <c r="R239" s="762"/>
      <c r="S239" s="762"/>
      <c r="T239" s="207">
        <v>72.09</v>
      </c>
      <c r="U239" s="207">
        <v>86.02</v>
      </c>
      <c r="V239" s="207">
        <v>27.91</v>
      </c>
      <c r="W239" s="207"/>
      <c r="X239" s="207">
        <v>70</v>
      </c>
    </row>
    <row r="240" spans="18:24" x14ac:dyDescent="0.25">
      <c r="R240" s="762"/>
      <c r="S240" s="762"/>
      <c r="T240" s="207">
        <v>72.88</v>
      </c>
      <c r="U240" s="207">
        <v>85.93</v>
      </c>
      <c r="V240" s="207">
        <v>27.11</v>
      </c>
      <c r="W240" s="207"/>
      <c r="X240" s="207">
        <v>70</v>
      </c>
    </row>
    <row r="241" spans="18:24" x14ac:dyDescent="0.25">
      <c r="R241" s="762"/>
      <c r="S241" s="762"/>
      <c r="T241" s="207">
        <v>73.17</v>
      </c>
      <c r="U241" s="207">
        <v>85.85</v>
      </c>
      <c r="V241" s="207">
        <v>26.83</v>
      </c>
      <c r="W241" s="207"/>
      <c r="X241" s="207">
        <v>70</v>
      </c>
    </row>
    <row r="242" spans="18:24" x14ac:dyDescent="0.25">
      <c r="R242" s="762"/>
      <c r="S242" s="762"/>
      <c r="T242" s="207">
        <v>72.900000000000006</v>
      </c>
      <c r="U242" s="207">
        <v>85.85</v>
      </c>
      <c r="V242" s="207">
        <v>27.1</v>
      </c>
      <c r="W242" s="207"/>
      <c r="X242" s="207">
        <v>70</v>
      </c>
    </row>
    <row r="243" spans="18:24" x14ac:dyDescent="0.25">
      <c r="R243" s="762"/>
      <c r="S243" s="762"/>
      <c r="T243" s="207">
        <v>73.010000000000005</v>
      </c>
      <c r="U243" s="207">
        <v>85.85</v>
      </c>
      <c r="V243" s="207">
        <v>26.99</v>
      </c>
      <c r="W243" s="207"/>
      <c r="X243" s="207">
        <v>70</v>
      </c>
    </row>
    <row r="244" spans="18:24" x14ac:dyDescent="0.25">
      <c r="R244" s="762"/>
      <c r="S244" s="762"/>
      <c r="T244" s="207">
        <v>73.040000000000006</v>
      </c>
      <c r="U244" s="207">
        <v>85.93</v>
      </c>
      <c r="V244" s="207">
        <v>26.96</v>
      </c>
      <c r="W244" s="207"/>
      <c r="X244" s="207">
        <v>70</v>
      </c>
    </row>
    <row r="245" spans="18:24" x14ac:dyDescent="0.25">
      <c r="R245" s="762"/>
      <c r="S245" s="762" t="s">
        <v>16</v>
      </c>
      <c r="T245" s="207">
        <v>73.91</v>
      </c>
      <c r="U245" s="207">
        <v>85.85</v>
      </c>
      <c r="V245" s="207">
        <v>26.09</v>
      </c>
      <c r="W245" s="207"/>
      <c r="X245" s="207">
        <v>70</v>
      </c>
    </row>
    <row r="246" spans="18:24" x14ac:dyDescent="0.25">
      <c r="R246" s="762"/>
      <c r="S246" s="762"/>
      <c r="T246" s="207">
        <v>72.98</v>
      </c>
      <c r="U246" s="207">
        <v>85.85</v>
      </c>
      <c r="V246" s="207">
        <v>27.02</v>
      </c>
      <c r="W246" s="207"/>
      <c r="X246" s="207">
        <v>70</v>
      </c>
    </row>
    <row r="247" spans="18:24" x14ac:dyDescent="0.25">
      <c r="R247" s="762"/>
      <c r="S247" s="762"/>
      <c r="T247" s="207">
        <v>73.010000000000005</v>
      </c>
      <c r="U247" s="207">
        <v>85.85</v>
      </c>
      <c r="V247" s="207">
        <v>26.99</v>
      </c>
      <c r="W247" s="207"/>
      <c r="X247" s="207">
        <v>70</v>
      </c>
    </row>
    <row r="248" spans="18:24" x14ac:dyDescent="0.25">
      <c r="R248" s="762"/>
      <c r="S248" s="762"/>
      <c r="T248" s="207">
        <v>73.010000000000005</v>
      </c>
      <c r="U248" s="207">
        <v>85.89</v>
      </c>
      <c r="V248" s="207">
        <v>26.99</v>
      </c>
      <c r="W248" s="207"/>
      <c r="X248" s="207">
        <v>70</v>
      </c>
    </row>
    <row r="249" spans="18:24" x14ac:dyDescent="0.25">
      <c r="R249" s="762"/>
      <c r="S249" s="762"/>
      <c r="T249" s="207">
        <v>73.06</v>
      </c>
      <c r="U249" s="207">
        <v>85.87</v>
      </c>
      <c r="V249" s="207">
        <v>26.94</v>
      </c>
      <c r="W249" s="207"/>
      <c r="X249" s="207">
        <v>70</v>
      </c>
    </row>
    <row r="250" spans="18:24" x14ac:dyDescent="0.25">
      <c r="R250" s="762"/>
      <c r="S250" s="762"/>
      <c r="T250" s="207">
        <v>73.290000000000006</v>
      </c>
      <c r="U250" s="207">
        <v>85.8</v>
      </c>
      <c r="V250" s="207">
        <v>26.71</v>
      </c>
      <c r="W250" s="207"/>
      <c r="X250" s="207">
        <v>70</v>
      </c>
    </row>
    <row r="251" spans="18:24" x14ac:dyDescent="0.25">
      <c r="R251" s="762"/>
      <c r="S251" s="762"/>
      <c r="T251" s="207">
        <v>73.44</v>
      </c>
      <c r="U251" s="207">
        <v>85.82</v>
      </c>
      <c r="V251" s="207">
        <v>26.56</v>
      </c>
      <c r="W251" s="207"/>
      <c r="X251" s="207">
        <v>70</v>
      </c>
    </row>
    <row r="252" spans="18:24" x14ac:dyDescent="0.25">
      <c r="R252" s="762"/>
      <c r="S252" s="762"/>
      <c r="T252" s="207">
        <v>73.53</v>
      </c>
      <c r="U252" s="207">
        <v>85.73</v>
      </c>
      <c r="V252" s="207">
        <v>26.47</v>
      </c>
      <c r="W252" s="207"/>
      <c r="X252" s="207">
        <v>70</v>
      </c>
    </row>
    <row r="253" spans="18:24" x14ac:dyDescent="0.25">
      <c r="R253" s="762"/>
      <c r="S253" s="762"/>
      <c r="T253" s="207">
        <v>73.41</v>
      </c>
      <c r="U253" s="207">
        <v>85.77</v>
      </c>
      <c r="V253" s="207">
        <v>26.59</v>
      </c>
      <c r="W253" s="207"/>
      <c r="X253" s="207">
        <v>70</v>
      </c>
    </row>
    <row r="254" spans="18:24" x14ac:dyDescent="0.25">
      <c r="R254" s="762"/>
      <c r="S254" s="762"/>
      <c r="T254" s="207">
        <v>73.34</v>
      </c>
      <c r="U254" s="207">
        <v>85.8</v>
      </c>
      <c r="V254" s="207">
        <v>26.66</v>
      </c>
      <c r="W254" s="207"/>
      <c r="X254" s="207">
        <v>70</v>
      </c>
    </row>
    <row r="255" spans="18:24" x14ac:dyDescent="0.25">
      <c r="R255" s="762"/>
      <c r="S255" s="762"/>
      <c r="T255" s="207">
        <v>73.63</v>
      </c>
      <c r="U255" s="207">
        <v>85.97</v>
      </c>
      <c r="V255" s="207">
        <v>26.37</v>
      </c>
      <c r="W255" s="207"/>
      <c r="X255" s="207">
        <v>70</v>
      </c>
    </row>
    <row r="256" spans="18:24" x14ac:dyDescent="0.25">
      <c r="R256" s="762"/>
      <c r="S256" s="762"/>
      <c r="T256" s="207">
        <v>74.430000000000007</v>
      </c>
      <c r="U256" s="207">
        <v>85.93</v>
      </c>
      <c r="V256" s="207">
        <v>25.59</v>
      </c>
      <c r="W256" s="207"/>
      <c r="X256" s="207">
        <v>70</v>
      </c>
    </row>
    <row r="257" spans="18:24" x14ac:dyDescent="0.25">
      <c r="R257" s="762"/>
      <c r="S257" s="762"/>
      <c r="T257" s="207">
        <v>74.75</v>
      </c>
      <c r="U257" s="207">
        <v>85.93</v>
      </c>
      <c r="V257" s="207">
        <v>25.28</v>
      </c>
      <c r="W257" s="207"/>
      <c r="X257" s="207">
        <v>70</v>
      </c>
    </row>
    <row r="258" spans="18:24" x14ac:dyDescent="0.25">
      <c r="R258" s="762"/>
      <c r="S258" s="762"/>
      <c r="T258" s="207">
        <v>74.75</v>
      </c>
      <c r="U258" s="207">
        <v>85.97</v>
      </c>
      <c r="V258" s="207">
        <v>25.28</v>
      </c>
      <c r="W258" s="207"/>
      <c r="X258" s="207">
        <v>70</v>
      </c>
    </row>
    <row r="259" spans="18:24" x14ac:dyDescent="0.25">
      <c r="R259" s="762"/>
      <c r="S259" s="762"/>
      <c r="T259" s="207">
        <v>75.03</v>
      </c>
      <c r="U259" s="207">
        <v>86.01</v>
      </c>
      <c r="V259" s="207">
        <v>24.97</v>
      </c>
      <c r="W259" s="207"/>
      <c r="X259" s="207">
        <v>70</v>
      </c>
    </row>
    <row r="260" spans="18:24" x14ac:dyDescent="0.25">
      <c r="R260" s="762"/>
      <c r="S260" s="762"/>
      <c r="T260" s="207">
        <v>75.37</v>
      </c>
      <c r="U260" s="207">
        <v>85.99</v>
      </c>
      <c r="V260" s="207">
        <v>24.63</v>
      </c>
      <c r="W260" s="207"/>
      <c r="X260" s="207">
        <v>70</v>
      </c>
    </row>
    <row r="261" spans="18:24" x14ac:dyDescent="0.25">
      <c r="R261" s="762"/>
      <c r="S261" s="762"/>
      <c r="T261" s="207">
        <v>75.239999999999995</v>
      </c>
      <c r="U261" s="207">
        <v>85.97</v>
      </c>
      <c r="V261" s="207">
        <v>24.76</v>
      </c>
      <c r="W261" s="207"/>
      <c r="X261" s="207">
        <v>70</v>
      </c>
    </row>
    <row r="262" spans="18:24" x14ac:dyDescent="0.25">
      <c r="R262" s="762"/>
      <c r="S262" s="762"/>
      <c r="T262" s="207">
        <v>75.239999999999995</v>
      </c>
      <c r="U262" s="207">
        <v>85.97</v>
      </c>
      <c r="V262" s="207">
        <v>24.76</v>
      </c>
      <c r="W262" s="207"/>
      <c r="X262" s="207">
        <v>70</v>
      </c>
    </row>
    <row r="263" spans="18:24" x14ac:dyDescent="0.25">
      <c r="R263" s="762"/>
      <c r="S263" s="762"/>
      <c r="T263" s="207">
        <v>74.92</v>
      </c>
      <c r="U263" s="207">
        <v>85.99</v>
      </c>
      <c r="V263" s="207">
        <v>25.21</v>
      </c>
      <c r="W263" s="207"/>
      <c r="X263" s="207">
        <v>70</v>
      </c>
    </row>
    <row r="264" spans="18:24" x14ac:dyDescent="0.25">
      <c r="R264" s="762"/>
      <c r="S264" s="762"/>
      <c r="T264" s="207">
        <v>74.98</v>
      </c>
      <c r="U264" s="207">
        <v>86.04</v>
      </c>
      <c r="V264" s="207">
        <v>25.02</v>
      </c>
      <c r="W264" s="207"/>
      <c r="X264" s="207">
        <v>70</v>
      </c>
    </row>
    <row r="265" spans="18:24" x14ac:dyDescent="0.25">
      <c r="R265" s="762"/>
      <c r="S265" s="762"/>
      <c r="T265" s="207">
        <v>75.040000000000006</v>
      </c>
      <c r="U265" s="207">
        <v>86.08</v>
      </c>
      <c r="V265" s="207">
        <v>24.96</v>
      </c>
      <c r="W265" s="207"/>
      <c r="X265" s="207">
        <v>70</v>
      </c>
    </row>
    <row r="266" spans="18:24" x14ac:dyDescent="0.25">
      <c r="R266" s="762"/>
      <c r="S266" s="762"/>
      <c r="T266" s="207">
        <v>74.959999999999994</v>
      </c>
      <c r="U266" s="207">
        <v>86.06</v>
      </c>
      <c r="V266" s="207">
        <v>25.04</v>
      </c>
      <c r="W266" s="207"/>
      <c r="X266" s="207">
        <v>70</v>
      </c>
    </row>
    <row r="267" spans="18:24" x14ac:dyDescent="0.25">
      <c r="R267" s="762"/>
      <c r="S267" s="762" t="s">
        <v>17</v>
      </c>
      <c r="T267" s="207">
        <v>75.11</v>
      </c>
      <c r="U267" s="207">
        <v>85.97</v>
      </c>
      <c r="V267" s="207">
        <v>24.89</v>
      </c>
      <c r="W267" s="207"/>
      <c r="X267" s="207">
        <v>70</v>
      </c>
    </row>
    <row r="268" spans="18:24" x14ac:dyDescent="0.25">
      <c r="R268" s="762"/>
      <c r="S268" s="762"/>
      <c r="T268" s="207">
        <v>74.7</v>
      </c>
      <c r="U268" s="207">
        <v>85.97</v>
      </c>
      <c r="V268" s="207">
        <v>25.3</v>
      </c>
      <c r="W268" s="207"/>
      <c r="X268" s="207">
        <v>70</v>
      </c>
    </row>
    <row r="269" spans="18:24" x14ac:dyDescent="0.25">
      <c r="R269" s="762"/>
      <c r="S269" s="762"/>
      <c r="T269" s="207">
        <v>74.37</v>
      </c>
      <c r="U269" s="207">
        <v>85.9</v>
      </c>
      <c r="V269" s="207">
        <v>25.63</v>
      </c>
      <c r="W269" s="207"/>
      <c r="X269" s="207">
        <v>70</v>
      </c>
    </row>
    <row r="270" spans="18:24" x14ac:dyDescent="0.25">
      <c r="R270" s="762"/>
      <c r="S270" s="762"/>
      <c r="T270" s="207">
        <v>73.760000000000005</v>
      </c>
      <c r="U270" s="207">
        <v>85.86</v>
      </c>
      <c r="V270" s="207">
        <v>26.24</v>
      </c>
      <c r="W270" s="207"/>
      <c r="X270" s="207">
        <v>70</v>
      </c>
    </row>
    <row r="271" spans="18:24" x14ac:dyDescent="0.25">
      <c r="R271" s="762"/>
      <c r="S271" s="762"/>
      <c r="T271" s="207">
        <v>72.88</v>
      </c>
      <c r="U271" s="207">
        <v>85.84</v>
      </c>
      <c r="V271" s="207">
        <v>27.12</v>
      </c>
      <c r="W271" s="207"/>
      <c r="X271" s="207">
        <v>70</v>
      </c>
    </row>
    <row r="272" spans="18:24" x14ac:dyDescent="0.25">
      <c r="R272" s="762"/>
      <c r="S272" s="762"/>
      <c r="T272" s="207">
        <v>73</v>
      </c>
      <c r="U272" s="207">
        <v>85.86</v>
      </c>
      <c r="V272" s="207">
        <v>27</v>
      </c>
      <c r="W272" s="207"/>
      <c r="X272" s="207">
        <v>70</v>
      </c>
    </row>
    <row r="273" spans="18:24" x14ac:dyDescent="0.25">
      <c r="R273" s="762"/>
      <c r="S273" s="762"/>
      <c r="T273" s="207">
        <v>73.52</v>
      </c>
      <c r="U273" s="207">
        <v>85.84</v>
      </c>
      <c r="V273" s="207">
        <v>26.48</v>
      </c>
      <c r="W273" s="207"/>
      <c r="X273" s="207">
        <v>70</v>
      </c>
    </row>
    <row r="274" spans="18:24" x14ac:dyDescent="0.25">
      <c r="R274" s="762"/>
      <c r="S274" s="762"/>
      <c r="T274" s="207">
        <v>73.94</v>
      </c>
      <c r="U274" s="207">
        <v>85.84</v>
      </c>
      <c r="V274" s="207">
        <v>26.06</v>
      </c>
      <c r="W274" s="207"/>
      <c r="X274" s="207">
        <v>70</v>
      </c>
    </row>
    <row r="275" spans="18:24" x14ac:dyDescent="0.25">
      <c r="R275" s="762"/>
      <c r="S275" s="762"/>
      <c r="T275" s="207">
        <v>74.459999999999994</v>
      </c>
      <c r="U275" s="207">
        <v>85.9</v>
      </c>
      <c r="V275" s="207">
        <v>25.54</v>
      </c>
      <c r="W275" s="207"/>
      <c r="X275" s="207">
        <v>70</v>
      </c>
    </row>
    <row r="276" spans="18:24" x14ac:dyDescent="0.25">
      <c r="R276" s="762"/>
      <c r="S276" s="762"/>
      <c r="T276" s="207">
        <v>74.680000000000007</v>
      </c>
      <c r="U276" s="207">
        <v>86.16</v>
      </c>
      <c r="V276" s="207">
        <v>25.32</v>
      </c>
      <c r="W276" s="207"/>
      <c r="X276" s="207">
        <v>70</v>
      </c>
    </row>
  </sheetData>
  <mergeCells count="19">
    <mergeCell ref="R15:R27"/>
    <mergeCell ref="S15:S27"/>
    <mergeCell ref="S202:S222"/>
    <mergeCell ref="S223:S244"/>
    <mergeCell ref="B2:I2"/>
    <mergeCell ref="B3:I3"/>
    <mergeCell ref="B4:I4"/>
    <mergeCell ref="D15:G15"/>
    <mergeCell ref="S245:S266"/>
    <mergeCell ref="S267:S276"/>
    <mergeCell ref="R28:R276"/>
    <mergeCell ref="S28:S49"/>
    <mergeCell ref="S50:S69"/>
    <mergeCell ref="S70:S92"/>
    <mergeCell ref="S93:S112"/>
    <mergeCell ref="S113:S135"/>
    <mergeCell ref="S136:S157"/>
    <mergeCell ref="S158:S178"/>
    <mergeCell ref="S179:S201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EAE65-30DA-4DCA-BDA2-D8C54CE4F3C8}">
  <sheetPr codeName="Sheet12"/>
  <dimension ref="A1:T29"/>
  <sheetViews>
    <sheetView showGridLines="0" zoomScaleNormal="100" workbookViewId="0">
      <selection activeCell="P14" sqref="P14"/>
    </sheetView>
  </sheetViews>
  <sheetFormatPr defaultColWidth="11.42578125" defaultRowHeight="15" x14ac:dyDescent="0.25"/>
  <cols>
    <col min="2" max="2" width="33" customWidth="1"/>
  </cols>
  <sheetData>
    <row r="1" spans="1:19" s="55" customFormat="1" x14ac:dyDescent="0.25"/>
    <row r="2" spans="1:19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  <c r="Q2" s="221"/>
      <c r="R2" s="221"/>
      <c r="S2" s="221"/>
    </row>
    <row r="3" spans="1:19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  <c r="Q3"/>
      <c r="R3" s="221"/>
      <c r="S3" s="221"/>
    </row>
    <row r="4" spans="1:19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 s="56"/>
      <c r="Q4"/>
      <c r="R4" s="221"/>
      <c r="S4" s="221"/>
    </row>
    <row r="5" spans="1:19" x14ac:dyDescent="0.25">
      <c r="R5" s="72"/>
      <c r="S5" s="72"/>
    </row>
    <row r="6" spans="1:19" s="2" customFormat="1" x14ac:dyDescent="0.25">
      <c r="Q6"/>
      <c r="R6" s="222"/>
      <c r="S6" s="222"/>
    </row>
    <row r="19" spans="2:20" x14ac:dyDescent="0.25">
      <c r="Q19" s="72"/>
      <c r="R19" s="72"/>
      <c r="S19" s="72"/>
      <c r="T19" s="72"/>
    </row>
    <row r="20" spans="2:20" x14ac:dyDescent="0.25">
      <c r="Q20" s="72"/>
      <c r="R20" s="72"/>
      <c r="S20" s="72"/>
      <c r="T20" s="72"/>
    </row>
    <row r="21" spans="2:20" x14ac:dyDescent="0.25">
      <c r="Q21" s="72"/>
      <c r="R21" s="72"/>
      <c r="S21" s="72"/>
      <c r="T21" s="72"/>
    </row>
    <row r="22" spans="2:20" x14ac:dyDescent="0.25">
      <c r="Q22" s="72"/>
      <c r="R22" s="72"/>
      <c r="S22" s="72"/>
      <c r="T22" s="72"/>
    </row>
    <row r="23" spans="2:20" x14ac:dyDescent="0.25">
      <c r="Q23" s="72"/>
      <c r="R23" s="72"/>
      <c r="S23" s="72"/>
      <c r="T23" s="72"/>
    </row>
    <row r="24" spans="2:20" x14ac:dyDescent="0.25">
      <c r="Q24" s="72"/>
      <c r="R24" s="72"/>
      <c r="S24" s="72"/>
      <c r="T24" s="72"/>
    </row>
    <row r="27" spans="2:20" x14ac:dyDescent="0.25">
      <c r="B27" s="52"/>
    </row>
    <row r="29" spans="2:20" x14ac:dyDescent="0.25">
      <c r="B29" s="761" t="s">
        <v>1003</v>
      </c>
      <c r="C29" s="761"/>
      <c r="D29" s="761"/>
      <c r="E29" s="761"/>
      <c r="F29" s="761"/>
    </row>
  </sheetData>
  <mergeCells count="4">
    <mergeCell ref="B2:I2"/>
    <mergeCell ref="B3:I3"/>
    <mergeCell ref="B4:I4"/>
    <mergeCell ref="B29:F2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7BF1B-7787-4843-B28C-1A235FEEEC1A}">
  <sheetPr codeName="Sheet13"/>
  <dimension ref="A1:T263"/>
  <sheetViews>
    <sheetView showGridLines="0" workbookViewId="0">
      <selection activeCell="O20" sqref="O20"/>
    </sheetView>
  </sheetViews>
  <sheetFormatPr defaultColWidth="11.42578125" defaultRowHeight="15" x14ac:dyDescent="0.25"/>
  <cols>
    <col min="3" max="3" width="14.7109375" customWidth="1"/>
    <col min="4" max="5" width="35.28515625" customWidth="1"/>
  </cols>
  <sheetData>
    <row r="1" spans="1:20" s="55" customFormat="1" x14ac:dyDescent="0.25"/>
    <row r="2" spans="1:20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  <c r="Q2" s="221"/>
      <c r="R2" s="221"/>
      <c r="S2" s="221"/>
    </row>
    <row r="3" spans="1:20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229"/>
      <c r="Q3" s="72"/>
      <c r="R3" s="221"/>
      <c r="S3" s="221"/>
      <c r="T3" s="67"/>
    </row>
    <row r="4" spans="1:20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 s="757"/>
      <c r="Q4" s="72"/>
      <c r="R4" s="217"/>
      <c r="S4" s="217"/>
      <c r="T4" s="67"/>
    </row>
    <row r="5" spans="1:20" x14ac:dyDescent="0.25">
      <c r="P5" s="757"/>
      <c r="Q5" s="72"/>
      <c r="R5" s="217"/>
      <c r="S5" s="217"/>
      <c r="T5" s="83"/>
    </row>
    <row r="6" spans="1:20" s="2" customFormat="1" x14ac:dyDescent="0.25">
      <c r="P6" s="757"/>
      <c r="Q6" s="72"/>
      <c r="R6" s="217"/>
      <c r="S6" s="217"/>
      <c r="T6" s="220"/>
    </row>
    <row r="7" spans="1:20" x14ac:dyDescent="0.25">
      <c r="P7" s="757"/>
      <c r="Q7" s="217"/>
      <c r="R7" s="217"/>
      <c r="S7" s="217"/>
      <c r="T7" s="83"/>
    </row>
    <row r="8" spans="1:20" x14ac:dyDescent="0.25">
      <c r="P8" s="757"/>
      <c r="Q8" s="217"/>
      <c r="R8" s="217"/>
      <c r="S8" s="217"/>
      <c r="T8" s="83"/>
    </row>
    <row r="9" spans="1:20" x14ac:dyDescent="0.25">
      <c r="P9" s="757"/>
      <c r="Q9" s="217"/>
      <c r="R9" s="217"/>
      <c r="S9" s="217"/>
      <c r="T9" s="83"/>
    </row>
    <row r="10" spans="1:20" x14ac:dyDescent="0.25">
      <c r="P10" s="757"/>
      <c r="Q10" s="217"/>
      <c r="R10" s="217"/>
      <c r="S10" s="217"/>
      <c r="T10" s="83"/>
    </row>
    <row r="11" spans="1:20" x14ac:dyDescent="0.25">
      <c r="P11" s="757"/>
      <c r="Q11" s="217"/>
      <c r="R11" s="217"/>
      <c r="S11" s="217"/>
      <c r="T11" s="83"/>
    </row>
    <row r="12" spans="1:20" x14ac:dyDescent="0.25">
      <c r="P12" s="757"/>
      <c r="Q12" s="217"/>
      <c r="R12" s="217"/>
      <c r="S12" s="217"/>
      <c r="T12" s="83"/>
    </row>
    <row r="13" spans="1:20" x14ac:dyDescent="0.25">
      <c r="P13" s="757"/>
      <c r="Q13" s="217"/>
      <c r="R13" s="217"/>
      <c r="S13" s="217"/>
      <c r="T13" s="83"/>
    </row>
    <row r="14" spans="1:20" x14ac:dyDescent="0.25">
      <c r="P14" s="757"/>
      <c r="Q14" s="217"/>
      <c r="R14" s="217"/>
      <c r="S14" s="217"/>
      <c r="T14" s="83"/>
    </row>
    <row r="15" spans="1:20" x14ac:dyDescent="0.25">
      <c r="P15" s="757"/>
      <c r="Q15" s="217"/>
      <c r="R15" s="217"/>
      <c r="S15" s="217"/>
      <c r="T15" s="83"/>
    </row>
    <row r="16" spans="1:20" x14ac:dyDescent="0.25">
      <c r="P16" s="757"/>
      <c r="Q16" s="217"/>
      <c r="R16" s="217"/>
      <c r="S16" s="217"/>
      <c r="T16" s="83"/>
    </row>
    <row r="17" spans="1:20" x14ac:dyDescent="0.25">
      <c r="P17" s="757"/>
      <c r="Q17" s="217"/>
      <c r="R17" s="217"/>
      <c r="S17" s="217"/>
      <c r="T17" s="83"/>
    </row>
    <row r="18" spans="1:20" x14ac:dyDescent="0.25">
      <c r="P18" s="757"/>
      <c r="Q18" s="217"/>
      <c r="R18" s="217"/>
      <c r="S18" s="217"/>
      <c r="T18" s="83"/>
    </row>
    <row r="19" spans="1:20" x14ac:dyDescent="0.25">
      <c r="P19" s="757"/>
      <c r="Q19" s="217"/>
      <c r="R19" s="217"/>
      <c r="S19" s="217"/>
      <c r="T19" s="83"/>
    </row>
    <row r="20" spans="1:20" x14ac:dyDescent="0.25">
      <c r="P20" s="757"/>
      <c r="Q20" s="217"/>
      <c r="R20" s="217"/>
      <c r="S20" s="217"/>
      <c r="T20" s="83"/>
    </row>
    <row r="21" spans="1:20" x14ac:dyDescent="0.25">
      <c r="P21" s="757"/>
      <c r="Q21" s="217"/>
      <c r="R21" s="217"/>
      <c r="S21" s="217"/>
      <c r="T21" s="83"/>
    </row>
    <row r="22" spans="1:20" x14ac:dyDescent="0.25">
      <c r="P22" s="757"/>
      <c r="Q22" s="217"/>
      <c r="R22" s="217"/>
      <c r="S22" s="217"/>
      <c r="T22" s="83"/>
    </row>
    <row r="23" spans="1:20" x14ac:dyDescent="0.25">
      <c r="P23" s="757"/>
      <c r="Q23" s="217"/>
      <c r="R23" s="217"/>
      <c r="S23" s="217"/>
      <c r="T23" s="83"/>
    </row>
    <row r="24" spans="1:20" x14ac:dyDescent="0.25">
      <c r="P24" s="757"/>
      <c r="Q24" s="217"/>
      <c r="R24" s="217"/>
      <c r="S24" s="217"/>
      <c r="T24" s="83"/>
    </row>
    <row r="25" spans="1:20" x14ac:dyDescent="0.25">
      <c r="P25" s="757"/>
      <c r="Q25" s="217"/>
      <c r="R25" s="217"/>
      <c r="S25" s="217"/>
      <c r="T25" s="83"/>
    </row>
    <row r="26" spans="1:20" x14ac:dyDescent="0.25">
      <c r="P26" s="757"/>
      <c r="Q26" s="217"/>
      <c r="R26" s="217"/>
      <c r="S26" s="217"/>
      <c r="T26" s="83"/>
    </row>
    <row r="27" spans="1:20" x14ac:dyDescent="0.25">
      <c r="P27" s="757"/>
      <c r="Q27" s="217"/>
      <c r="R27" s="217"/>
      <c r="S27" s="217"/>
      <c r="T27" s="83"/>
    </row>
    <row r="28" spans="1:20" x14ac:dyDescent="0.25">
      <c r="P28" s="757"/>
      <c r="Q28" s="217"/>
      <c r="R28" s="217"/>
      <c r="S28" s="217"/>
      <c r="T28" s="83"/>
    </row>
    <row r="29" spans="1:20" x14ac:dyDescent="0.25">
      <c r="A29" s="52" t="s">
        <v>734</v>
      </c>
      <c r="P29" s="757"/>
      <c r="Q29" s="217"/>
      <c r="R29" s="217"/>
      <c r="S29" s="217"/>
      <c r="T29" s="83"/>
    </row>
    <row r="30" spans="1:20" x14ac:dyDescent="0.25">
      <c r="P30" s="757"/>
      <c r="Q30" s="217"/>
      <c r="R30" s="217"/>
      <c r="S30" s="217"/>
      <c r="T30" s="83"/>
    </row>
    <row r="31" spans="1:20" x14ac:dyDescent="0.25">
      <c r="P31" s="757"/>
      <c r="Q31" s="217"/>
      <c r="R31" s="217"/>
      <c r="S31" s="217"/>
      <c r="T31" s="83"/>
    </row>
    <row r="32" spans="1:20" x14ac:dyDescent="0.25">
      <c r="P32" s="757"/>
      <c r="Q32" s="217"/>
      <c r="R32" s="217"/>
      <c r="S32" s="217"/>
      <c r="T32" s="83"/>
    </row>
    <row r="33" spans="16:20" x14ac:dyDescent="0.25">
      <c r="P33" s="757"/>
      <c r="Q33" s="217"/>
      <c r="R33" s="217"/>
      <c r="S33" s="217"/>
      <c r="T33" s="83"/>
    </row>
    <row r="34" spans="16:20" x14ac:dyDescent="0.25">
      <c r="P34" s="757"/>
      <c r="Q34" s="217"/>
      <c r="R34" s="217"/>
      <c r="S34" s="217"/>
      <c r="T34" s="83"/>
    </row>
    <row r="35" spans="16:20" x14ac:dyDescent="0.25">
      <c r="P35" s="757"/>
      <c r="Q35" s="217"/>
      <c r="R35" s="217"/>
      <c r="S35" s="217"/>
      <c r="T35" s="83"/>
    </row>
    <row r="36" spans="16:20" x14ac:dyDescent="0.25">
      <c r="P36" s="757"/>
      <c r="Q36" s="217"/>
      <c r="R36" s="217"/>
      <c r="S36" s="217"/>
      <c r="T36" s="83"/>
    </row>
    <row r="37" spans="16:20" x14ac:dyDescent="0.25">
      <c r="P37" s="757"/>
      <c r="Q37" s="217"/>
      <c r="R37" s="217"/>
      <c r="S37" s="217"/>
      <c r="T37" s="83"/>
    </row>
    <row r="38" spans="16:20" x14ac:dyDescent="0.25">
      <c r="P38" s="757"/>
      <c r="Q38" s="217"/>
      <c r="R38" s="217"/>
      <c r="S38" s="217"/>
      <c r="T38" s="83"/>
    </row>
    <row r="39" spans="16:20" x14ac:dyDescent="0.25">
      <c r="P39" s="757"/>
      <c r="Q39" s="217"/>
      <c r="R39" s="217"/>
      <c r="S39" s="217"/>
      <c r="T39" s="83"/>
    </row>
    <row r="40" spans="16:20" x14ac:dyDescent="0.25">
      <c r="P40" s="757"/>
      <c r="Q40" s="217"/>
      <c r="R40" s="217"/>
      <c r="S40" s="217"/>
      <c r="T40" s="83"/>
    </row>
    <row r="41" spans="16:20" x14ac:dyDescent="0.25">
      <c r="P41" s="757"/>
      <c r="Q41" s="217"/>
      <c r="R41" s="217"/>
      <c r="S41" s="217"/>
      <c r="T41" s="83"/>
    </row>
    <row r="42" spans="16:20" x14ac:dyDescent="0.25">
      <c r="P42" s="757"/>
      <c r="Q42" s="217"/>
      <c r="R42" s="217"/>
      <c r="S42" s="217"/>
      <c r="T42" s="83"/>
    </row>
    <row r="43" spans="16:20" x14ac:dyDescent="0.25">
      <c r="P43" s="757"/>
      <c r="Q43" s="217"/>
      <c r="R43" s="217"/>
      <c r="S43" s="217"/>
      <c r="T43" s="83"/>
    </row>
    <row r="44" spans="16:20" x14ac:dyDescent="0.25">
      <c r="P44" s="757"/>
      <c r="Q44" s="217"/>
      <c r="R44" s="217"/>
      <c r="S44" s="217"/>
      <c r="T44" s="83"/>
    </row>
    <row r="45" spans="16:20" x14ac:dyDescent="0.25">
      <c r="P45" s="757"/>
      <c r="Q45" s="217"/>
      <c r="R45" s="217"/>
      <c r="S45" s="217"/>
      <c r="T45" s="83"/>
    </row>
    <row r="46" spans="16:20" x14ac:dyDescent="0.25">
      <c r="P46" s="757"/>
      <c r="Q46" s="217"/>
      <c r="R46" s="217"/>
      <c r="S46" s="217"/>
      <c r="T46" s="83"/>
    </row>
    <row r="47" spans="16:20" x14ac:dyDescent="0.25">
      <c r="P47" s="757"/>
      <c r="Q47" s="217"/>
      <c r="R47" s="217"/>
      <c r="S47" s="217"/>
      <c r="T47" s="83"/>
    </row>
    <row r="48" spans="16:20" x14ac:dyDescent="0.25">
      <c r="P48" s="757"/>
      <c r="Q48" s="217"/>
      <c r="R48" s="217"/>
      <c r="S48" s="217"/>
      <c r="T48" s="83"/>
    </row>
    <row r="49" spans="16:20" x14ac:dyDescent="0.25">
      <c r="P49" s="757"/>
      <c r="Q49" s="217"/>
      <c r="R49" s="217"/>
      <c r="S49" s="217"/>
      <c r="T49" s="83"/>
    </row>
    <row r="50" spans="16:20" x14ac:dyDescent="0.25">
      <c r="P50" s="757"/>
      <c r="Q50" s="217"/>
      <c r="R50" s="217"/>
      <c r="S50" s="217"/>
      <c r="T50" s="83"/>
    </row>
    <row r="51" spans="16:20" x14ac:dyDescent="0.25">
      <c r="P51" s="757"/>
      <c r="Q51" s="217"/>
      <c r="R51" s="217"/>
      <c r="S51" s="217"/>
      <c r="T51" s="83"/>
    </row>
    <row r="52" spans="16:20" x14ac:dyDescent="0.25">
      <c r="P52" s="757"/>
      <c r="Q52" s="217"/>
      <c r="R52" s="217"/>
      <c r="S52" s="217"/>
      <c r="T52" s="83"/>
    </row>
    <row r="53" spans="16:20" x14ac:dyDescent="0.25">
      <c r="P53" s="757"/>
      <c r="Q53" s="217"/>
      <c r="R53" s="217"/>
      <c r="S53" s="217"/>
      <c r="T53" s="83"/>
    </row>
    <row r="54" spans="16:20" x14ac:dyDescent="0.25">
      <c r="P54" s="757"/>
      <c r="Q54" s="217"/>
      <c r="R54" s="217"/>
      <c r="S54" s="217"/>
      <c r="T54" s="83"/>
    </row>
    <row r="55" spans="16:20" x14ac:dyDescent="0.25">
      <c r="P55" s="757"/>
      <c r="Q55" s="217"/>
      <c r="R55" s="217"/>
      <c r="S55" s="217"/>
      <c r="T55" s="83"/>
    </row>
    <row r="56" spans="16:20" x14ac:dyDescent="0.25">
      <c r="P56" s="757"/>
      <c r="Q56" s="217"/>
      <c r="R56" s="217"/>
      <c r="S56" s="217"/>
      <c r="T56" s="83"/>
    </row>
    <row r="57" spans="16:20" x14ac:dyDescent="0.25">
      <c r="P57" s="757"/>
      <c r="Q57" s="217"/>
      <c r="R57" s="217"/>
      <c r="S57" s="217"/>
      <c r="T57" s="83"/>
    </row>
    <row r="58" spans="16:20" x14ac:dyDescent="0.25">
      <c r="P58" s="757"/>
      <c r="Q58" s="217"/>
      <c r="R58" s="217"/>
      <c r="S58" s="217"/>
      <c r="T58" s="83"/>
    </row>
    <row r="59" spans="16:20" x14ac:dyDescent="0.25">
      <c r="P59" s="757"/>
      <c r="Q59" s="217"/>
      <c r="R59" s="217"/>
      <c r="S59" s="217"/>
      <c r="T59" s="83"/>
    </row>
    <row r="60" spans="16:20" x14ac:dyDescent="0.25">
      <c r="P60" s="757"/>
      <c r="Q60" s="217"/>
      <c r="R60" s="217"/>
      <c r="S60" s="217"/>
      <c r="T60" s="83"/>
    </row>
    <row r="61" spans="16:20" x14ac:dyDescent="0.25">
      <c r="P61" s="757"/>
      <c r="Q61" s="217"/>
      <c r="R61" s="217"/>
      <c r="S61" s="217"/>
      <c r="T61" s="83"/>
    </row>
    <row r="62" spans="16:20" x14ac:dyDescent="0.25">
      <c r="P62" s="757"/>
      <c r="Q62" s="217"/>
      <c r="R62" s="217"/>
      <c r="S62" s="217"/>
      <c r="T62" s="83"/>
    </row>
    <row r="63" spans="16:20" x14ac:dyDescent="0.25">
      <c r="P63" s="757"/>
      <c r="Q63" s="217"/>
      <c r="R63" s="217"/>
      <c r="S63" s="217"/>
      <c r="T63" s="83"/>
    </row>
    <row r="64" spans="16:20" x14ac:dyDescent="0.25">
      <c r="P64" s="757"/>
      <c r="Q64" s="217"/>
      <c r="R64" s="217"/>
      <c r="S64" s="217"/>
      <c r="T64" s="83"/>
    </row>
    <row r="65" spans="16:20" x14ac:dyDescent="0.25">
      <c r="P65" s="757"/>
      <c r="Q65" s="217"/>
      <c r="R65" s="217"/>
      <c r="S65" s="217"/>
      <c r="T65" s="83"/>
    </row>
    <row r="66" spans="16:20" x14ac:dyDescent="0.25">
      <c r="P66" s="757"/>
      <c r="Q66" s="217"/>
      <c r="R66" s="217"/>
      <c r="S66" s="217"/>
      <c r="T66" s="83"/>
    </row>
    <row r="67" spans="16:20" x14ac:dyDescent="0.25">
      <c r="P67" s="757"/>
      <c r="Q67" s="217"/>
      <c r="R67" s="217"/>
      <c r="S67" s="217"/>
      <c r="T67" s="83"/>
    </row>
    <row r="68" spans="16:20" x14ac:dyDescent="0.25">
      <c r="P68" s="757"/>
      <c r="Q68" s="217"/>
      <c r="R68" s="217"/>
      <c r="S68" s="217"/>
      <c r="T68" s="83"/>
    </row>
    <row r="69" spans="16:20" x14ac:dyDescent="0.25">
      <c r="P69" s="757"/>
      <c r="Q69" s="217"/>
      <c r="R69" s="217"/>
      <c r="S69" s="217"/>
      <c r="T69" s="83"/>
    </row>
    <row r="70" spans="16:20" x14ac:dyDescent="0.25">
      <c r="P70" s="757"/>
      <c r="Q70" s="217"/>
      <c r="R70" s="217"/>
      <c r="S70" s="217"/>
      <c r="T70" s="83"/>
    </row>
    <row r="71" spans="16:20" x14ac:dyDescent="0.25">
      <c r="P71" s="757"/>
      <c r="Q71" s="217"/>
      <c r="R71" s="217"/>
      <c r="S71" s="217"/>
      <c r="T71" s="83"/>
    </row>
    <row r="72" spans="16:20" x14ac:dyDescent="0.25">
      <c r="P72" s="757"/>
      <c r="Q72" s="217"/>
      <c r="R72" s="217"/>
      <c r="S72" s="217"/>
      <c r="T72" s="83"/>
    </row>
    <row r="73" spans="16:20" x14ac:dyDescent="0.25">
      <c r="P73" s="757"/>
      <c r="Q73" s="217"/>
      <c r="R73" s="217"/>
      <c r="S73" s="217"/>
      <c r="T73" s="83"/>
    </row>
    <row r="74" spans="16:20" x14ac:dyDescent="0.25">
      <c r="P74" s="757"/>
      <c r="Q74" s="217"/>
      <c r="R74" s="217"/>
      <c r="S74" s="217"/>
      <c r="T74" s="83"/>
    </row>
    <row r="75" spans="16:20" x14ac:dyDescent="0.25">
      <c r="P75" s="757"/>
      <c r="Q75" s="217"/>
      <c r="R75" s="217"/>
      <c r="S75" s="217"/>
      <c r="T75" s="83"/>
    </row>
    <row r="76" spans="16:20" x14ac:dyDescent="0.25">
      <c r="P76" s="757"/>
      <c r="Q76" s="217"/>
      <c r="R76" s="217"/>
      <c r="S76" s="217"/>
      <c r="T76" s="83"/>
    </row>
    <row r="77" spans="16:20" x14ac:dyDescent="0.25">
      <c r="P77" s="757"/>
      <c r="Q77" s="217"/>
      <c r="R77" s="217"/>
      <c r="S77" s="217"/>
      <c r="T77" s="83"/>
    </row>
    <row r="78" spans="16:20" x14ac:dyDescent="0.25">
      <c r="P78" s="757"/>
      <c r="Q78" s="217"/>
      <c r="R78" s="217"/>
      <c r="S78" s="217"/>
      <c r="T78" s="83"/>
    </row>
    <row r="79" spans="16:20" x14ac:dyDescent="0.25">
      <c r="P79" s="757"/>
      <c r="Q79" s="217"/>
      <c r="R79" s="217"/>
      <c r="S79" s="217"/>
      <c r="T79" s="83"/>
    </row>
    <row r="80" spans="16:20" x14ac:dyDescent="0.25">
      <c r="P80" s="757"/>
      <c r="Q80" s="217"/>
      <c r="R80" s="217"/>
      <c r="S80" s="217"/>
      <c r="T80" s="83"/>
    </row>
    <row r="81" spans="16:20" x14ac:dyDescent="0.25">
      <c r="P81" s="757"/>
      <c r="Q81" s="217"/>
      <c r="R81" s="217"/>
      <c r="S81" s="217"/>
      <c r="T81" s="83"/>
    </row>
    <row r="82" spans="16:20" x14ac:dyDescent="0.25">
      <c r="P82" s="757"/>
      <c r="Q82" s="217"/>
      <c r="R82" s="217"/>
      <c r="S82" s="217"/>
      <c r="T82" s="83"/>
    </row>
    <row r="83" spans="16:20" x14ac:dyDescent="0.25">
      <c r="P83" s="757"/>
      <c r="Q83" s="217"/>
      <c r="R83" s="217"/>
      <c r="S83" s="217"/>
      <c r="T83" s="83"/>
    </row>
    <row r="84" spans="16:20" x14ac:dyDescent="0.25">
      <c r="P84" s="757"/>
      <c r="Q84" s="217"/>
      <c r="R84" s="217"/>
      <c r="S84" s="217"/>
      <c r="T84" s="83"/>
    </row>
    <row r="85" spans="16:20" x14ac:dyDescent="0.25">
      <c r="P85" s="757"/>
      <c r="Q85" s="217"/>
      <c r="R85" s="217"/>
      <c r="S85" s="217"/>
      <c r="T85" s="83"/>
    </row>
    <row r="86" spans="16:20" x14ac:dyDescent="0.25">
      <c r="P86" s="757"/>
      <c r="Q86" s="217"/>
      <c r="R86" s="217"/>
      <c r="S86" s="217"/>
      <c r="T86" s="83"/>
    </row>
    <row r="87" spans="16:20" x14ac:dyDescent="0.25">
      <c r="P87" s="757"/>
      <c r="Q87" s="217"/>
      <c r="R87" s="217"/>
      <c r="S87" s="217"/>
      <c r="T87" s="83"/>
    </row>
    <row r="88" spans="16:20" x14ac:dyDescent="0.25">
      <c r="P88" s="757"/>
      <c r="Q88" s="217"/>
      <c r="R88" s="217"/>
      <c r="S88" s="217"/>
      <c r="T88" s="83"/>
    </row>
    <row r="89" spans="16:20" x14ac:dyDescent="0.25">
      <c r="P89" s="757"/>
      <c r="Q89" s="217"/>
      <c r="R89" s="217"/>
      <c r="S89" s="217"/>
      <c r="T89" s="83"/>
    </row>
    <row r="90" spans="16:20" x14ac:dyDescent="0.25">
      <c r="P90" s="757"/>
      <c r="Q90" s="217"/>
      <c r="R90" s="217"/>
      <c r="S90" s="217"/>
      <c r="T90" s="83"/>
    </row>
    <row r="91" spans="16:20" x14ac:dyDescent="0.25">
      <c r="P91" s="757"/>
      <c r="Q91" s="217"/>
      <c r="R91" s="217"/>
      <c r="S91" s="217"/>
      <c r="T91" s="83"/>
    </row>
    <row r="92" spans="16:20" x14ac:dyDescent="0.25">
      <c r="P92" s="757"/>
      <c r="Q92" s="217"/>
      <c r="R92" s="217"/>
      <c r="S92" s="217"/>
      <c r="T92" s="83"/>
    </row>
    <row r="93" spans="16:20" x14ac:dyDescent="0.25">
      <c r="P93" s="757"/>
      <c r="Q93" s="217"/>
      <c r="R93" s="217"/>
      <c r="S93" s="217"/>
      <c r="T93" s="83"/>
    </row>
    <row r="94" spans="16:20" x14ac:dyDescent="0.25">
      <c r="P94" s="757"/>
      <c r="Q94" s="217"/>
      <c r="R94" s="217"/>
      <c r="S94" s="217"/>
      <c r="T94" s="83"/>
    </row>
    <row r="95" spans="16:20" x14ac:dyDescent="0.25">
      <c r="P95" s="757"/>
      <c r="Q95" s="217"/>
      <c r="R95" s="217"/>
      <c r="S95" s="217"/>
      <c r="T95" s="83"/>
    </row>
    <row r="96" spans="16:20" x14ac:dyDescent="0.25">
      <c r="P96" s="757"/>
      <c r="Q96" s="217"/>
      <c r="R96" s="217"/>
      <c r="S96" s="217"/>
      <c r="T96" s="83"/>
    </row>
    <row r="97" spans="16:20" x14ac:dyDescent="0.25">
      <c r="P97" s="757"/>
      <c r="Q97" s="217"/>
      <c r="R97" s="217"/>
      <c r="S97" s="217"/>
      <c r="T97" s="83"/>
    </row>
    <row r="98" spans="16:20" x14ac:dyDescent="0.25">
      <c r="P98" s="757"/>
      <c r="Q98" s="217"/>
      <c r="R98" s="217"/>
      <c r="S98" s="217"/>
      <c r="T98" s="83"/>
    </row>
    <row r="99" spans="16:20" x14ac:dyDescent="0.25">
      <c r="P99" s="757"/>
      <c r="Q99" s="217"/>
      <c r="R99" s="217"/>
      <c r="S99" s="217"/>
      <c r="T99" s="83"/>
    </row>
    <row r="100" spans="16:20" x14ac:dyDescent="0.25">
      <c r="P100" s="757"/>
      <c r="Q100" s="217"/>
      <c r="R100" s="217"/>
      <c r="S100" s="217"/>
      <c r="T100" s="83"/>
    </row>
    <row r="101" spans="16:20" x14ac:dyDescent="0.25">
      <c r="P101" s="757"/>
      <c r="Q101" s="217"/>
      <c r="R101" s="217"/>
      <c r="S101" s="217"/>
      <c r="T101" s="83"/>
    </row>
    <row r="102" spans="16:20" x14ac:dyDescent="0.25">
      <c r="P102" s="757"/>
      <c r="Q102" s="217"/>
      <c r="R102" s="217"/>
      <c r="S102" s="217"/>
      <c r="T102" s="83"/>
    </row>
    <row r="103" spans="16:20" x14ac:dyDescent="0.25">
      <c r="P103" s="757"/>
      <c r="Q103" s="217"/>
      <c r="R103" s="217"/>
      <c r="S103" s="217"/>
      <c r="T103" s="83"/>
    </row>
    <row r="104" spans="16:20" x14ac:dyDescent="0.25">
      <c r="P104" s="757"/>
      <c r="Q104" s="217"/>
      <c r="R104" s="217"/>
      <c r="S104" s="217"/>
      <c r="T104" s="83"/>
    </row>
    <row r="105" spans="16:20" x14ac:dyDescent="0.25">
      <c r="P105" s="757"/>
      <c r="Q105" s="217"/>
      <c r="R105" s="217"/>
      <c r="S105" s="217"/>
      <c r="T105" s="83"/>
    </row>
    <row r="106" spans="16:20" x14ac:dyDescent="0.25">
      <c r="P106" s="757"/>
      <c r="Q106" s="217"/>
      <c r="R106" s="217"/>
      <c r="S106" s="217"/>
      <c r="T106" s="83"/>
    </row>
    <row r="107" spans="16:20" x14ac:dyDescent="0.25">
      <c r="P107" s="757"/>
      <c r="Q107" s="217"/>
      <c r="R107" s="217"/>
      <c r="S107" s="217"/>
      <c r="T107" s="83"/>
    </row>
    <row r="108" spans="16:20" x14ac:dyDescent="0.25">
      <c r="P108" s="757"/>
      <c r="Q108" s="217"/>
      <c r="R108" s="217"/>
      <c r="S108" s="217"/>
      <c r="T108" s="83"/>
    </row>
    <row r="109" spans="16:20" x14ac:dyDescent="0.25">
      <c r="P109" s="757"/>
      <c r="Q109" s="217"/>
      <c r="R109" s="217"/>
      <c r="S109" s="217"/>
      <c r="T109" s="83"/>
    </row>
    <row r="110" spans="16:20" x14ac:dyDescent="0.25">
      <c r="P110" s="757"/>
      <c r="Q110" s="217"/>
      <c r="R110" s="217"/>
      <c r="S110" s="217"/>
      <c r="T110" s="83"/>
    </row>
    <row r="111" spans="16:20" x14ac:dyDescent="0.25">
      <c r="P111" s="757"/>
      <c r="Q111" s="217"/>
      <c r="R111" s="217"/>
      <c r="S111" s="217"/>
      <c r="T111" s="83"/>
    </row>
    <row r="112" spans="16:20" x14ac:dyDescent="0.25">
      <c r="P112" s="757"/>
      <c r="Q112" s="217"/>
      <c r="R112" s="217"/>
      <c r="S112" s="217"/>
      <c r="T112" s="83"/>
    </row>
    <row r="113" spans="16:20" x14ac:dyDescent="0.25">
      <c r="P113" s="757"/>
      <c r="Q113" s="217"/>
      <c r="R113" s="217"/>
      <c r="S113" s="217"/>
      <c r="T113" s="83"/>
    </row>
    <row r="114" spans="16:20" x14ac:dyDescent="0.25">
      <c r="P114" s="757"/>
      <c r="Q114" s="217"/>
      <c r="R114" s="217"/>
      <c r="S114" s="217"/>
      <c r="T114" s="83"/>
    </row>
    <row r="115" spans="16:20" x14ac:dyDescent="0.25">
      <c r="P115" s="757"/>
      <c r="Q115" s="217"/>
      <c r="R115" s="217"/>
      <c r="S115" s="217"/>
      <c r="T115" s="83"/>
    </row>
    <row r="116" spans="16:20" x14ac:dyDescent="0.25">
      <c r="P116" s="757"/>
      <c r="Q116" s="217"/>
      <c r="R116" s="217"/>
      <c r="S116" s="217"/>
      <c r="T116" s="83"/>
    </row>
    <row r="117" spans="16:20" x14ac:dyDescent="0.25">
      <c r="P117" s="757"/>
      <c r="Q117" s="217"/>
      <c r="R117" s="217"/>
      <c r="S117" s="217"/>
      <c r="T117" s="83"/>
    </row>
    <row r="118" spans="16:20" x14ac:dyDescent="0.25">
      <c r="P118" s="757"/>
      <c r="Q118" s="217"/>
      <c r="R118" s="217"/>
      <c r="S118" s="217"/>
      <c r="T118" s="83"/>
    </row>
    <row r="119" spans="16:20" x14ac:dyDescent="0.25">
      <c r="P119" s="757"/>
      <c r="Q119" s="217"/>
      <c r="R119" s="217"/>
      <c r="S119" s="217"/>
      <c r="T119" s="83"/>
    </row>
    <row r="120" spans="16:20" x14ac:dyDescent="0.25">
      <c r="P120" s="757"/>
      <c r="Q120" s="217"/>
      <c r="R120" s="217"/>
      <c r="S120" s="217"/>
      <c r="T120" s="83"/>
    </row>
    <row r="121" spans="16:20" x14ac:dyDescent="0.25">
      <c r="P121" s="757"/>
      <c r="Q121" s="217"/>
      <c r="R121" s="217"/>
      <c r="S121" s="217"/>
      <c r="T121" s="83"/>
    </row>
    <row r="122" spans="16:20" x14ac:dyDescent="0.25">
      <c r="P122" s="757"/>
      <c r="Q122" s="217"/>
      <c r="R122" s="217"/>
      <c r="S122" s="217"/>
      <c r="T122" s="83"/>
    </row>
    <row r="123" spans="16:20" x14ac:dyDescent="0.25">
      <c r="P123" s="757"/>
      <c r="Q123" s="217"/>
      <c r="R123" s="217"/>
      <c r="S123" s="217"/>
      <c r="T123" s="83"/>
    </row>
    <row r="124" spans="16:20" x14ac:dyDescent="0.25">
      <c r="P124" s="757"/>
      <c r="Q124" s="217"/>
      <c r="R124" s="217"/>
      <c r="S124" s="217"/>
      <c r="T124" s="83"/>
    </row>
    <row r="125" spans="16:20" x14ac:dyDescent="0.25">
      <c r="P125" s="757"/>
      <c r="Q125" s="217"/>
      <c r="R125" s="217"/>
      <c r="S125" s="217"/>
      <c r="T125" s="83"/>
    </row>
    <row r="126" spans="16:20" x14ac:dyDescent="0.25">
      <c r="P126" s="757"/>
      <c r="Q126" s="217"/>
      <c r="R126" s="217"/>
      <c r="S126" s="217"/>
      <c r="T126" s="83"/>
    </row>
    <row r="127" spans="16:20" x14ac:dyDescent="0.25">
      <c r="P127" s="757"/>
      <c r="Q127" s="217"/>
      <c r="R127" s="217"/>
      <c r="S127" s="217"/>
      <c r="T127" s="83"/>
    </row>
    <row r="128" spans="16:20" x14ac:dyDescent="0.25">
      <c r="P128" s="757"/>
      <c r="Q128" s="217"/>
      <c r="R128" s="217"/>
      <c r="S128" s="217"/>
      <c r="T128" s="83"/>
    </row>
    <row r="129" spans="16:20" x14ac:dyDescent="0.25">
      <c r="P129" s="757"/>
      <c r="Q129" s="217"/>
      <c r="R129" s="217"/>
      <c r="S129" s="217"/>
      <c r="T129" s="83"/>
    </row>
    <row r="130" spans="16:20" x14ac:dyDescent="0.25">
      <c r="P130" s="757"/>
      <c r="Q130" s="217"/>
      <c r="R130" s="217"/>
      <c r="S130" s="217"/>
      <c r="T130" s="83"/>
    </row>
    <row r="131" spans="16:20" x14ac:dyDescent="0.25">
      <c r="P131" s="757"/>
      <c r="Q131" s="217"/>
      <c r="R131" s="217"/>
      <c r="S131" s="217"/>
      <c r="T131" s="83"/>
    </row>
    <row r="132" spans="16:20" x14ac:dyDescent="0.25">
      <c r="P132" s="757"/>
      <c r="Q132" s="217"/>
      <c r="R132" s="217"/>
      <c r="S132" s="217"/>
      <c r="T132" s="83"/>
    </row>
    <row r="133" spans="16:20" x14ac:dyDescent="0.25">
      <c r="P133" s="757"/>
      <c r="Q133" s="217"/>
      <c r="R133" s="217"/>
      <c r="S133" s="217"/>
      <c r="T133" s="83"/>
    </row>
    <row r="134" spans="16:20" x14ac:dyDescent="0.25">
      <c r="P134" s="757"/>
      <c r="Q134" s="217"/>
      <c r="R134" s="217"/>
      <c r="S134" s="217"/>
      <c r="T134" s="83"/>
    </row>
    <row r="135" spans="16:20" x14ac:dyDescent="0.25">
      <c r="P135" s="757"/>
      <c r="Q135" s="217"/>
      <c r="R135" s="217"/>
      <c r="S135" s="217"/>
      <c r="T135" s="83"/>
    </row>
    <row r="136" spans="16:20" x14ac:dyDescent="0.25">
      <c r="P136" s="757"/>
      <c r="Q136" s="217"/>
      <c r="R136" s="217"/>
      <c r="S136" s="217"/>
      <c r="T136" s="83"/>
    </row>
    <row r="137" spans="16:20" x14ac:dyDescent="0.25">
      <c r="P137" s="757"/>
      <c r="Q137" s="217"/>
      <c r="R137" s="217"/>
      <c r="S137" s="217"/>
      <c r="T137" s="83"/>
    </row>
    <row r="138" spans="16:20" x14ac:dyDescent="0.25">
      <c r="P138" s="757"/>
      <c r="Q138" s="217"/>
      <c r="R138" s="217"/>
      <c r="S138" s="217"/>
      <c r="T138" s="83"/>
    </row>
    <row r="139" spans="16:20" x14ac:dyDescent="0.25">
      <c r="P139" s="757"/>
      <c r="Q139" s="217"/>
      <c r="R139" s="217"/>
      <c r="S139" s="217"/>
      <c r="T139" s="83"/>
    </row>
    <row r="140" spans="16:20" x14ac:dyDescent="0.25">
      <c r="P140" s="757"/>
      <c r="Q140" s="217"/>
      <c r="R140" s="217"/>
      <c r="S140" s="217"/>
      <c r="T140" s="83"/>
    </row>
    <row r="141" spans="16:20" x14ac:dyDescent="0.25">
      <c r="P141" s="757"/>
      <c r="Q141" s="217"/>
      <c r="R141" s="217"/>
      <c r="S141" s="217"/>
      <c r="T141" s="83"/>
    </row>
    <row r="142" spans="16:20" x14ac:dyDescent="0.25">
      <c r="P142" s="757"/>
      <c r="Q142" s="217"/>
      <c r="R142" s="217"/>
      <c r="S142" s="217"/>
      <c r="T142" s="83"/>
    </row>
    <row r="143" spans="16:20" x14ac:dyDescent="0.25">
      <c r="P143" s="757"/>
      <c r="Q143" s="217"/>
      <c r="R143" s="217"/>
      <c r="S143" s="217"/>
      <c r="T143" s="83"/>
    </row>
    <row r="144" spans="16:20" x14ac:dyDescent="0.25">
      <c r="P144" s="757"/>
      <c r="Q144" s="217"/>
      <c r="R144" s="217"/>
      <c r="S144" s="217"/>
      <c r="T144" s="83"/>
    </row>
    <row r="145" spans="16:20" x14ac:dyDescent="0.25">
      <c r="P145" s="757"/>
      <c r="Q145" s="217"/>
      <c r="R145" s="217"/>
      <c r="S145" s="217"/>
      <c r="T145" s="83"/>
    </row>
    <row r="146" spans="16:20" x14ac:dyDescent="0.25">
      <c r="P146" s="757"/>
      <c r="Q146" s="217"/>
      <c r="R146" s="217"/>
      <c r="S146" s="217"/>
      <c r="T146" s="83"/>
    </row>
    <row r="147" spans="16:20" x14ac:dyDescent="0.25">
      <c r="P147" s="757"/>
      <c r="Q147" s="217"/>
      <c r="R147" s="217"/>
      <c r="S147" s="217"/>
      <c r="T147" s="83"/>
    </row>
    <row r="148" spans="16:20" x14ac:dyDescent="0.25">
      <c r="P148" s="757"/>
      <c r="Q148" s="217"/>
      <c r="R148" s="217"/>
      <c r="S148" s="217"/>
      <c r="T148" s="83"/>
    </row>
    <row r="149" spans="16:20" x14ac:dyDescent="0.25">
      <c r="P149" s="757"/>
      <c r="Q149" s="217"/>
      <c r="R149" s="217"/>
      <c r="S149" s="217"/>
      <c r="T149" s="83"/>
    </row>
    <row r="150" spans="16:20" x14ac:dyDescent="0.25">
      <c r="P150" s="757"/>
      <c r="Q150" s="217"/>
      <c r="R150" s="217"/>
      <c r="S150" s="217"/>
      <c r="T150" s="83"/>
    </row>
    <row r="151" spans="16:20" x14ac:dyDescent="0.25">
      <c r="P151" s="757"/>
      <c r="Q151" s="217"/>
      <c r="R151" s="217"/>
      <c r="S151" s="217"/>
      <c r="T151" s="83"/>
    </row>
    <row r="152" spans="16:20" x14ac:dyDescent="0.25">
      <c r="P152" s="757"/>
      <c r="Q152" s="217"/>
      <c r="R152" s="217"/>
      <c r="S152" s="217"/>
      <c r="T152" s="83"/>
    </row>
    <row r="153" spans="16:20" x14ac:dyDescent="0.25">
      <c r="P153" s="757"/>
      <c r="Q153" s="217"/>
      <c r="R153" s="217"/>
      <c r="S153" s="217"/>
      <c r="T153" s="83"/>
    </row>
    <row r="154" spans="16:20" x14ac:dyDescent="0.25">
      <c r="P154" s="757"/>
      <c r="Q154" s="217"/>
      <c r="R154" s="217"/>
      <c r="S154" s="217"/>
      <c r="T154" s="83"/>
    </row>
    <row r="155" spans="16:20" x14ac:dyDescent="0.25">
      <c r="P155" s="757"/>
      <c r="Q155" s="217"/>
      <c r="R155" s="217"/>
      <c r="S155" s="217"/>
      <c r="T155" s="83"/>
    </row>
    <row r="156" spans="16:20" x14ac:dyDescent="0.25">
      <c r="P156" s="757"/>
      <c r="Q156" s="217"/>
      <c r="R156" s="217"/>
      <c r="S156" s="217"/>
      <c r="T156" s="83"/>
    </row>
    <row r="157" spans="16:20" x14ac:dyDescent="0.25">
      <c r="P157" s="757"/>
      <c r="Q157" s="217"/>
      <c r="R157" s="217"/>
      <c r="S157" s="217"/>
      <c r="T157" s="83"/>
    </row>
    <row r="158" spans="16:20" x14ac:dyDescent="0.25">
      <c r="P158" s="757"/>
      <c r="Q158" s="217"/>
      <c r="R158" s="217"/>
      <c r="S158" s="217"/>
      <c r="T158" s="83"/>
    </row>
    <row r="159" spans="16:20" x14ac:dyDescent="0.25">
      <c r="P159" s="757"/>
      <c r="Q159" s="217"/>
      <c r="R159" s="217"/>
      <c r="S159" s="217"/>
      <c r="T159" s="83"/>
    </row>
    <row r="160" spans="16:20" x14ac:dyDescent="0.25">
      <c r="P160" s="757"/>
      <c r="Q160" s="217"/>
      <c r="R160" s="217"/>
      <c r="S160" s="217"/>
      <c r="T160" s="83"/>
    </row>
    <row r="161" spans="16:20" x14ac:dyDescent="0.25">
      <c r="P161" s="757"/>
      <c r="Q161" s="217"/>
      <c r="R161" s="217"/>
      <c r="S161" s="217"/>
      <c r="T161" s="83"/>
    </row>
    <row r="162" spans="16:20" x14ac:dyDescent="0.25">
      <c r="P162" s="757"/>
      <c r="Q162" s="217"/>
      <c r="R162" s="217"/>
      <c r="S162" s="217"/>
      <c r="T162" s="83"/>
    </row>
    <row r="163" spans="16:20" x14ac:dyDescent="0.25">
      <c r="P163" s="757"/>
      <c r="Q163" s="217"/>
      <c r="R163" s="217"/>
      <c r="S163" s="217"/>
      <c r="T163" s="83"/>
    </row>
    <row r="164" spans="16:20" x14ac:dyDescent="0.25">
      <c r="P164" s="757"/>
      <c r="Q164" s="217"/>
      <c r="R164" s="217"/>
      <c r="S164" s="217"/>
      <c r="T164" s="83"/>
    </row>
    <row r="165" spans="16:20" x14ac:dyDescent="0.25">
      <c r="P165" s="757"/>
      <c r="Q165" s="217"/>
      <c r="R165" s="217"/>
      <c r="S165" s="217"/>
      <c r="T165" s="83"/>
    </row>
    <row r="166" spans="16:20" x14ac:dyDescent="0.25">
      <c r="P166" s="757"/>
      <c r="Q166" s="217"/>
      <c r="R166" s="217"/>
      <c r="S166" s="217"/>
      <c r="T166" s="83"/>
    </row>
    <row r="167" spans="16:20" x14ac:dyDescent="0.25">
      <c r="P167" s="757"/>
      <c r="Q167" s="217"/>
      <c r="R167" s="217"/>
      <c r="S167" s="217"/>
      <c r="T167" s="83"/>
    </row>
    <row r="168" spans="16:20" x14ac:dyDescent="0.25">
      <c r="P168" s="757"/>
      <c r="Q168" s="217"/>
      <c r="R168" s="217"/>
      <c r="S168" s="217"/>
      <c r="T168" s="83"/>
    </row>
    <row r="169" spans="16:20" x14ac:dyDescent="0.25">
      <c r="P169" s="757"/>
      <c r="Q169" s="217"/>
      <c r="R169" s="217"/>
      <c r="S169" s="217"/>
      <c r="T169" s="83"/>
    </row>
    <row r="170" spans="16:20" x14ac:dyDescent="0.25">
      <c r="P170" s="757"/>
      <c r="Q170" s="217"/>
      <c r="R170" s="217"/>
      <c r="S170" s="217"/>
      <c r="T170" s="83"/>
    </row>
    <row r="171" spans="16:20" x14ac:dyDescent="0.25">
      <c r="P171" s="757"/>
      <c r="Q171" s="217"/>
      <c r="R171" s="217"/>
      <c r="S171" s="217"/>
      <c r="T171" s="83"/>
    </row>
    <row r="172" spans="16:20" x14ac:dyDescent="0.25">
      <c r="P172" s="757"/>
      <c r="Q172" s="217"/>
      <c r="R172" s="217"/>
      <c r="S172" s="217"/>
      <c r="T172" s="83"/>
    </row>
    <row r="173" spans="16:20" x14ac:dyDescent="0.25">
      <c r="P173" s="757"/>
      <c r="Q173" s="217"/>
      <c r="R173" s="217"/>
      <c r="S173" s="217"/>
      <c r="T173" s="83"/>
    </row>
    <row r="174" spans="16:20" x14ac:dyDescent="0.25">
      <c r="P174" s="757"/>
      <c r="Q174" s="217"/>
      <c r="R174" s="217"/>
      <c r="S174" s="217"/>
      <c r="T174" s="83"/>
    </row>
    <row r="175" spans="16:20" x14ac:dyDescent="0.25">
      <c r="P175" s="757"/>
      <c r="Q175" s="217"/>
      <c r="R175" s="217"/>
      <c r="S175" s="217"/>
      <c r="T175" s="83"/>
    </row>
    <row r="176" spans="16:20" x14ac:dyDescent="0.25">
      <c r="P176" s="757"/>
      <c r="Q176" s="217"/>
      <c r="R176" s="217"/>
      <c r="S176" s="217"/>
      <c r="T176" s="83"/>
    </row>
    <row r="177" spans="16:20" x14ac:dyDescent="0.25">
      <c r="P177" s="757"/>
      <c r="Q177" s="217"/>
      <c r="R177" s="217"/>
      <c r="S177" s="217"/>
      <c r="T177" s="83"/>
    </row>
    <row r="178" spans="16:20" x14ac:dyDescent="0.25">
      <c r="P178" s="757"/>
      <c r="Q178" s="217"/>
      <c r="R178" s="217"/>
      <c r="S178" s="217"/>
      <c r="T178" s="83"/>
    </row>
    <row r="179" spans="16:20" x14ac:dyDescent="0.25">
      <c r="P179" s="757"/>
      <c r="Q179" s="217"/>
      <c r="R179" s="217"/>
      <c r="S179" s="217"/>
      <c r="T179" s="83"/>
    </row>
    <row r="180" spans="16:20" x14ac:dyDescent="0.25">
      <c r="P180" s="757"/>
      <c r="Q180" s="217"/>
      <c r="R180" s="217"/>
      <c r="S180" s="217"/>
      <c r="T180" s="83"/>
    </row>
    <row r="181" spans="16:20" x14ac:dyDescent="0.25">
      <c r="P181" s="757"/>
      <c r="Q181" s="217"/>
      <c r="R181" s="217"/>
      <c r="S181" s="217"/>
      <c r="T181" s="83"/>
    </row>
    <row r="182" spans="16:20" x14ac:dyDescent="0.25">
      <c r="P182" s="757"/>
      <c r="Q182" s="217"/>
      <c r="R182" s="217"/>
      <c r="S182" s="217"/>
      <c r="T182" s="83"/>
    </row>
    <row r="183" spans="16:20" x14ac:dyDescent="0.25">
      <c r="P183" s="757"/>
      <c r="Q183" s="217"/>
      <c r="R183" s="217"/>
      <c r="S183" s="217"/>
      <c r="T183" s="83"/>
    </row>
    <row r="184" spans="16:20" x14ac:dyDescent="0.25">
      <c r="P184" s="757"/>
      <c r="Q184" s="217"/>
      <c r="R184" s="217"/>
      <c r="S184" s="217"/>
      <c r="T184" s="83"/>
    </row>
    <row r="185" spans="16:20" x14ac:dyDescent="0.25">
      <c r="P185" s="757"/>
      <c r="Q185" s="217"/>
      <c r="R185" s="217"/>
      <c r="S185" s="217"/>
      <c r="T185" s="83"/>
    </row>
    <row r="186" spans="16:20" x14ac:dyDescent="0.25">
      <c r="P186" s="757"/>
      <c r="Q186" s="217"/>
      <c r="R186" s="217"/>
      <c r="S186" s="217"/>
      <c r="T186" s="83"/>
    </row>
    <row r="187" spans="16:20" x14ac:dyDescent="0.25">
      <c r="P187" s="757"/>
      <c r="Q187" s="217"/>
      <c r="R187" s="217"/>
      <c r="S187" s="217"/>
      <c r="T187" s="83"/>
    </row>
    <row r="188" spans="16:20" x14ac:dyDescent="0.25">
      <c r="P188" s="757"/>
      <c r="Q188" s="217"/>
      <c r="R188" s="217"/>
      <c r="S188" s="217"/>
      <c r="T188" s="83"/>
    </row>
    <row r="189" spans="16:20" x14ac:dyDescent="0.25">
      <c r="P189" s="757"/>
      <c r="Q189" s="217"/>
      <c r="R189" s="217"/>
      <c r="S189" s="217"/>
      <c r="T189" s="83"/>
    </row>
    <row r="190" spans="16:20" x14ac:dyDescent="0.25">
      <c r="P190" s="757"/>
      <c r="Q190" s="217"/>
      <c r="R190" s="217"/>
      <c r="S190" s="217"/>
      <c r="T190" s="83"/>
    </row>
    <row r="191" spans="16:20" x14ac:dyDescent="0.25">
      <c r="P191" s="757"/>
      <c r="Q191" s="217"/>
      <c r="R191" s="217"/>
      <c r="S191" s="217"/>
      <c r="T191" s="83"/>
    </row>
    <row r="192" spans="16:20" x14ac:dyDescent="0.25">
      <c r="P192" s="757"/>
      <c r="Q192" s="217"/>
      <c r="R192" s="217"/>
      <c r="S192" s="217"/>
      <c r="T192" s="83"/>
    </row>
    <row r="193" spans="16:20" x14ac:dyDescent="0.25">
      <c r="P193" s="757"/>
      <c r="Q193" s="217"/>
      <c r="R193" s="217"/>
      <c r="S193" s="217"/>
      <c r="T193" s="72"/>
    </row>
    <row r="194" spans="16:20" x14ac:dyDescent="0.25">
      <c r="P194" s="757"/>
      <c r="Q194" s="217"/>
      <c r="R194" s="217"/>
      <c r="S194" s="217"/>
      <c r="T194" s="72"/>
    </row>
    <row r="195" spans="16:20" x14ac:dyDescent="0.25">
      <c r="P195" s="757"/>
      <c r="Q195" s="217"/>
      <c r="R195" s="217"/>
      <c r="S195" s="217"/>
      <c r="T195" s="72"/>
    </row>
    <row r="196" spans="16:20" x14ac:dyDescent="0.25">
      <c r="P196" s="757"/>
      <c r="Q196" s="217"/>
      <c r="R196" s="217"/>
      <c r="S196" s="217"/>
      <c r="T196" s="72"/>
    </row>
    <row r="197" spans="16:20" x14ac:dyDescent="0.25">
      <c r="P197" s="757"/>
      <c r="Q197" s="217"/>
      <c r="R197" s="217"/>
      <c r="S197" s="217"/>
      <c r="T197" s="72"/>
    </row>
    <row r="198" spans="16:20" x14ac:dyDescent="0.25">
      <c r="P198" s="757"/>
      <c r="Q198" s="217"/>
      <c r="R198" s="217"/>
      <c r="S198" s="217"/>
      <c r="T198" s="72"/>
    </row>
    <row r="199" spans="16:20" x14ac:dyDescent="0.25">
      <c r="P199" s="757"/>
      <c r="Q199" s="217"/>
      <c r="R199" s="217"/>
      <c r="S199" s="217"/>
      <c r="T199" s="72"/>
    </row>
    <row r="200" spans="16:20" x14ac:dyDescent="0.25">
      <c r="P200" s="757"/>
      <c r="Q200" s="217"/>
      <c r="R200" s="217"/>
      <c r="S200" s="217"/>
      <c r="T200" s="72"/>
    </row>
    <row r="201" spans="16:20" x14ac:dyDescent="0.25">
      <c r="P201" s="757"/>
      <c r="Q201" s="217"/>
      <c r="R201" s="217"/>
      <c r="S201" s="217"/>
      <c r="T201" s="72"/>
    </row>
    <row r="202" spans="16:20" x14ac:dyDescent="0.25">
      <c r="P202" s="757"/>
      <c r="Q202" s="217"/>
      <c r="R202" s="217"/>
      <c r="S202" s="217"/>
      <c r="T202" s="72"/>
    </row>
    <row r="203" spans="16:20" x14ac:dyDescent="0.25">
      <c r="P203" s="757"/>
      <c r="Q203" s="217"/>
      <c r="R203" s="217"/>
      <c r="S203" s="217"/>
      <c r="T203" s="72"/>
    </row>
    <row r="204" spans="16:20" x14ac:dyDescent="0.25">
      <c r="P204" s="757"/>
      <c r="Q204" s="217"/>
      <c r="R204" s="217"/>
      <c r="S204" s="217"/>
      <c r="T204" s="72"/>
    </row>
    <row r="205" spans="16:20" x14ac:dyDescent="0.25">
      <c r="P205" s="757"/>
      <c r="Q205" s="217"/>
      <c r="R205" s="217"/>
      <c r="S205" s="217"/>
      <c r="T205" s="72"/>
    </row>
    <row r="206" spans="16:20" x14ac:dyDescent="0.25">
      <c r="P206" s="757"/>
      <c r="Q206" s="217"/>
      <c r="R206" s="217"/>
      <c r="S206" s="217"/>
      <c r="T206" s="72"/>
    </row>
    <row r="207" spans="16:20" x14ac:dyDescent="0.25">
      <c r="P207" s="757"/>
      <c r="Q207" s="217"/>
      <c r="R207" s="217"/>
      <c r="S207" s="217"/>
      <c r="T207" s="72"/>
    </row>
    <row r="208" spans="16:20" x14ac:dyDescent="0.25">
      <c r="P208" s="757"/>
      <c r="Q208" s="217"/>
      <c r="R208" s="217"/>
      <c r="S208" s="217"/>
      <c r="T208" s="72"/>
    </row>
    <row r="209" spans="16:20" x14ac:dyDescent="0.25">
      <c r="P209" s="757"/>
      <c r="Q209" s="217"/>
      <c r="R209" s="217"/>
      <c r="S209" s="217"/>
      <c r="T209" s="72"/>
    </row>
    <row r="210" spans="16:20" x14ac:dyDescent="0.25">
      <c r="P210" s="757"/>
      <c r="Q210" s="217"/>
      <c r="R210" s="217"/>
      <c r="S210" s="217"/>
      <c r="T210" s="72"/>
    </row>
    <row r="211" spans="16:20" x14ac:dyDescent="0.25">
      <c r="P211" s="757"/>
      <c r="Q211" s="217"/>
      <c r="R211" s="217"/>
      <c r="S211" s="217"/>
      <c r="T211" s="72"/>
    </row>
    <row r="212" spans="16:20" x14ac:dyDescent="0.25">
      <c r="P212" s="757"/>
      <c r="Q212" s="217"/>
      <c r="R212" s="217"/>
      <c r="S212" s="217"/>
      <c r="T212" s="72"/>
    </row>
    <row r="213" spans="16:20" x14ac:dyDescent="0.25">
      <c r="P213" s="757"/>
      <c r="Q213" s="217"/>
      <c r="R213" s="217"/>
      <c r="S213" s="217"/>
      <c r="T213" s="72"/>
    </row>
    <row r="214" spans="16:20" x14ac:dyDescent="0.25">
      <c r="P214" s="757"/>
      <c r="Q214" s="217"/>
      <c r="R214" s="217"/>
      <c r="S214" s="217"/>
      <c r="T214" s="72"/>
    </row>
    <row r="215" spans="16:20" x14ac:dyDescent="0.25">
      <c r="P215" s="757"/>
      <c r="Q215" s="217"/>
      <c r="R215" s="217"/>
      <c r="S215" s="217"/>
      <c r="T215" s="72"/>
    </row>
    <row r="216" spans="16:20" x14ac:dyDescent="0.25">
      <c r="P216" s="757"/>
      <c r="Q216" s="217"/>
      <c r="R216" s="217"/>
      <c r="S216" s="217"/>
      <c r="T216" s="72"/>
    </row>
    <row r="217" spans="16:20" x14ac:dyDescent="0.25">
      <c r="P217" s="757"/>
      <c r="Q217" s="217"/>
      <c r="R217" s="217"/>
      <c r="S217" s="217"/>
      <c r="T217" s="72"/>
    </row>
    <row r="218" spans="16:20" x14ac:dyDescent="0.25">
      <c r="P218" s="757"/>
      <c r="Q218" s="217"/>
      <c r="R218" s="217"/>
      <c r="S218" s="217"/>
      <c r="T218" s="72"/>
    </row>
    <row r="219" spans="16:20" x14ac:dyDescent="0.25">
      <c r="P219" s="757"/>
      <c r="Q219" s="217"/>
      <c r="R219" s="217"/>
      <c r="S219" s="217"/>
      <c r="T219" s="72"/>
    </row>
    <row r="220" spans="16:20" x14ac:dyDescent="0.25">
      <c r="P220" s="757"/>
      <c r="Q220" s="217"/>
      <c r="R220" s="217"/>
      <c r="S220" s="217"/>
      <c r="T220" s="72"/>
    </row>
    <row r="221" spans="16:20" x14ac:dyDescent="0.25">
      <c r="P221" s="757"/>
      <c r="Q221" s="217"/>
      <c r="R221" s="217"/>
      <c r="S221" s="217"/>
      <c r="T221" s="72"/>
    </row>
    <row r="222" spans="16:20" x14ac:dyDescent="0.25">
      <c r="P222" s="757"/>
      <c r="Q222" s="217"/>
      <c r="R222" s="217"/>
      <c r="S222" s="217"/>
      <c r="T222" s="72"/>
    </row>
    <row r="223" spans="16:20" x14ac:dyDescent="0.25">
      <c r="P223" s="757"/>
      <c r="Q223" s="217"/>
      <c r="R223" s="217"/>
      <c r="S223" s="217"/>
      <c r="T223" s="72"/>
    </row>
    <row r="224" spans="16:20" x14ac:dyDescent="0.25">
      <c r="P224" s="757"/>
      <c r="Q224" s="217"/>
      <c r="R224" s="217"/>
      <c r="S224" s="217"/>
      <c r="T224" s="72"/>
    </row>
    <row r="225" spans="16:20" x14ac:dyDescent="0.25">
      <c r="P225" s="757"/>
      <c r="Q225" s="217"/>
      <c r="R225" s="217"/>
      <c r="S225" s="217"/>
      <c r="T225" s="72"/>
    </row>
    <row r="226" spans="16:20" x14ac:dyDescent="0.25">
      <c r="P226" s="757"/>
      <c r="Q226" s="217"/>
      <c r="R226" s="217"/>
      <c r="S226" s="217"/>
      <c r="T226" s="72"/>
    </row>
    <row r="227" spans="16:20" x14ac:dyDescent="0.25">
      <c r="P227" s="757"/>
      <c r="Q227" s="217"/>
      <c r="R227" s="217"/>
      <c r="S227" s="217"/>
      <c r="T227" s="72"/>
    </row>
    <row r="228" spans="16:20" x14ac:dyDescent="0.25">
      <c r="P228" s="757"/>
      <c r="Q228" s="217"/>
      <c r="R228" s="217"/>
      <c r="S228" s="217"/>
      <c r="T228" s="72"/>
    </row>
    <row r="229" spans="16:20" x14ac:dyDescent="0.25">
      <c r="P229" s="757"/>
      <c r="Q229" s="217"/>
      <c r="R229" s="217"/>
      <c r="S229" s="217"/>
      <c r="T229" s="72"/>
    </row>
    <row r="230" spans="16:20" x14ac:dyDescent="0.25">
      <c r="P230" s="757"/>
      <c r="Q230" s="217"/>
      <c r="R230" s="217"/>
      <c r="S230" s="217"/>
      <c r="T230" s="72"/>
    </row>
    <row r="231" spans="16:20" x14ac:dyDescent="0.25">
      <c r="P231" s="757"/>
      <c r="Q231" s="217"/>
      <c r="R231" s="217"/>
      <c r="S231" s="217"/>
      <c r="T231" s="72"/>
    </row>
    <row r="232" spans="16:20" x14ac:dyDescent="0.25">
      <c r="P232" s="757"/>
      <c r="Q232" s="217"/>
      <c r="R232" s="217"/>
      <c r="S232" s="217"/>
      <c r="T232" s="72"/>
    </row>
    <row r="233" spans="16:20" x14ac:dyDescent="0.25">
      <c r="P233" s="757"/>
      <c r="Q233" s="217"/>
      <c r="R233" s="217"/>
      <c r="S233" s="217"/>
      <c r="T233" s="72"/>
    </row>
    <row r="234" spans="16:20" x14ac:dyDescent="0.25">
      <c r="P234" s="757"/>
      <c r="Q234" s="217"/>
      <c r="R234" s="217"/>
      <c r="S234" s="217"/>
      <c r="T234" s="72"/>
    </row>
    <row r="235" spans="16:20" x14ac:dyDescent="0.25">
      <c r="P235" s="757"/>
      <c r="Q235" s="217"/>
      <c r="R235" s="217"/>
      <c r="S235" s="217"/>
      <c r="T235" s="72"/>
    </row>
    <row r="236" spans="16:20" x14ac:dyDescent="0.25">
      <c r="P236" s="757"/>
      <c r="Q236" s="217"/>
      <c r="R236" s="217"/>
      <c r="S236" s="217"/>
      <c r="T236" s="72"/>
    </row>
    <row r="237" spans="16:20" x14ac:dyDescent="0.25">
      <c r="P237" s="757"/>
      <c r="Q237" s="217"/>
      <c r="R237" s="217"/>
      <c r="S237" s="217"/>
      <c r="T237" s="72"/>
    </row>
    <row r="238" spans="16:20" x14ac:dyDescent="0.25">
      <c r="P238" s="757"/>
      <c r="Q238" s="217"/>
      <c r="R238" s="217"/>
      <c r="S238" s="217"/>
      <c r="T238" s="72"/>
    </row>
    <row r="239" spans="16:20" x14ac:dyDescent="0.25">
      <c r="P239" s="757"/>
      <c r="Q239" s="217"/>
      <c r="R239" s="217"/>
      <c r="S239" s="217"/>
      <c r="T239" s="72"/>
    </row>
    <row r="240" spans="16:20" x14ac:dyDescent="0.25">
      <c r="P240" s="757"/>
      <c r="Q240" s="217"/>
      <c r="R240" s="217"/>
      <c r="S240" s="217"/>
      <c r="T240" s="72"/>
    </row>
    <row r="241" spans="16:20" x14ac:dyDescent="0.25">
      <c r="P241" s="757"/>
      <c r="Q241" s="217"/>
      <c r="R241" s="217"/>
      <c r="S241" s="217"/>
      <c r="T241" s="72"/>
    </row>
    <row r="242" spans="16:20" x14ac:dyDescent="0.25">
      <c r="P242" s="757"/>
      <c r="Q242" s="217"/>
      <c r="R242" s="217"/>
      <c r="S242" s="217"/>
      <c r="T242" s="72"/>
    </row>
    <row r="243" spans="16:20" x14ac:dyDescent="0.25">
      <c r="P243" s="757"/>
      <c r="Q243" s="217"/>
      <c r="R243" s="217"/>
      <c r="S243" s="217"/>
      <c r="T243" s="72"/>
    </row>
    <row r="244" spans="16:20" x14ac:dyDescent="0.25">
      <c r="P244" s="757"/>
      <c r="Q244" s="217"/>
      <c r="R244" s="217"/>
      <c r="S244" s="217"/>
      <c r="T244" s="72"/>
    </row>
    <row r="245" spans="16:20" x14ac:dyDescent="0.25">
      <c r="P245" s="757"/>
      <c r="Q245" s="217"/>
      <c r="R245" s="217"/>
      <c r="S245" s="217"/>
      <c r="T245" s="72"/>
    </row>
    <row r="246" spans="16:20" x14ac:dyDescent="0.25">
      <c r="P246" s="757"/>
      <c r="Q246" s="217"/>
      <c r="R246" s="217"/>
      <c r="S246" s="217"/>
      <c r="T246" s="72"/>
    </row>
    <row r="247" spans="16:20" x14ac:dyDescent="0.25">
      <c r="P247" s="757"/>
      <c r="Q247" s="217"/>
      <c r="R247" s="217"/>
      <c r="S247" s="217"/>
      <c r="T247" s="72"/>
    </row>
    <row r="248" spans="16:20" x14ac:dyDescent="0.25">
      <c r="P248" s="757"/>
      <c r="Q248" s="217"/>
      <c r="R248" s="217"/>
      <c r="S248" s="217"/>
      <c r="T248" s="72"/>
    </row>
    <row r="249" spans="16:20" x14ac:dyDescent="0.25">
      <c r="P249" s="757"/>
      <c r="Q249" s="217"/>
      <c r="R249" s="217"/>
      <c r="S249" s="217"/>
      <c r="T249" s="72"/>
    </row>
    <row r="250" spans="16:20" x14ac:dyDescent="0.25">
      <c r="P250" s="757"/>
      <c r="Q250" s="217"/>
      <c r="R250" s="217"/>
      <c r="S250" s="217"/>
      <c r="T250" s="72"/>
    </row>
    <row r="251" spans="16:20" x14ac:dyDescent="0.25">
      <c r="P251" s="757"/>
      <c r="Q251" s="217"/>
      <c r="R251" s="217"/>
      <c r="S251" s="217"/>
      <c r="T251" s="72"/>
    </row>
    <row r="252" spans="16:20" x14ac:dyDescent="0.25">
      <c r="P252" s="757"/>
      <c r="Q252" s="217"/>
      <c r="R252" s="217"/>
      <c r="S252" s="217"/>
      <c r="T252" s="72"/>
    </row>
    <row r="253" spans="16:20" x14ac:dyDescent="0.25">
      <c r="P253" s="757"/>
      <c r="Q253" s="217"/>
      <c r="R253" s="217"/>
      <c r="S253" s="217"/>
      <c r="T253" s="72"/>
    </row>
    <row r="254" spans="16:20" x14ac:dyDescent="0.25">
      <c r="P254" s="757"/>
      <c r="Q254" s="217"/>
      <c r="R254" s="217"/>
      <c r="S254" s="217"/>
      <c r="T254" s="72"/>
    </row>
    <row r="255" spans="16:20" x14ac:dyDescent="0.25">
      <c r="P255" s="757"/>
      <c r="Q255" s="217"/>
      <c r="R255" s="217"/>
      <c r="S255" s="217"/>
      <c r="T255" s="72"/>
    </row>
    <row r="256" spans="16:20" x14ac:dyDescent="0.25">
      <c r="P256" s="757"/>
      <c r="Q256" s="217"/>
      <c r="R256" s="217"/>
      <c r="S256" s="217"/>
      <c r="T256" s="72"/>
    </row>
    <row r="257" spans="16:19" x14ac:dyDescent="0.25">
      <c r="P257" s="83"/>
      <c r="Q257" s="83"/>
      <c r="R257" s="83"/>
      <c r="S257" s="83"/>
    </row>
    <row r="258" spans="16:19" x14ac:dyDescent="0.25">
      <c r="P258" s="83"/>
      <c r="Q258" s="83"/>
      <c r="R258" s="83"/>
      <c r="S258" s="83"/>
    </row>
    <row r="259" spans="16:19" x14ac:dyDescent="0.25">
      <c r="P259" s="83"/>
      <c r="Q259" s="83"/>
      <c r="R259" s="83"/>
      <c r="S259" s="83"/>
    </row>
    <row r="260" spans="16:19" x14ac:dyDescent="0.25">
      <c r="P260" s="83"/>
      <c r="Q260" s="83"/>
      <c r="R260" s="83"/>
      <c r="S260" s="83"/>
    </row>
    <row r="261" spans="16:19" x14ac:dyDescent="0.25">
      <c r="P261" s="83"/>
      <c r="Q261" s="83"/>
      <c r="R261" s="83"/>
      <c r="S261" s="83"/>
    </row>
    <row r="262" spans="16:19" x14ac:dyDescent="0.25">
      <c r="P262" s="83"/>
      <c r="Q262" s="83"/>
      <c r="R262" s="83"/>
      <c r="S262" s="83"/>
    </row>
    <row r="263" spans="16:19" x14ac:dyDescent="0.25">
      <c r="P263" s="83"/>
      <c r="Q263" s="83"/>
      <c r="R263" s="83"/>
      <c r="S263" s="83"/>
    </row>
  </sheetData>
  <mergeCells count="15">
    <mergeCell ref="B2:I2"/>
    <mergeCell ref="B3:I3"/>
    <mergeCell ref="B4:I4"/>
    <mergeCell ref="P237:P256"/>
    <mergeCell ref="P4:P24"/>
    <mergeCell ref="P25:P41"/>
    <mergeCell ref="P42:P64"/>
    <mergeCell ref="P65:P83"/>
    <mergeCell ref="P84:P105"/>
    <mergeCell ref="P106:P127"/>
    <mergeCell ref="P128:P148"/>
    <mergeCell ref="P149:P171"/>
    <mergeCell ref="P172:P192"/>
    <mergeCell ref="P193:P214"/>
    <mergeCell ref="P215:P236"/>
  </mergeCells>
  <phoneticPr fontId="22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EB4A9-5702-4521-8012-CF7C802129DC}">
  <sheetPr codeName="Sheet14"/>
  <dimension ref="A1:Z938"/>
  <sheetViews>
    <sheetView showGridLines="0" zoomScaleNormal="100" workbookViewId="0">
      <selection activeCell="Q29" sqref="Q29"/>
    </sheetView>
  </sheetViews>
  <sheetFormatPr defaultColWidth="11.42578125" defaultRowHeight="15" x14ac:dyDescent="0.25"/>
  <sheetData>
    <row r="1" spans="1:26" s="55" customFormat="1" x14ac:dyDescent="0.25"/>
    <row r="2" spans="1:26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  <c r="Q2" s="221"/>
      <c r="R2" s="221"/>
      <c r="S2" s="221"/>
    </row>
    <row r="3" spans="1:26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  <c r="Q3"/>
      <c r="R3" s="221"/>
      <c r="S3" s="221"/>
    </row>
    <row r="4" spans="1:26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/>
      <c r="Q4"/>
      <c r="R4" s="221"/>
      <c r="S4" s="221"/>
    </row>
    <row r="5" spans="1:26" x14ac:dyDescent="0.25">
      <c r="R5" s="72"/>
      <c r="S5" s="72"/>
    </row>
    <row r="6" spans="1:26" s="2" customFormat="1" x14ac:dyDescent="0.25">
      <c r="P6"/>
      <c r="Q6"/>
      <c r="R6" s="222"/>
      <c r="S6" s="222"/>
    </row>
    <row r="7" spans="1:26" x14ac:dyDescent="0.25">
      <c r="Q7" s="217"/>
      <c r="R7" s="217"/>
      <c r="S7" s="217"/>
      <c r="T7" s="72"/>
      <c r="X7" s="72"/>
      <c r="Y7" s="72"/>
      <c r="Z7" s="72"/>
    </row>
    <row r="8" spans="1:26" x14ac:dyDescent="0.25">
      <c r="X8" s="72"/>
      <c r="Y8" s="72"/>
      <c r="Z8" s="72"/>
    </row>
    <row r="9" spans="1:26" x14ac:dyDescent="0.25">
      <c r="X9" s="72"/>
      <c r="Y9" s="72"/>
      <c r="Z9" s="72"/>
    </row>
    <row r="10" spans="1:26" x14ac:dyDescent="0.25">
      <c r="X10" s="72"/>
      <c r="Y10" s="72"/>
      <c r="Z10" s="72"/>
    </row>
    <row r="11" spans="1:26" x14ac:dyDescent="0.25">
      <c r="X11" s="72"/>
      <c r="Y11" s="72"/>
      <c r="Z11" s="72"/>
    </row>
    <row r="12" spans="1:26" x14ac:dyDescent="0.25">
      <c r="X12" s="72"/>
      <c r="Y12" s="72"/>
      <c r="Z12" s="72"/>
    </row>
    <row r="13" spans="1:26" x14ac:dyDescent="0.25">
      <c r="X13" s="72"/>
      <c r="Y13" s="72"/>
      <c r="Z13" s="72"/>
    </row>
    <row r="14" spans="1:26" x14ac:dyDescent="0.25">
      <c r="X14" s="72"/>
      <c r="Y14" s="72"/>
      <c r="Z14" s="72"/>
    </row>
    <row r="15" spans="1:26" x14ac:dyDescent="0.25">
      <c r="X15" s="72"/>
      <c r="Y15" s="72"/>
      <c r="Z15" s="72"/>
    </row>
    <row r="16" spans="1:26" x14ac:dyDescent="0.25">
      <c r="X16" s="72"/>
      <c r="Y16" s="72"/>
      <c r="Z16" s="72"/>
    </row>
    <row r="17" spans="1:26" x14ac:dyDescent="0.25">
      <c r="X17" s="72"/>
      <c r="Y17" s="72"/>
      <c r="Z17" s="72"/>
    </row>
    <row r="18" spans="1:26" x14ac:dyDescent="0.25">
      <c r="X18" s="72"/>
      <c r="Y18" s="72"/>
      <c r="Z18" s="72"/>
    </row>
    <row r="19" spans="1:26" x14ac:dyDescent="0.25">
      <c r="X19" s="72"/>
      <c r="Y19" s="72"/>
      <c r="Z19" s="72"/>
    </row>
    <row r="20" spans="1:26" x14ac:dyDescent="0.25">
      <c r="X20" s="72"/>
      <c r="Y20" s="72"/>
      <c r="Z20" s="72"/>
    </row>
    <row r="21" spans="1:26" x14ac:dyDescent="0.25">
      <c r="X21" s="72"/>
      <c r="Y21" s="72"/>
      <c r="Z21" s="72"/>
    </row>
    <row r="22" spans="1:26" x14ac:dyDescent="0.25">
      <c r="X22" s="72"/>
      <c r="Y22" s="72"/>
      <c r="Z22" s="72"/>
    </row>
    <row r="23" spans="1:26" x14ac:dyDescent="0.25">
      <c r="X23" s="72"/>
      <c r="Y23" s="72"/>
      <c r="Z23" s="72"/>
    </row>
    <row r="24" spans="1:26" x14ac:dyDescent="0.25">
      <c r="X24" s="72"/>
      <c r="Y24" s="72"/>
      <c r="Z24" s="72"/>
    </row>
    <row r="25" spans="1:26" x14ac:dyDescent="0.25">
      <c r="X25" s="72"/>
      <c r="Y25" s="72"/>
      <c r="Z25" s="72"/>
    </row>
    <row r="26" spans="1:26" x14ac:dyDescent="0.25">
      <c r="X26" s="72"/>
      <c r="Y26" s="72"/>
      <c r="Z26" s="72"/>
    </row>
    <row r="27" spans="1:26" x14ac:dyDescent="0.25">
      <c r="X27" s="72"/>
      <c r="Y27" s="72"/>
      <c r="Z27" s="72"/>
    </row>
    <row r="28" spans="1:26" x14ac:dyDescent="0.25">
      <c r="A28" s="52" t="s">
        <v>735</v>
      </c>
      <c r="X28" s="72"/>
      <c r="Y28" s="72"/>
      <c r="Z28" s="72"/>
    </row>
    <row r="29" spans="1:26" x14ac:dyDescent="0.25">
      <c r="X29" s="72"/>
      <c r="Y29" s="72"/>
      <c r="Z29" s="72"/>
    </row>
    <row r="30" spans="1:26" x14ac:dyDescent="0.25">
      <c r="X30" s="72"/>
      <c r="Y30" s="72"/>
      <c r="Z30" s="72"/>
    </row>
    <row r="31" spans="1:26" x14ac:dyDescent="0.25">
      <c r="X31" s="72"/>
      <c r="Y31" s="72"/>
      <c r="Z31" s="72"/>
    </row>
    <row r="32" spans="1:26" x14ac:dyDescent="0.25">
      <c r="X32" s="72"/>
      <c r="Y32" s="72"/>
      <c r="Z32" s="72"/>
    </row>
    <row r="33" spans="24:26" x14ac:dyDescent="0.25">
      <c r="X33" s="72"/>
      <c r="Y33" s="72"/>
      <c r="Z33" s="72"/>
    </row>
    <row r="34" spans="24:26" x14ac:dyDescent="0.25">
      <c r="X34" s="72"/>
      <c r="Y34" s="72"/>
      <c r="Z34" s="72"/>
    </row>
    <row r="35" spans="24:26" x14ac:dyDescent="0.25">
      <c r="X35" s="72"/>
      <c r="Y35" s="72"/>
      <c r="Z35" s="72"/>
    </row>
    <row r="36" spans="24:26" x14ac:dyDescent="0.25">
      <c r="X36" s="72"/>
      <c r="Y36" s="72"/>
      <c r="Z36" s="72"/>
    </row>
    <row r="37" spans="24:26" x14ac:dyDescent="0.25">
      <c r="X37" s="72"/>
      <c r="Y37" s="72"/>
      <c r="Z37" s="72"/>
    </row>
    <row r="38" spans="24:26" x14ac:dyDescent="0.25">
      <c r="X38" s="72"/>
      <c r="Y38" s="72"/>
      <c r="Z38" s="72"/>
    </row>
    <row r="39" spans="24:26" x14ac:dyDescent="0.25">
      <c r="X39" s="72"/>
      <c r="Y39" s="72"/>
      <c r="Z39" s="72"/>
    </row>
    <row r="40" spans="24:26" x14ac:dyDescent="0.25">
      <c r="X40" s="72"/>
      <c r="Y40" s="72"/>
      <c r="Z40" s="72"/>
    </row>
    <row r="41" spans="24:26" x14ac:dyDescent="0.25">
      <c r="X41" s="72"/>
      <c r="Y41" s="72"/>
      <c r="Z41" s="72"/>
    </row>
    <row r="42" spans="24:26" x14ac:dyDescent="0.25">
      <c r="X42" s="72"/>
      <c r="Y42" s="72"/>
      <c r="Z42" s="72"/>
    </row>
    <row r="43" spans="24:26" x14ac:dyDescent="0.25">
      <c r="X43" s="72"/>
      <c r="Y43" s="72"/>
      <c r="Z43" s="72"/>
    </row>
    <row r="44" spans="24:26" x14ac:dyDescent="0.25">
      <c r="X44" s="72"/>
      <c r="Y44" s="72"/>
      <c r="Z44" s="72"/>
    </row>
    <row r="45" spans="24:26" x14ac:dyDescent="0.25">
      <c r="X45" s="72"/>
      <c r="Y45" s="72"/>
      <c r="Z45" s="72"/>
    </row>
    <row r="46" spans="24:26" x14ac:dyDescent="0.25">
      <c r="X46" s="72"/>
      <c r="Y46" s="72"/>
      <c r="Z46" s="72"/>
    </row>
    <row r="47" spans="24:26" x14ac:dyDescent="0.25">
      <c r="X47" s="72"/>
      <c r="Y47" s="72"/>
      <c r="Z47" s="72"/>
    </row>
    <row r="48" spans="24:26" x14ac:dyDescent="0.25">
      <c r="X48" s="72"/>
      <c r="Y48" s="72"/>
      <c r="Z48" s="72"/>
    </row>
    <row r="49" spans="24:26" x14ac:dyDescent="0.25">
      <c r="X49" s="72"/>
      <c r="Y49" s="72"/>
      <c r="Z49" s="72"/>
    </row>
    <row r="50" spans="24:26" x14ac:dyDescent="0.25">
      <c r="X50" s="72"/>
      <c r="Y50" s="72"/>
      <c r="Z50" s="72"/>
    </row>
    <row r="51" spans="24:26" x14ac:dyDescent="0.25">
      <c r="X51" s="72"/>
      <c r="Y51" s="72"/>
      <c r="Z51" s="72"/>
    </row>
    <row r="52" spans="24:26" x14ac:dyDescent="0.25">
      <c r="X52" s="72"/>
      <c r="Y52" s="72"/>
      <c r="Z52" s="72"/>
    </row>
    <row r="53" spans="24:26" x14ac:dyDescent="0.25">
      <c r="X53" s="72"/>
      <c r="Y53" s="72"/>
      <c r="Z53" s="72"/>
    </row>
    <row r="54" spans="24:26" x14ac:dyDescent="0.25">
      <c r="X54" s="72"/>
      <c r="Y54" s="72"/>
      <c r="Z54" s="72"/>
    </row>
    <row r="55" spans="24:26" x14ac:dyDescent="0.25">
      <c r="X55" s="72"/>
      <c r="Y55" s="72"/>
      <c r="Z55" s="72"/>
    </row>
    <row r="56" spans="24:26" x14ac:dyDescent="0.25">
      <c r="X56" s="72"/>
      <c r="Y56" s="72"/>
      <c r="Z56" s="72"/>
    </row>
    <row r="57" spans="24:26" x14ac:dyDescent="0.25">
      <c r="X57" s="72"/>
      <c r="Y57" s="72"/>
      <c r="Z57" s="72"/>
    </row>
    <row r="58" spans="24:26" x14ac:dyDescent="0.25">
      <c r="X58" s="72"/>
      <c r="Y58" s="72"/>
      <c r="Z58" s="72"/>
    </row>
    <row r="59" spans="24:26" x14ac:dyDescent="0.25">
      <c r="X59" s="72"/>
      <c r="Y59" s="72"/>
      <c r="Z59" s="72"/>
    </row>
    <row r="60" spans="24:26" x14ac:dyDescent="0.25">
      <c r="X60" s="72"/>
      <c r="Y60" s="72"/>
      <c r="Z60" s="72"/>
    </row>
    <row r="61" spans="24:26" x14ac:dyDescent="0.25">
      <c r="X61" s="72"/>
      <c r="Y61" s="72"/>
      <c r="Z61" s="72"/>
    </row>
    <row r="62" spans="24:26" x14ac:dyDescent="0.25">
      <c r="X62" s="72"/>
      <c r="Y62" s="72"/>
      <c r="Z62" s="72"/>
    </row>
    <row r="63" spans="24:26" x14ac:dyDescent="0.25">
      <c r="X63" s="72"/>
      <c r="Y63" s="72"/>
      <c r="Z63" s="72"/>
    </row>
    <row r="64" spans="24:26" x14ac:dyDescent="0.25">
      <c r="X64" s="72"/>
      <c r="Y64" s="72"/>
      <c r="Z64" s="72"/>
    </row>
    <row r="65" spans="24:26" x14ac:dyDescent="0.25">
      <c r="X65" s="72"/>
      <c r="Y65" s="72"/>
      <c r="Z65" s="72"/>
    </row>
    <row r="66" spans="24:26" x14ac:dyDescent="0.25">
      <c r="X66" s="72"/>
      <c r="Y66" s="72"/>
      <c r="Z66" s="72"/>
    </row>
    <row r="67" spans="24:26" x14ac:dyDescent="0.25">
      <c r="X67" s="72"/>
      <c r="Y67" s="72"/>
      <c r="Z67" s="72"/>
    </row>
    <row r="68" spans="24:26" x14ac:dyDescent="0.25">
      <c r="X68" s="72"/>
      <c r="Y68" s="72"/>
      <c r="Z68" s="72"/>
    </row>
    <row r="69" spans="24:26" x14ac:dyDescent="0.25">
      <c r="X69" s="72"/>
      <c r="Y69" s="72"/>
      <c r="Z69" s="72"/>
    </row>
    <row r="70" spans="24:26" x14ac:dyDescent="0.25">
      <c r="X70" s="72"/>
      <c r="Y70" s="72"/>
      <c r="Z70" s="72"/>
    </row>
    <row r="71" spans="24:26" x14ac:dyDescent="0.25">
      <c r="X71" s="72"/>
      <c r="Y71" s="72"/>
      <c r="Z71" s="72"/>
    </row>
    <row r="72" spans="24:26" x14ac:dyDescent="0.25">
      <c r="X72" s="72"/>
      <c r="Y72" s="72"/>
      <c r="Z72" s="72"/>
    </row>
    <row r="73" spans="24:26" x14ac:dyDescent="0.25">
      <c r="X73" s="72"/>
      <c r="Y73" s="72"/>
      <c r="Z73" s="72"/>
    </row>
    <row r="74" spans="24:26" x14ac:dyDescent="0.25">
      <c r="X74" s="72"/>
      <c r="Y74" s="72"/>
      <c r="Z74" s="72"/>
    </row>
    <row r="75" spans="24:26" x14ac:dyDescent="0.25">
      <c r="X75" s="72"/>
      <c r="Y75" s="72"/>
      <c r="Z75" s="72"/>
    </row>
    <row r="76" spans="24:26" x14ac:dyDescent="0.25">
      <c r="X76" s="72"/>
      <c r="Y76" s="72"/>
      <c r="Z76" s="72"/>
    </row>
    <row r="77" spans="24:26" x14ac:dyDescent="0.25">
      <c r="X77" s="72"/>
      <c r="Y77" s="72"/>
      <c r="Z77" s="72"/>
    </row>
    <row r="78" spans="24:26" x14ac:dyDescent="0.25">
      <c r="X78" s="72"/>
      <c r="Y78" s="72"/>
      <c r="Z78" s="72"/>
    </row>
    <row r="79" spans="24:26" x14ac:dyDescent="0.25">
      <c r="X79" s="72"/>
      <c r="Y79" s="72"/>
      <c r="Z79" s="72"/>
    </row>
    <row r="80" spans="24:26" x14ac:dyDescent="0.25">
      <c r="X80" s="72"/>
      <c r="Y80" s="72"/>
      <c r="Z80" s="72"/>
    </row>
    <row r="81" spans="24:26" x14ac:dyDescent="0.25">
      <c r="X81" s="72"/>
      <c r="Y81" s="72"/>
      <c r="Z81" s="72"/>
    </row>
    <row r="82" spans="24:26" x14ac:dyDescent="0.25">
      <c r="X82" s="72"/>
      <c r="Y82" s="72"/>
      <c r="Z82" s="72"/>
    </row>
    <row r="83" spans="24:26" x14ac:dyDescent="0.25">
      <c r="X83" s="72"/>
      <c r="Y83" s="72"/>
      <c r="Z83" s="72"/>
    </row>
    <row r="84" spans="24:26" x14ac:dyDescent="0.25">
      <c r="X84" s="72"/>
      <c r="Y84" s="72"/>
      <c r="Z84" s="72"/>
    </row>
    <row r="85" spans="24:26" x14ac:dyDescent="0.25">
      <c r="X85" s="72"/>
      <c r="Y85" s="72"/>
      <c r="Z85" s="72"/>
    </row>
    <row r="86" spans="24:26" x14ac:dyDescent="0.25">
      <c r="X86" s="72"/>
      <c r="Y86" s="72"/>
      <c r="Z86" s="72"/>
    </row>
    <row r="87" spans="24:26" x14ac:dyDescent="0.25">
      <c r="X87" s="72"/>
      <c r="Y87" s="72"/>
      <c r="Z87" s="72"/>
    </row>
    <row r="88" spans="24:26" x14ac:dyDescent="0.25">
      <c r="X88" s="72"/>
      <c r="Y88" s="72"/>
      <c r="Z88" s="72"/>
    </row>
    <row r="89" spans="24:26" x14ac:dyDescent="0.25">
      <c r="X89" s="72"/>
      <c r="Y89" s="72"/>
      <c r="Z89" s="72"/>
    </row>
    <row r="90" spans="24:26" x14ac:dyDescent="0.25">
      <c r="X90" s="72"/>
      <c r="Y90" s="72"/>
      <c r="Z90" s="72"/>
    </row>
    <row r="91" spans="24:26" x14ac:dyDescent="0.25">
      <c r="X91" s="72"/>
      <c r="Y91" s="72"/>
      <c r="Z91" s="72"/>
    </row>
    <row r="92" spans="24:26" x14ac:dyDescent="0.25">
      <c r="X92" s="72"/>
      <c r="Y92" s="72"/>
      <c r="Z92" s="72"/>
    </row>
    <row r="93" spans="24:26" x14ac:dyDescent="0.25">
      <c r="X93" s="72"/>
      <c r="Y93" s="72"/>
      <c r="Z93" s="72"/>
    </row>
    <row r="94" spans="24:26" x14ac:dyDescent="0.25">
      <c r="X94" s="72"/>
      <c r="Y94" s="72"/>
      <c r="Z94" s="72"/>
    </row>
    <row r="95" spans="24:26" x14ac:dyDescent="0.25">
      <c r="X95" s="72"/>
      <c r="Y95" s="72"/>
      <c r="Z95" s="72"/>
    </row>
    <row r="96" spans="24:26" x14ac:dyDescent="0.25">
      <c r="X96" s="72"/>
      <c r="Y96" s="72"/>
      <c r="Z96" s="72"/>
    </row>
    <row r="97" spans="24:26" x14ac:dyDescent="0.25">
      <c r="X97" s="72"/>
      <c r="Y97" s="72"/>
      <c r="Z97" s="72"/>
    </row>
    <row r="98" spans="24:26" x14ac:dyDescent="0.25">
      <c r="X98" s="72"/>
      <c r="Y98" s="72"/>
      <c r="Z98" s="72"/>
    </row>
    <row r="99" spans="24:26" x14ac:dyDescent="0.25">
      <c r="X99" s="72"/>
      <c r="Y99" s="72"/>
      <c r="Z99" s="72"/>
    </row>
    <row r="100" spans="24:26" x14ac:dyDescent="0.25">
      <c r="X100" s="72"/>
      <c r="Y100" s="72"/>
      <c r="Z100" s="72"/>
    </row>
    <row r="101" spans="24:26" x14ac:dyDescent="0.25">
      <c r="X101" s="72"/>
      <c r="Y101" s="72"/>
      <c r="Z101" s="72"/>
    </row>
    <row r="102" spans="24:26" x14ac:dyDescent="0.25">
      <c r="X102" s="72"/>
      <c r="Y102" s="72"/>
      <c r="Z102" s="72"/>
    </row>
    <row r="103" spans="24:26" x14ac:dyDescent="0.25">
      <c r="X103" s="72"/>
      <c r="Y103" s="72"/>
      <c r="Z103" s="72"/>
    </row>
    <row r="104" spans="24:26" x14ac:dyDescent="0.25">
      <c r="X104" s="72"/>
      <c r="Y104" s="72"/>
      <c r="Z104" s="72"/>
    </row>
    <row r="105" spans="24:26" x14ac:dyDescent="0.25">
      <c r="X105" s="72"/>
      <c r="Y105" s="72"/>
      <c r="Z105" s="72"/>
    </row>
    <row r="106" spans="24:26" x14ac:dyDescent="0.25">
      <c r="X106" s="72"/>
      <c r="Y106" s="72"/>
      <c r="Z106" s="72"/>
    </row>
    <row r="107" spans="24:26" x14ac:dyDescent="0.25">
      <c r="X107" s="72"/>
      <c r="Y107" s="72"/>
      <c r="Z107" s="72"/>
    </row>
    <row r="108" spans="24:26" x14ac:dyDescent="0.25">
      <c r="X108" s="72"/>
      <c r="Y108" s="72"/>
      <c r="Z108" s="72"/>
    </row>
    <row r="109" spans="24:26" x14ac:dyDescent="0.25">
      <c r="X109" s="72"/>
      <c r="Y109" s="72"/>
      <c r="Z109" s="72"/>
    </row>
    <row r="110" spans="24:26" x14ac:dyDescent="0.25">
      <c r="X110" s="72"/>
      <c r="Y110" s="72"/>
      <c r="Z110" s="72"/>
    </row>
    <row r="111" spans="24:26" x14ac:dyDescent="0.25">
      <c r="X111" s="72"/>
      <c r="Y111" s="72"/>
      <c r="Z111" s="72"/>
    </row>
    <row r="112" spans="24:26" x14ac:dyDescent="0.25">
      <c r="X112" s="72"/>
      <c r="Y112" s="72"/>
      <c r="Z112" s="72"/>
    </row>
    <row r="113" spans="24:26" x14ac:dyDescent="0.25">
      <c r="X113" s="72"/>
      <c r="Y113" s="72"/>
      <c r="Z113" s="72"/>
    </row>
    <row r="114" spans="24:26" x14ac:dyDescent="0.25">
      <c r="X114" s="72"/>
      <c r="Y114" s="72"/>
      <c r="Z114" s="72"/>
    </row>
    <row r="115" spans="24:26" x14ac:dyDescent="0.25">
      <c r="X115" s="72"/>
      <c r="Y115" s="72"/>
      <c r="Z115" s="72"/>
    </row>
    <row r="116" spans="24:26" x14ac:dyDescent="0.25">
      <c r="X116" s="72"/>
      <c r="Y116" s="72"/>
      <c r="Z116" s="72"/>
    </row>
    <row r="117" spans="24:26" x14ac:dyDescent="0.25">
      <c r="X117" s="72"/>
      <c r="Y117" s="72"/>
      <c r="Z117" s="72"/>
    </row>
    <row r="118" spans="24:26" x14ac:dyDescent="0.25">
      <c r="X118" s="72"/>
      <c r="Y118" s="72"/>
      <c r="Z118" s="72"/>
    </row>
    <row r="119" spans="24:26" x14ac:dyDescent="0.25">
      <c r="X119" s="72"/>
      <c r="Y119" s="72"/>
      <c r="Z119" s="72"/>
    </row>
    <row r="120" spans="24:26" x14ac:dyDescent="0.25">
      <c r="X120" s="72"/>
      <c r="Y120" s="72"/>
      <c r="Z120" s="72"/>
    </row>
    <row r="121" spans="24:26" x14ac:dyDescent="0.25">
      <c r="X121" s="72"/>
      <c r="Y121" s="72"/>
      <c r="Z121" s="72"/>
    </row>
    <row r="122" spans="24:26" x14ac:dyDescent="0.25">
      <c r="X122" s="72"/>
      <c r="Y122" s="72"/>
      <c r="Z122" s="72"/>
    </row>
    <row r="123" spans="24:26" x14ac:dyDescent="0.25">
      <c r="X123" s="72"/>
      <c r="Y123" s="72"/>
      <c r="Z123" s="72"/>
    </row>
    <row r="124" spans="24:26" x14ac:dyDescent="0.25">
      <c r="X124" s="72"/>
      <c r="Y124" s="72"/>
      <c r="Z124" s="72"/>
    </row>
    <row r="125" spans="24:26" x14ac:dyDescent="0.25">
      <c r="X125" s="72"/>
      <c r="Y125" s="72"/>
      <c r="Z125" s="72"/>
    </row>
    <row r="126" spans="24:26" x14ac:dyDescent="0.25">
      <c r="X126" s="72"/>
      <c r="Y126" s="72"/>
      <c r="Z126" s="72"/>
    </row>
    <row r="127" spans="24:26" x14ac:dyDescent="0.25">
      <c r="X127" s="72"/>
      <c r="Y127" s="72"/>
      <c r="Z127" s="72"/>
    </row>
    <row r="128" spans="24:26" x14ac:dyDescent="0.25">
      <c r="X128" s="72"/>
      <c r="Y128" s="72"/>
      <c r="Z128" s="72"/>
    </row>
    <row r="129" spans="24:26" x14ac:dyDescent="0.25">
      <c r="X129" s="72"/>
      <c r="Y129" s="72"/>
      <c r="Z129" s="72"/>
    </row>
    <row r="130" spans="24:26" x14ac:dyDescent="0.25">
      <c r="X130" s="72"/>
      <c r="Y130" s="72"/>
      <c r="Z130" s="72"/>
    </row>
    <row r="131" spans="24:26" x14ac:dyDescent="0.25">
      <c r="X131" s="72"/>
      <c r="Y131" s="72"/>
      <c r="Z131" s="72"/>
    </row>
    <row r="132" spans="24:26" x14ac:dyDescent="0.25">
      <c r="X132" s="72"/>
      <c r="Y132" s="72"/>
      <c r="Z132" s="72"/>
    </row>
    <row r="133" spans="24:26" x14ac:dyDescent="0.25">
      <c r="X133" s="72"/>
      <c r="Y133" s="72"/>
      <c r="Z133" s="72"/>
    </row>
    <row r="134" spans="24:26" x14ac:dyDescent="0.25">
      <c r="X134" s="72"/>
      <c r="Y134" s="72"/>
      <c r="Z134" s="72"/>
    </row>
    <row r="135" spans="24:26" x14ac:dyDescent="0.25">
      <c r="X135" s="72"/>
      <c r="Y135" s="72"/>
      <c r="Z135" s="72"/>
    </row>
    <row r="136" spans="24:26" x14ac:dyDescent="0.25">
      <c r="X136" s="72"/>
      <c r="Y136" s="72"/>
      <c r="Z136" s="72"/>
    </row>
    <row r="137" spans="24:26" x14ac:dyDescent="0.25">
      <c r="X137" s="72"/>
      <c r="Y137" s="72"/>
      <c r="Z137" s="72"/>
    </row>
    <row r="138" spans="24:26" x14ac:dyDescent="0.25">
      <c r="X138" s="72"/>
      <c r="Y138" s="72"/>
      <c r="Z138" s="72"/>
    </row>
    <row r="139" spans="24:26" x14ac:dyDescent="0.25">
      <c r="X139" s="72"/>
      <c r="Y139" s="72"/>
      <c r="Z139" s="72"/>
    </row>
    <row r="140" spans="24:26" x14ac:dyDescent="0.25">
      <c r="X140" s="72"/>
      <c r="Y140" s="72"/>
      <c r="Z140" s="72"/>
    </row>
    <row r="141" spans="24:26" x14ac:dyDescent="0.25">
      <c r="X141" s="72"/>
      <c r="Y141" s="72"/>
      <c r="Z141" s="72"/>
    </row>
    <row r="142" spans="24:26" x14ac:dyDescent="0.25">
      <c r="X142" s="72"/>
      <c r="Y142" s="72"/>
      <c r="Z142" s="72"/>
    </row>
    <row r="143" spans="24:26" x14ac:dyDescent="0.25">
      <c r="X143" s="72"/>
      <c r="Y143" s="72"/>
      <c r="Z143" s="72"/>
    </row>
    <row r="144" spans="24:26" x14ac:dyDescent="0.25">
      <c r="X144" s="72"/>
      <c r="Y144" s="72"/>
      <c r="Z144" s="72"/>
    </row>
    <row r="145" spans="24:26" x14ac:dyDescent="0.25">
      <c r="X145" s="72"/>
      <c r="Y145" s="72"/>
      <c r="Z145" s="72"/>
    </row>
    <row r="146" spans="24:26" x14ac:dyDescent="0.25">
      <c r="X146" s="72"/>
      <c r="Y146" s="72"/>
      <c r="Z146" s="72"/>
    </row>
    <row r="147" spans="24:26" x14ac:dyDescent="0.25">
      <c r="X147" s="72"/>
      <c r="Y147" s="72"/>
      <c r="Z147" s="72"/>
    </row>
    <row r="148" spans="24:26" x14ac:dyDescent="0.25">
      <c r="X148" s="72"/>
      <c r="Y148" s="72"/>
      <c r="Z148" s="72"/>
    </row>
    <row r="149" spans="24:26" x14ac:dyDescent="0.25">
      <c r="X149" s="72"/>
      <c r="Y149" s="72"/>
      <c r="Z149" s="72"/>
    </row>
    <row r="150" spans="24:26" x14ac:dyDescent="0.25">
      <c r="X150" s="72"/>
      <c r="Y150" s="72"/>
      <c r="Z150" s="72"/>
    </row>
    <row r="151" spans="24:26" x14ac:dyDescent="0.25">
      <c r="X151" s="72"/>
      <c r="Y151" s="72"/>
      <c r="Z151" s="72"/>
    </row>
    <row r="152" spans="24:26" x14ac:dyDescent="0.25">
      <c r="X152" s="72"/>
      <c r="Y152" s="72"/>
      <c r="Z152" s="72"/>
    </row>
    <row r="153" spans="24:26" x14ac:dyDescent="0.25">
      <c r="X153" s="72"/>
      <c r="Y153" s="72"/>
      <c r="Z153" s="72"/>
    </row>
    <row r="154" spans="24:26" x14ac:dyDescent="0.25">
      <c r="X154" s="72"/>
      <c r="Y154" s="72"/>
      <c r="Z154" s="72"/>
    </row>
    <row r="155" spans="24:26" x14ac:dyDescent="0.25">
      <c r="X155" s="72"/>
      <c r="Y155" s="72"/>
      <c r="Z155" s="72"/>
    </row>
    <row r="156" spans="24:26" x14ac:dyDescent="0.25">
      <c r="X156" s="72"/>
      <c r="Y156" s="72"/>
      <c r="Z156" s="72"/>
    </row>
    <row r="157" spans="24:26" x14ac:dyDescent="0.25">
      <c r="X157" s="72"/>
      <c r="Y157" s="72"/>
      <c r="Z157" s="72"/>
    </row>
    <row r="158" spans="24:26" x14ac:dyDescent="0.25">
      <c r="X158" s="72"/>
      <c r="Y158" s="72"/>
      <c r="Z158" s="72"/>
    </row>
    <row r="159" spans="24:26" x14ac:dyDescent="0.25">
      <c r="X159" s="72"/>
      <c r="Y159" s="72"/>
      <c r="Z159" s="72"/>
    </row>
    <row r="160" spans="24:26" x14ac:dyDescent="0.25">
      <c r="X160" s="72"/>
      <c r="Y160" s="72"/>
      <c r="Z160" s="72"/>
    </row>
    <row r="161" spans="24:26" x14ac:dyDescent="0.25">
      <c r="X161" s="72"/>
      <c r="Y161" s="72"/>
      <c r="Z161" s="72"/>
    </row>
    <row r="162" spans="24:26" x14ac:dyDescent="0.25">
      <c r="X162" s="72"/>
      <c r="Y162" s="72"/>
      <c r="Z162" s="72"/>
    </row>
    <row r="163" spans="24:26" x14ac:dyDescent="0.25">
      <c r="X163" s="72"/>
      <c r="Y163" s="72"/>
      <c r="Z163" s="72"/>
    </row>
    <row r="164" spans="24:26" x14ac:dyDescent="0.25">
      <c r="X164" s="72"/>
      <c r="Y164" s="72"/>
      <c r="Z164" s="72"/>
    </row>
    <row r="165" spans="24:26" x14ac:dyDescent="0.25">
      <c r="X165" s="72"/>
      <c r="Y165" s="72"/>
      <c r="Z165" s="72"/>
    </row>
    <row r="166" spans="24:26" x14ac:dyDescent="0.25">
      <c r="X166" s="72"/>
      <c r="Y166" s="72"/>
      <c r="Z166" s="72"/>
    </row>
    <row r="167" spans="24:26" x14ac:dyDescent="0.25">
      <c r="X167" s="72"/>
      <c r="Y167" s="72"/>
      <c r="Z167" s="72"/>
    </row>
    <row r="168" spans="24:26" x14ac:dyDescent="0.25">
      <c r="X168" s="72"/>
      <c r="Y168" s="72"/>
      <c r="Z168" s="72"/>
    </row>
    <row r="169" spans="24:26" x14ac:dyDescent="0.25">
      <c r="X169" s="72"/>
      <c r="Y169" s="72"/>
      <c r="Z169" s="72"/>
    </row>
    <row r="170" spans="24:26" x14ac:dyDescent="0.25">
      <c r="X170" s="72"/>
      <c r="Y170" s="72"/>
      <c r="Z170" s="72"/>
    </row>
    <row r="171" spans="24:26" x14ac:dyDescent="0.25">
      <c r="X171" s="72"/>
      <c r="Y171" s="72"/>
      <c r="Z171" s="72"/>
    </row>
    <row r="172" spans="24:26" x14ac:dyDescent="0.25">
      <c r="X172" s="72"/>
      <c r="Y172" s="72"/>
      <c r="Z172" s="72"/>
    </row>
    <row r="173" spans="24:26" x14ac:dyDescent="0.25">
      <c r="X173" s="72"/>
      <c r="Y173" s="72"/>
      <c r="Z173" s="72"/>
    </row>
    <row r="174" spans="24:26" x14ac:dyDescent="0.25">
      <c r="X174" s="72"/>
      <c r="Y174" s="72"/>
      <c r="Z174" s="72"/>
    </row>
    <row r="175" spans="24:26" x14ac:dyDescent="0.25">
      <c r="X175" s="72"/>
      <c r="Y175" s="72"/>
      <c r="Z175" s="72"/>
    </row>
    <row r="176" spans="24:26" x14ac:dyDescent="0.25">
      <c r="X176" s="72"/>
      <c r="Y176" s="72"/>
      <c r="Z176" s="72"/>
    </row>
    <row r="177" spans="24:26" x14ac:dyDescent="0.25">
      <c r="X177" s="72"/>
      <c r="Y177" s="72"/>
      <c r="Z177" s="72"/>
    </row>
    <row r="178" spans="24:26" x14ac:dyDescent="0.25">
      <c r="X178" s="72"/>
      <c r="Y178" s="72"/>
      <c r="Z178" s="72"/>
    </row>
    <row r="179" spans="24:26" x14ac:dyDescent="0.25">
      <c r="X179" s="72"/>
      <c r="Y179" s="72"/>
      <c r="Z179" s="72"/>
    </row>
    <row r="180" spans="24:26" x14ac:dyDescent="0.25">
      <c r="X180" s="72"/>
      <c r="Y180" s="72"/>
      <c r="Z180" s="72"/>
    </row>
    <row r="181" spans="24:26" x14ac:dyDescent="0.25">
      <c r="X181" s="72"/>
      <c r="Y181" s="72"/>
      <c r="Z181" s="72"/>
    </row>
    <row r="182" spans="24:26" x14ac:dyDescent="0.25">
      <c r="X182" s="72"/>
      <c r="Y182" s="72"/>
      <c r="Z182" s="72"/>
    </row>
    <row r="183" spans="24:26" x14ac:dyDescent="0.25">
      <c r="X183" s="72"/>
      <c r="Y183" s="72"/>
      <c r="Z183" s="72"/>
    </row>
    <row r="184" spans="24:26" x14ac:dyDescent="0.25">
      <c r="X184" s="72"/>
      <c r="Y184" s="72"/>
      <c r="Z184" s="72"/>
    </row>
    <row r="185" spans="24:26" x14ac:dyDescent="0.25">
      <c r="X185" s="72"/>
      <c r="Y185" s="72"/>
      <c r="Z185" s="72"/>
    </row>
    <row r="186" spans="24:26" x14ac:dyDescent="0.25">
      <c r="X186" s="72"/>
      <c r="Y186" s="72"/>
      <c r="Z186" s="72"/>
    </row>
    <row r="187" spans="24:26" x14ac:dyDescent="0.25">
      <c r="X187" s="72"/>
      <c r="Y187" s="72"/>
      <c r="Z187" s="72"/>
    </row>
    <row r="188" spans="24:26" x14ac:dyDescent="0.25">
      <c r="X188" s="72"/>
      <c r="Y188" s="72"/>
      <c r="Z188" s="72"/>
    </row>
    <row r="189" spans="24:26" x14ac:dyDescent="0.25">
      <c r="X189" s="72"/>
      <c r="Y189" s="72"/>
      <c r="Z189" s="72"/>
    </row>
    <row r="190" spans="24:26" x14ac:dyDescent="0.25">
      <c r="X190" s="72"/>
      <c r="Y190" s="72"/>
      <c r="Z190" s="72"/>
    </row>
    <row r="191" spans="24:26" x14ac:dyDescent="0.25">
      <c r="X191" s="72"/>
      <c r="Y191" s="72"/>
      <c r="Z191" s="72"/>
    </row>
    <row r="192" spans="24:26" x14ac:dyDescent="0.25">
      <c r="X192" s="72"/>
      <c r="Y192" s="72"/>
      <c r="Z192" s="72"/>
    </row>
    <row r="193" spans="24:26" x14ac:dyDescent="0.25">
      <c r="X193" s="72"/>
      <c r="Y193" s="72"/>
      <c r="Z193" s="72"/>
    </row>
    <row r="194" spans="24:26" x14ac:dyDescent="0.25">
      <c r="X194" s="72"/>
      <c r="Y194" s="72"/>
      <c r="Z194" s="72"/>
    </row>
    <row r="195" spans="24:26" x14ac:dyDescent="0.25">
      <c r="X195" s="72"/>
      <c r="Y195" s="72"/>
      <c r="Z195" s="72"/>
    </row>
    <row r="196" spans="24:26" x14ac:dyDescent="0.25">
      <c r="X196" s="72"/>
      <c r="Y196" s="72"/>
      <c r="Z196" s="72"/>
    </row>
    <row r="197" spans="24:26" x14ac:dyDescent="0.25">
      <c r="X197" s="72"/>
      <c r="Y197" s="72"/>
      <c r="Z197" s="72"/>
    </row>
    <row r="198" spans="24:26" x14ac:dyDescent="0.25">
      <c r="X198" s="72"/>
      <c r="Y198" s="72"/>
      <c r="Z198" s="72"/>
    </row>
    <row r="199" spans="24:26" x14ac:dyDescent="0.25">
      <c r="X199" s="72"/>
      <c r="Y199" s="72"/>
      <c r="Z199" s="72"/>
    </row>
    <row r="200" spans="24:26" x14ac:dyDescent="0.25">
      <c r="X200" s="72"/>
      <c r="Y200" s="72"/>
      <c r="Z200" s="72"/>
    </row>
    <row r="201" spans="24:26" x14ac:dyDescent="0.25">
      <c r="X201" s="72"/>
      <c r="Y201" s="72"/>
      <c r="Z201" s="72"/>
    </row>
    <row r="202" spans="24:26" x14ac:dyDescent="0.25">
      <c r="X202" s="72"/>
      <c r="Y202" s="72"/>
      <c r="Z202" s="72"/>
    </row>
    <row r="203" spans="24:26" x14ac:dyDescent="0.25">
      <c r="X203" s="72"/>
      <c r="Y203" s="72"/>
      <c r="Z203" s="72"/>
    </row>
    <row r="204" spans="24:26" x14ac:dyDescent="0.25">
      <c r="X204" s="72"/>
      <c r="Y204" s="72"/>
      <c r="Z204" s="72"/>
    </row>
    <row r="205" spans="24:26" x14ac:dyDescent="0.25">
      <c r="X205" s="72"/>
      <c r="Y205" s="72"/>
      <c r="Z205" s="72"/>
    </row>
    <row r="206" spans="24:26" x14ac:dyDescent="0.25">
      <c r="X206" s="72"/>
      <c r="Y206" s="72"/>
      <c r="Z206" s="72"/>
    </row>
    <row r="207" spans="24:26" x14ac:dyDescent="0.25">
      <c r="X207" s="72"/>
      <c r="Y207" s="72"/>
      <c r="Z207" s="72"/>
    </row>
    <row r="208" spans="24:26" x14ac:dyDescent="0.25">
      <c r="X208" s="72"/>
      <c r="Y208" s="72"/>
      <c r="Z208" s="72"/>
    </row>
    <row r="209" spans="24:26" x14ac:dyDescent="0.25">
      <c r="X209" s="72"/>
      <c r="Y209" s="72"/>
      <c r="Z209" s="72"/>
    </row>
    <row r="210" spans="24:26" x14ac:dyDescent="0.25">
      <c r="X210" s="72"/>
      <c r="Y210" s="72"/>
      <c r="Z210" s="72"/>
    </row>
    <row r="211" spans="24:26" x14ac:dyDescent="0.25">
      <c r="X211" s="72"/>
      <c r="Y211" s="72"/>
      <c r="Z211" s="72"/>
    </row>
    <row r="212" spans="24:26" x14ac:dyDescent="0.25">
      <c r="X212" s="72"/>
      <c r="Y212" s="72"/>
      <c r="Z212" s="72"/>
    </row>
    <row r="213" spans="24:26" x14ac:dyDescent="0.25">
      <c r="X213" s="72"/>
      <c r="Y213" s="72"/>
      <c r="Z213" s="72"/>
    </row>
    <row r="214" spans="24:26" x14ac:dyDescent="0.25">
      <c r="X214" s="72"/>
      <c r="Y214" s="72"/>
      <c r="Z214" s="72"/>
    </row>
    <row r="215" spans="24:26" x14ac:dyDescent="0.25">
      <c r="X215" s="72"/>
      <c r="Y215" s="72"/>
      <c r="Z215" s="72"/>
    </row>
    <row r="216" spans="24:26" x14ac:dyDescent="0.25">
      <c r="X216" s="72"/>
      <c r="Y216" s="72"/>
      <c r="Z216" s="72"/>
    </row>
    <row r="217" spans="24:26" x14ac:dyDescent="0.25">
      <c r="X217" s="72"/>
      <c r="Y217" s="72"/>
      <c r="Z217" s="72"/>
    </row>
    <row r="218" spans="24:26" x14ac:dyDescent="0.25">
      <c r="X218" s="72"/>
      <c r="Y218" s="72"/>
      <c r="Z218" s="72"/>
    </row>
    <row r="219" spans="24:26" x14ac:dyDescent="0.25">
      <c r="X219" s="72"/>
      <c r="Y219" s="72"/>
      <c r="Z219" s="72"/>
    </row>
    <row r="220" spans="24:26" x14ac:dyDescent="0.25">
      <c r="X220" s="72"/>
      <c r="Y220" s="72"/>
      <c r="Z220" s="72"/>
    </row>
    <row r="221" spans="24:26" x14ac:dyDescent="0.25">
      <c r="X221" s="72"/>
      <c r="Y221" s="72"/>
      <c r="Z221" s="72"/>
    </row>
    <row r="222" spans="24:26" x14ac:dyDescent="0.25">
      <c r="X222" s="72"/>
      <c r="Y222" s="72"/>
      <c r="Z222" s="72"/>
    </row>
    <row r="223" spans="24:26" x14ac:dyDescent="0.25">
      <c r="X223" s="72"/>
      <c r="Y223" s="72"/>
      <c r="Z223" s="72"/>
    </row>
    <row r="224" spans="24:26" x14ac:dyDescent="0.25">
      <c r="X224" s="72"/>
      <c r="Y224" s="72"/>
      <c r="Z224" s="72"/>
    </row>
    <row r="225" spans="24:26" x14ac:dyDescent="0.25">
      <c r="X225" s="72"/>
      <c r="Y225" s="72"/>
      <c r="Z225" s="72"/>
    </row>
    <row r="226" spans="24:26" x14ac:dyDescent="0.25">
      <c r="X226" s="72"/>
      <c r="Y226" s="72"/>
      <c r="Z226" s="72"/>
    </row>
    <row r="227" spans="24:26" x14ac:dyDescent="0.25">
      <c r="X227" s="72"/>
      <c r="Y227" s="72"/>
      <c r="Z227" s="72"/>
    </row>
    <row r="228" spans="24:26" x14ac:dyDescent="0.25">
      <c r="X228" s="72"/>
      <c r="Y228" s="72"/>
      <c r="Z228" s="72"/>
    </row>
    <row r="229" spans="24:26" x14ac:dyDescent="0.25">
      <c r="X229" s="72"/>
      <c r="Y229" s="72"/>
      <c r="Z229" s="72"/>
    </row>
    <row r="230" spans="24:26" x14ac:dyDescent="0.25">
      <c r="X230" s="72"/>
      <c r="Y230" s="72"/>
      <c r="Z230" s="72"/>
    </row>
    <row r="231" spans="24:26" x14ac:dyDescent="0.25">
      <c r="X231" s="72"/>
      <c r="Y231" s="72"/>
      <c r="Z231" s="72"/>
    </row>
    <row r="232" spans="24:26" x14ac:dyDescent="0.25">
      <c r="X232" s="72"/>
      <c r="Y232" s="72"/>
      <c r="Z232" s="72"/>
    </row>
    <row r="233" spans="24:26" x14ac:dyDescent="0.25">
      <c r="X233" s="72"/>
      <c r="Y233" s="72"/>
      <c r="Z233" s="72"/>
    </row>
    <row r="234" spans="24:26" x14ac:dyDescent="0.25">
      <c r="X234" s="72"/>
      <c r="Y234" s="72"/>
      <c r="Z234" s="72"/>
    </row>
    <row r="235" spans="24:26" x14ac:dyDescent="0.25">
      <c r="X235" s="72"/>
      <c r="Y235" s="72"/>
      <c r="Z235" s="72"/>
    </row>
    <row r="236" spans="24:26" x14ac:dyDescent="0.25">
      <c r="X236" s="72"/>
      <c r="Y236" s="72"/>
      <c r="Z236" s="72"/>
    </row>
    <row r="237" spans="24:26" x14ac:dyDescent="0.25">
      <c r="X237" s="72"/>
      <c r="Y237" s="72"/>
      <c r="Z237" s="72"/>
    </row>
    <row r="238" spans="24:26" x14ac:dyDescent="0.25">
      <c r="X238" s="72"/>
      <c r="Y238" s="72"/>
      <c r="Z238" s="72"/>
    </row>
    <row r="239" spans="24:26" x14ac:dyDescent="0.25">
      <c r="X239" s="72"/>
      <c r="Y239" s="72"/>
      <c r="Z239" s="72"/>
    </row>
    <row r="240" spans="24:26" x14ac:dyDescent="0.25">
      <c r="X240" s="72"/>
      <c r="Y240" s="72"/>
      <c r="Z240" s="72"/>
    </row>
    <row r="241" spans="24:26" x14ac:dyDescent="0.25">
      <c r="X241" s="72"/>
      <c r="Y241" s="72"/>
      <c r="Z241" s="72"/>
    </row>
    <row r="242" spans="24:26" x14ac:dyDescent="0.25">
      <c r="X242" s="72"/>
      <c r="Y242" s="72"/>
      <c r="Z242" s="72"/>
    </row>
    <row r="243" spans="24:26" x14ac:dyDescent="0.25">
      <c r="X243" s="72"/>
      <c r="Y243" s="72"/>
      <c r="Z243" s="72"/>
    </row>
    <row r="244" spans="24:26" x14ac:dyDescent="0.25">
      <c r="X244" s="72"/>
      <c r="Y244" s="72"/>
      <c r="Z244" s="72"/>
    </row>
    <row r="245" spans="24:26" x14ac:dyDescent="0.25">
      <c r="X245" s="72"/>
      <c r="Y245" s="72"/>
      <c r="Z245" s="72"/>
    </row>
    <row r="246" spans="24:26" x14ac:dyDescent="0.25">
      <c r="X246" s="72"/>
      <c r="Y246" s="72"/>
      <c r="Z246" s="72"/>
    </row>
    <row r="247" spans="24:26" x14ac:dyDescent="0.25">
      <c r="X247" s="72"/>
      <c r="Y247" s="72"/>
      <c r="Z247" s="72"/>
    </row>
    <row r="248" spans="24:26" x14ac:dyDescent="0.25">
      <c r="X248" s="72"/>
      <c r="Y248" s="72"/>
      <c r="Z248" s="72"/>
    </row>
    <row r="249" spans="24:26" x14ac:dyDescent="0.25">
      <c r="X249" s="72"/>
      <c r="Y249" s="72"/>
      <c r="Z249" s="72"/>
    </row>
    <row r="250" spans="24:26" x14ac:dyDescent="0.25">
      <c r="X250" s="72"/>
      <c r="Y250" s="72"/>
      <c r="Z250" s="72"/>
    </row>
    <row r="251" spans="24:26" x14ac:dyDescent="0.25">
      <c r="X251" s="72"/>
      <c r="Y251" s="72"/>
      <c r="Z251" s="72"/>
    </row>
    <row r="252" spans="24:26" x14ac:dyDescent="0.25">
      <c r="X252" s="72"/>
      <c r="Y252" s="72"/>
      <c r="Z252" s="72"/>
    </row>
    <row r="253" spans="24:26" x14ac:dyDescent="0.25">
      <c r="X253" s="72"/>
      <c r="Y253" s="72"/>
      <c r="Z253" s="72"/>
    </row>
    <row r="254" spans="24:26" x14ac:dyDescent="0.25">
      <c r="X254" s="72"/>
      <c r="Y254" s="72"/>
      <c r="Z254" s="72"/>
    </row>
    <row r="255" spans="24:26" x14ac:dyDescent="0.25">
      <c r="X255" s="72"/>
      <c r="Y255" s="72"/>
      <c r="Z255" s="72"/>
    </row>
    <row r="256" spans="24:26" x14ac:dyDescent="0.25">
      <c r="X256" s="72"/>
      <c r="Y256" s="72"/>
      <c r="Z256" s="72"/>
    </row>
    <row r="257" spans="24:26" x14ac:dyDescent="0.25">
      <c r="X257" s="72"/>
      <c r="Y257" s="72"/>
      <c r="Z257" s="72"/>
    </row>
    <row r="258" spans="24:26" x14ac:dyDescent="0.25">
      <c r="X258" s="72"/>
      <c r="Y258" s="72"/>
      <c r="Z258" s="72"/>
    </row>
    <row r="259" spans="24:26" x14ac:dyDescent="0.25">
      <c r="X259" s="72"/>
      <c r="Y259" s="72"/>
      <c r="Z259" s="72"/>
    </row>
    <row r="260" spans="24:26" x14ac:dyDescent="0.25">
      <c r="X260" s="72"/>
      <c r="Y260" s="72"/>
      <c r="Z260" s="72"/>
    </row>
    <row r="261" spans="24:26" x14ac:dyDescent="0.25">
      <c r="X261" s="72"/>
      <c r="Y261" s="72"/>
      <c r="Z261" s="72"/>
    </row>
    <row r="262" spans="24:26" x14ac:dyDescent="0.25">
      <c r="X262" s="72"/>
      <c r="Y262" s="72"/>
      <c r="Z262" s="72"/>
    </row>
    <row r="263" spans="24:26" x14ac:dyDescent="0.25">
      <c r="X263" s="72"/>
      <c r="Y263" s="72"/>
      <c r="Z263" s="72"/>
    </row>
    <row r="264" spans="24:26" x14ac:dyDescent="0.25">
      <c r="X264" s="72"/>
      <c r="Y264" s="72"/>
      <c r="Z264" s="72"/>
    </row>
    <row r="265" spans="24:26" x14ac:dyDescent="0.25">
      <c r="X265" s="72"/>
      <c r="Y265" s="72"/>
      <c r="Z265" s="72"/>
    </row>
    <row r="266" spans="24:26" x14ac:dyDescent="0.25">
      <c r="X266" s="72"/>
      <c r="Y266" s="72"/>
      <c r="Z266" s="72"/>
    </row>
    <row r="267" spans="24:26" x14ac:dyDescent="0.25">
      <c r="X267" s="72"/>
      <c r="Y267" s="72"/>
      <c r="Z267" s="72"/>
    </row>
    <row r="268" spans="24:26" x14ac:dyDescent="0.25">
      <c r="X268" s="72"/>
      <c r="Y268" s="72"/>
      <c r="Z268" s="72"/>
    </row>
    <row r="269" spans="24:26" x14ac:dyDescent="0.25">
      <c r="X269" s="72"/>
      <c r="Y269" s="72"/>
      <c r="Z269" s="72"/>
    </row>
    <row r="270" spans="24:26" x14ac:dyDescent="0.25">
      <c r="X270" s="72"/>
      <c r="Y270" s="72"/>
      <c r="Z270" s="72"/>
    </row>
    <row r="271" spans="24:26" x14ac:dyDescent="0.25">
      <c r="X271" s="72"/>
      <c r="Y271" s="72"/>
      <c r="Z271" s="72"/>
    </row>
    <row r="272" spans="24:26" x14ac:dyDescent="0.25">
      <c r="X272" s="72"/>
      <c r="Y272" s="72"/>
      <c r="Z272" s="72"/>
    </row>
    <row r="273" spans="24:26" x14ac:dyDescent="0.25">
      <c r="X273" s="72"/>
      <c r="Y273" s="72"/>
      <c r="Z273" s="72"/>
    </row>
    <row r="274" spans="24:26" x14ac:dyDescent="0.25">
      <c r="X274" s="72"/>
      <c r="Y274" s="72"/>
      <c r="Z274" s="72"/>
    </row>
    <row r="275" spans="24:26" x14ac:dyDescent="0.25">
      <c r="X275" s="72"/>
      <c r="Y275" s="72"/>
      <c r="Z275" s="72"/>
    </row>
    <row r="276" spans="24:26" x14ac:dyDescent="0.25">
      <c r="X276" s="72"/>
      <c r="Y276" s="72"/>
      <c r="Z276" s="72"/>
    </row>
    <row r="277" spans="24:26" x14ac:dyDescent="0.25">
      <c r="X277" s="72"/>
      <c r="Y277" s="72"/>
      <c r="Z277" s="72"/>
    </row>
    <row r="278" spans="24:26" x14ac:dyDescent="0.25">
      <c r="X278" s="72"/>
      <c r="Y278" s="72"/>
      <c r="Z278" s="72"/>
    </row>
    <row r="279" spans="24:26" x14ac:dyDescent="0.25">
      <c r="X279" s="72"/>
      <c r="Y279" s="72"/>
      <c r="Z279" s="72"/>
    </row>
    <row r="280" spans="24:26" x14ac:dyDescent="0.25">
      <c r="X280" s="72"/>
      <c r="Y280" s="72"/>
      <c r="Z280" s="72"/>
    </row>
    <row r="281" spans="24:26" x14ac:dyDescent="0.25">
      <c r="X281" s="72"/>
      <c r="Y281" s="72"/>
      <c r="Z281" s="72"/>
    </row>
    <row r="282" spans="24:26" x14ac:dyDescent="0.25">
      <c r="X282" s="72"/>
      <c r="Y282" s="72"/>
      <c r="Z282" s="72"/>
    </row>
    <row r="283" spans="24:26" x14ac:dyDescent="0.25">
      <c r="X283" s="72"/>
      <c r="Y283" s="72"/>
      <c r="Z283" s="72"/>
    </row>
    <row r="284" spans="24:26" x14ac:dyDescent="0.25">
      <c r="X284" s="72"/>
      <c r="Y284" s="72"/>
      <c r="Z284" s="72"/>
    </row>
    <row r="285" spans="24:26" x14ac:dyDescent="0.25">
      <c r="X285" s="72"/>
      <c r="Y285" s="72"/>
      <c r="Z285" s="72"/>
    </row>
    <row r="286" spans="24:26" x14ac:dyDescent="0.25">
      <c r="X286" s="72"/>
      <c r="Y286" s="72"/>
      <c r="Z286" s="72"/>
    </row>
    <row r="287" spans="24:26" x14ac:dyDescent="0.25">
      <c r="X287" s="72"/>
      <c r="Y287" s="72"/>
      <c r="Z287" s="72"/>
    </row>
    <row r="288" spans="24:26" x14ac:dyDescent="0.25">
      <c r="X288" s="72"/>
      <c r="Y288" s="72"/>
      <c r="Z288" s="72"/>
    </row>
    <row r="289" spans="24:26" x14ac:dyDescent="0.25">
      <c r="X289" s="72"/>
      <c r="Y289" s="72"/>
      <c r="Z289" s="72"/>
    </row>
    <row r="290" spans="24:26" x14ac:dyDescent="0.25">
      <c r="X290" s="72"/>
      <c r="Y290" s="72"/>
      <c r="Z290" s="72"/>
    </row>
    <row r="291" spans="24:26" x14ac:dyDescent="0.25">
      <c r="X291" s="72"/>
      <c r="Y291" s="72"/>
      <c r="Z291" s="72"/>
    </row>
    <row r="292" spans="24:26" x14ac:dyDescent="0.25">
      <c r="X292" s="72"/>
      <c r="Y292" s="72"/>
      <c r="Z292" s="72"/>
    </row>
    <row r="293" spans="24:26" x14ac:dyDescent="0.25">
      <c r="X293" s="72"/>
      <c r="Y293" s="72"/>
      <c r="Z293" s="72"/>
    </row>
    <row r="294" spans="24:26" x14ac:dyDescent="0.25">
      <c r="X294" s="72"/>
      <c r="Y294" s="72"/>
      <c r="Z294" s="72"/>
    </row>
    <row r="295" spans="24:26" x14ac:dyDescent="0.25">
      <c r="X295" s="72"/>
      <c r="Y295" s="72"/>
      <c r="Z295" s="72"/>
    </row>
    <row r="296" spans="24:26" x14ac:dyDescent="0.25">
      <c r="X296" s="72"/>
      <c r="Y296" s="72"/>
      <c r="Z296" s="72"/>
    </row>
    <row r="297" spans="24:26" x14ac:dyDescent="0.25">
      <c r="X297" s="72"/>
      <c r="Y297" s="72"/>
      <c r="Z297" s="72"/>
    </row>
    <row r="298" spans="24:26" x14ac:dyDescent="0.25">
      <c r="X298" s="72"/>
      <c r="Y298" s="72"/>
      <c r="Z298" s="72"/>
    </row>
    <row r="299" spans="24:26" x14ac:dyDescent="0.25">
      <c r="X299" s="72"/>
      <c r="Y299" s="72"/>
      <c r="Z299" s="72"/>
    </row>
    <row r="300" spans="24:26" x14ac:dyDescent="0.25">
      <c r="X300" s="72"/>
      <c r="Y300" s="72"/>
      <c r="Z300" s="72"/>
    </row>
    <row r="301" spans="24:26" x14ac:dyDescent="0.25">
      <c r="X301" s="72"/>
      <c r="Y301" s="72"/>
      <c r="Z301" s="72"/>
    </row>
    <row r="302" spans="24:26" x14ac:dyDescent="0.25">
      <c r="X302" s="72"/>
      <c r="Y302" s="72"/>
      <c r="Z302" s="72"/>
    </row>
    <row r="303" spans="24:26" x14ac:dyDescent="0.25">
      <c r="X303" s="72"/>
      <c r="Y303" s="72"/>
      <c r="Z303" s="72"/>
    </row>
    <row r="304" spans="24:26" x14ac:dyDescent="0.25">
      <c r="X304" s="72"/>
      <c r="Y304" s="72"/>
      <c r="Z304" s="72"/>
    </row>
    <row r="305" spans="24:26" x14ac:dyDescent="0.25">
      <c r="X305" s="72"/>
      <c r="Y305" s="72"/>
      <c r="Z305" s="72"/>
    </row>
    <row r="306" spans="24:26" x14ac:dyDescent="0.25">
      <c r="X306" s="72"/>
      <c r="Y306" s="72"/>
      <c r="Z306" s="72"/>
    </row>
    <row r="307" spans="24:26" x14ac:dyDescent="0.25">
      <c r="X307" s="72"/>
      <c r="Y307" s="72"/>
      <c r="Z307" s="72"/>
    </row>
    <row r="308" spans="24:26" x14ac:dyDescent="0.25">
      <c r="X308" s="72"/>
      <c r="Y308" s="72"/>
      <c r="Z308" s="72"/>
    </row>
    <row r="309" spans="24:26" x14ac:dyDescent="0.25">
      <c r="X309" s="72"/>
      <c r="Y309" s="72"/>
      <c r="Z309" s="72"/>
    </row>
    <row r="310" spans="24:26" x14ac:dyDescent="0.25">
      <c r="X310" s="72"/>
      <c r="Y310" s="72"/>
      <c r="Z310" s="72"/>
    </row>
    <row r="311" spans="24:26" x14ac:dyDescent="0.25">
      <c r="X311" s="72"/>
      <c r="Y311" s="72"/>
      <c r="Z311" s="72"/>
    </row>
    <row r="312" spans="24:26" x14ac:dyDescent="0.25">
      <c r="X312" s="72"/>
      <c r="Y312" s="72"/>
      <c r="Z312" s="72"/>
    </row>
    <row r="313" spans="24:26" x14ac:dyDescent="0.25">
      <c r="X313" s="72"/>
      <c r="Y313" s="72"/>
      <c r="Z313" s="72"/>
    </row>
    <row r="314" spans="24:26" x14ac:dyDescent="0.25">
      <c r="X314" s="72"/>
      <c r="Y314" s="72"/>
      <c r="Z314" s="72"/>
    </row>
    <row r="315" spans="24:26" x14ac:dyDescent="0.25">
      <c r="X315" s="72"/>
      <c r="Y315" s="72"/>
      <c r="Z315" s="72"/>
    </row>
    <row r="316" spans="24:26" x14ac:dyDescent="0.25">
      <c r="X316" s="72"/>
      <c r="Y316" s="72"/>
      <c r="Z316" s="72"/>
    </row>
    <row r="317" spans="24:26" x14ac:dyDescent="0.25">
      <c r="X317" s="72"/>
      <c r="Y317" s="72"/>
      <c r="Z317" s="72"/>
    </row>
    <row r="318" spans="24:26" x14ac:dyDescent="0.25">
      <c r="X318" s="72"/>
      <c r="Y318" s="72"/>
      <c r="Z318" s="72"/>
    </row>
    <row r="319" spans="24:26" x14ac:dyDescent="0.25">
      <c r="X319" s="72"/>
      <c r="Y319" s="72"/>
      <c r="Z319" s="72"/>
    </row>
    <row r="320" spans="24:26" x14ac:dyDescent="0.25">
      <c r="X320" s="72"/>
      <c r="Y320" s="72"/>
      <c r="Z320" s="72"/>
    </row>
    <row r="321" spans="24:26" x14ac:dyDescent="0.25">
      <c r="X321" s="72"/>
      <c r="Y321" s="72"/>
      <c r="Z321" s="72"/>
    </row>
    <row r="322" spans="24:26" x14ac:dyDescent="0.25">
      <c r="X322" s="72"/>
      <c r="Y322" s="72"/>
      <c r="Z322" s="72"/>
    </row>
    <row r="323" spans="24:26" x14ac:dyDescent="0.25">
      <c r="X323" s="72"/>
      <c r="Y323" s="72"/>
      <c r="Z323" s="72"/>
    </row>
    <row r="324" spans="24:26" x14ac:dyDescent="0.25">
      <c r="X324" s="72"/>
      <c r="Y324" s="72"/>
      <c r="Z324" s="72"/>
    </row>
    <row r="325" spans="24:26" x14ac:dyDescent="0.25">
      <c r="X325" s="72"/>
      <c r="Y325" s="72"/>
      <c r="Z325" s="72"/>
    </row>
    <row r="326" spans="24:26" x14ac:dyDescent="0.25">
      <c r="X326" s="72"/>
      <c r="Y326" s="72"/>
      <c r="Z326" s="72"/>
    </row>
    <row r="327" spans="24:26" x14ac:dyDescent="0.25">
      <c r="X327" s="72"/>
      <c r="Y327" s="72"/>
      <c r="Z327" s="72"/>
    </row>
    <row r="328" spans="24:26" x14ac:dyDescent="0.25">
      <c r="X328" s="72"/>
      <c r="Y328" s="72"/>
      <c r="Z328" s="72"/>
    </row>
    <row r="329" spans="24:26" x14ac:dyDescent="0.25">
      <c r="X329" s="72"/>
      <c r="Y329" s="72"/>
      <c r="Z329" s="72"/>
    </row>
    <row r="330" spans="24:26" x14ac:dyDescent="0.25">
      <c r="X330" s="72"/>
      <c r="Y330" s="72"/>
      <c r="Z330" s="72"/>
    </row>
    <row r="331" spans="24:26" x14ac:dyDescent="0.25">
      <c r="X331" s="72"/>
      <c r="Y331" s="72"/>
      <c r="Z331" s="72"/>
    </row>
    <row r="332" spans="24:26" x14ac:dyDescent="0.25">
      <c r="X332" s="72"/>
      <c r="Y332" s="72"/>
      <c r="Z332" s="72"/>
    </row>
    <row r="333" spans="24:26" x14ac:dyDescent="0.25">
      <c r="X333" s="72"/>
      <c r="Y333" s="72"/>
      <c r="Z333" s="72"/>
    </row>
    <row r="334" spans="24:26" x14ac:dyDescent="0.25">
      <c r="X334" s="72"/>
      <c r="Y334" s="72"/>
      <c r="Z334" s="72"/>
    </row>
    <row r="335" spans="24:26" x14ac:dyDescent="0.25">
      <c r="X335" s="72"/>
      <c r="Y335" s="72"/>
      <c r="Z335" s="72"/>
    </row>
    <row r="336" spans="24:26" x14ac:dyDescent="0.25">
      <c r="X336" s="72"/>
      <c r="Y336" s="72"/>
      <c r="Z336" s="72"/>
    </row>
    <row r="337" spans="24:26" x14ac:dyDescent="0.25">
      <c r="X337" s="72"/>
      <c r="Y337" s="72"/>
      <c r="Z337" s="72"/>
    </row>
    <row r="338" spans="24:26" x14ac:dyDescent="0.25">
      <c r="X338" s="72"/>
      <c r="Y338" s="72"/>
      <c r="Z338" s="72"/>
    </row>
    <row r="339" spans="24:26" x14ac:dyDescent="0.25">
      <c r="X339" s="72"/>
      <c r="Y339" s="72"/>
      <c r="Z339" s="72"/>
    </row>
    <row r="340" spans="24:26" x14ac:dyDescent="0.25">
      <c r="X340" s="72"/>
      <c r="Y340" s="72"/>
      <c r="Z340" s="72"/>
    </row>
    <row r="341" spans="24:26" x14ac:dyDescent="0.25">
      <c r="X341" s="72"/>
      <c r="Y341" s="72"/>
      <c r="Z341" s="72"/>
    </row>
    <row r="342" spans="24:26" x14ac:dyDescent="0.25">
      <c r="X342" s="72"/>
      <c r="Y342" s="72"/>
      <c r="Z342" s="72"/>
    </row>
    <row r="343" spans="24:26" x14ac:dyDescent="0.25">
      <c r="X343" s="72"/>
      <c r="Y343" s="72"/>
      <c r="Z343" s="72"/>
    </row>
    <row r="344" spans="24:26" x14ac:dyDescent="0.25">
      <c r="X344" s="72"/>
      <c r="Y344" s="72"/>
      <c r="Z344" s="72"/>
    </row>
    <row r="345" spans="24:26" x14ac:dyDescent="0.25">
      <c r="X345" s="72"/>
      <c r="Y345" s="72"/>
      <c r="Z345" s="72"/>
    </row>
    <row r="346" spans="24:26" x14ac:dyDescent="0.25">
      <c r="X346" s="72"/>
      <c r="Y346" s="72"/>
      <c r="Z346" s="72"/>
    </row>
    <row r="347" spans="24:26" x14ac:dyDescent="0.25">
      <c r="X347" s="72"/>
      <c r="Y347" s="72"/>
      <c r="Z347" s="72"/>
    </row>
    <row r="348" spans="24:26" x14ac:dyDescent="0.25">
      <c r="X348" s="72"/>
      <c r="Y348" s="72"/>
      <c r="Z348" s="72"/>
    </row>
    <row r="349" spans="24:26" x14ac:dyDescent="0.25">
      <c r="X349" s="72"/>
      <c r="Y349" s="72"/>
      <c r="Z349" s="72"/>
    </row>
    <row r="350" spans="24:26" x14ac:dyDescent="0.25">
      <c r="X350" s="72"/>
      <c r="Y350" s="72"/>
      <c r="Z350" s="72"/>
    </row>
    <row r="351" spans="24:26" x14ac:dyDescent="0.25">
      <c r="X351" s="72"/>
      <c r="Y351" s="72"/>
      <c r="Z351" s="72"/>
    </row>
    <row r="352" spans="24:26" x14ac:dyDescent="0.25">
      <c r="X352" s="72"/>
      <c r="Y352" s="72"/>
      <c r="Z352" s="72"/>
    </row>
    <row r="353" spans="24:26" x14ac:dyDescent="0.25">
      <c r="X353" s="72"/>
      <c r="Y353" s="72"/>
      <c r="Z353" s="72"/>
    </row>
    <row r="354" spans="24:26" x14ac:dyDescent="0.25">
      <c r="X354" s="72"/>
      <c r="Y354" s="72"/>
      <c r="Z354" s="72"/>
    </row>
    <row r="355" spans="24:26" x14ac:dyDescent="0.25">
      <c r="X355" s="72"/>
      <c r="Y355" s="72"/>
      <c r="Z355" s="72"/>
    </row>
    <row r="356" spans="24:26" x14ac:dyDescent="0.25">
      <c r="X356" s="72"/>
      <c r="Y356" s="72"/>
      <c r="Z356" s="72"/>
    </row>
    <row r="357" spans="24:26" x14ac:dyDescent="0.25">
      <c r="X357" s="72"/>
      <c r="Y357" s="72"/>
      <c r="Z357" s="72"/>
    </row>
    <row r="358" spans="24:26" x14ac:dyDescent="0.25">
      <c r="X358" s="72"/>
      <c r="Y358" s="72"/>
      <c r="Z358" s="72"/>
    </row>
    <row r="359" spans="24:26" x14ac:dyDescent="0.25">
      <c r="X359" s="72"/>
      <c r="Y359" s="72"/>
      <c r="Z359" s="72"/>
    </row>
    <row r="360" spans="24:26" x14ac:dyDescent="0.25">
      <c r="X360" s="72"/>
      <c r="Y360" s="72"/>
      <c r="Z360" s="72"/>
    </row>
    <row r="361" spans="24:26" x14ac:dyDescent="0.25">
      <c r="X361" s="72"/>
      <c r="Y361" s="72"/>
      <c r="Z361" s="72"/>
    </row>
    <row r="362" spans="24:26" x14ac:dyDescent="0.25">
      <c r="X362" s="72"/>
      <c r="Y362" s="72"/>
      <c r="Z362" s="72"/>
    </row>
    <row r="363" spans="24:26" x14ac:dyDescent="0.25">
      <c r="X363" s="72"/>
      <c r="Y363" s="72"/>
      <c r="Z363" s="72"/>
    </row>
    <row r="364" spans="24:26" x14ac:dyDescent="0.25">
      <c r="X364" s="72"/>
      <c r="Y364" s="72"/>
      <c r="Z364" s="72"/>
    </row>
    <row r="365" spans="24:26" x14ac:dyDescent="0.25">
      <c r="X365" s="72"/>
      <c r="Y365" s="72"/>
      <c r="Z365" s="72"/>
    </row>
    <row r="366" spans="24:26" x14ac:dyDescent="0.25">
      <c r="X366" s="72"/>
      <c r="Y366" s="72"/>
      <c r="Z366" s="72"/>
    </row>
    <row r="367" spans="24:26" x14ac:dyDescent="0.25">
      <c r="X367" s="72"/>
      <c r="Y367" s="72"/>
      <c r="Z367" s="72"/>
    </row>
    <row r="368" spans="24:26" x14ac:dyDescent="0.25">
      <c r="X368" s="72"/>
      <c r="Y368" s="72"/>
      <c r="Z368" s="72"/>
    </row>
    <row r="369" spans="24:26" x14ac:dyDescent="0.25">
      <c r="X369" s="72"/>
      <c r="Y369" s="72"/>
      <c r="Z369" s="72"/>
    </row>
    <row r="370" spans="24:26" x14ac:dyDescent="0.25">
      <c r="X370" s="72"/>
      <c r="Y370" s="72"/>
      <c r="Z370" s="72"/>
    </row>
    <row r="371" spans="24:26" x14ac:dyDescent="0.25">
      <c r="X371" s="72"/>
      <c r="Y371" s="72"/>
      <c r="Z371" s="72"/>
    </row>
    <row r="372" spans="24:26" x14ac:dyDescent="0.25">
      <c r="X372" s="72"/>
      <c r="Y372" s="72"/>
      <c r="Z372" s="72"/>
    </row>
    <row r="373" spans="24:26" x14ac:dyDescent="0.25">
      <c r="X373" s="72"/>
      <c r="Y373" s="72"/>
      <c r="Z373" s="72"/>
    </row>
    <row r="374" spans="24:26" x14ac:dyDescent="0.25">
      <c r="X374" s="72"/>
      <c r="Y374" s="72"/>
      <c r="Z374" s="72"/>
    </row>
    <row r="375" spans="24:26" x14ac:dyDescent="0.25">
      <c r="X375" s="72"/>
      <c r="Y375" s="72"/>
      <c r="Z375" s="72"/>
    </row>
    <row r="376" spans="24:26" x14ac:dyDescent="0.25">
      <c r="X376" s="72"/>
      <c r="Y376" s="72"/>
      <c r="Z376" s="72"/>
    </row>
    <row r="377" spans="24:26" x14ac:dyDescent="0.25">
      <c r="X377" s="72"/>
      <c r="Y377" s="72"/>
      <c r="Z377" s="72"/>
    </row>
    <row r="378" spans="24:26" x14ac:dyDescent="0.25">
      <c r="X378" s="72"/>
      <c r="Y378" s="72"/>
      <c r="Z378" s="72"/>
    </row>
    <row r="379" spans="24:26" x14ac:dyDescent="0.25">
      <c r="X379" s="72"/>
      <c r="Y379" s="72"/>
      <c r="Z379" s="72"/>
    </row>
    <row r="380" spans="24:26" x14ac:dyDescent="0.25">
      <c r="X380" s="72"/>
      <c r="Y380" s="72"/>
      <c r="Z380" s="72"/>
    </row>
    <row r="381" spans="24:26" x14ac:dyDescent="0.25">
      <c r="X381" s="72"/>
      <c r="Y381" s="72"/>
      <c r="Z381" s="72"/>
    </row>
    <row r="382" spans="24:26" x14ac:dyDescent="0.25">
      <c r="X382" s="72"/>
      <c r="Y382" s="72"/>
      <c r="Z382" s="72"/>
    </row>
    <row r="383" spans="24:26" x14ac:dyDescent="0.25">
      <c r="X383" s="72"/>
      <c r="Y383" s="72"/>
      <c r="Z383" s="72"/>
    </row>
    <row r="384" spans="24:26" x14ac:dyDescent="0.25">
      <c r="X384" s="72"/>
      <c r="Y384" s="72"/>
      <c r="Z384" s="72"/>
    </row>
    <row r="385" spans="24:26" x14ac:dyDescent="0.25">
      <c r="X385" s="72"/>
      <c r="Y385" s="72"/>
      <c r="Z385" s="72"/>
    </row>
    <row r="386" spans="24:26" x14ac:dyDescent="0.25">
      <c r="X386" s="72"/>
      <c r="Y386" s="72"/>
      <c r="Z386" s="72"/>
    </row>
    <row r="387" spans="24:26" x14ac:dyDescent="0.25">
      <c r="X387" s="72"/>
      <c r="Y387" s="72"/>
      <c r="Z387" s="72"/>
    </row>
    <row r="388" spans="24:26" x14ac:dyDescent="0.25">
      <c r="X388" s="72"/>
      <c r="Y388" s="72"/>
      <c r="Z388" s="72"/>
    </row>
    <row r="389" spans="24:26" x14ac:dyDescent="0.25">
      <c r="X389" s="72"/>
      <c r="Y389" s="72"/>
      <c r="Z389" s="72"/>
    </row>
    <row r="390" spans="24:26" x14ac:dyDescent="0.25">
      <c r="X390" s="72"/>
      <c r="Y390" s="72"/>
      <c r="Z390" s="72"/>
    </row>
    <row r="391" spans="24:26" x14ac:dyDescent="0.25">
      <c r="X391" s="72"/>
      <c r="Y391" s="72"/>
      <c r="Z391" s="72"/>
    </row>
    <row r="392" spans="24:26" x14ac:dyDescent="0.25">
      <c r="X392" s="72"/>
      <c r="Y392" s="72"/>
      <c r="Z392" s="72"/>
    </row>
    <row r="393" spans="24:26" x14ac:dyDescent="0.25">
      <c r="X393" s="72"/>
      <c r="Y393" s="72"/>
      <c r="Z393" s="72"/>
    </row>
    <row r="394" spans="24:26" x14ac:dyDescent="0.25">
      <c r="X394" s="72"/>
      <c r="Y394" s="72"/>
      <c r="Z394" s="72"/>
    </row>
    <row r="395" spans="24:26" x14ac:dyDescent="0.25">
      <c r="X395" s="72"/>
      <c r="Y395" s="72"/>
      <c r="Z395" s="72"/>
    </row>
    <row r="396" spans="24:26" x14ac:dyDescent="0.25">
      <c r="X396" s="72"/>
      <c r="Y396" s="72"/>
      <c r="Z396" s="72"/>
    </row>
    <row r="397" spans="24:26" x14ac:dyDescent="0.25">
      <c r="X397" s="72"/>
      <c r="Y397" s="72"/>
      <c r="Z397" s="72"/>
    </row>
    <row r="398" spans="24:26" x14ac:dyDescent="0.25">
      <c r="X398" s="72"/>
      <c r="Y398" s="72"/>
      <c r="Z398" s="72"/>
    </row>
    <row r="399" spans="24:26" x14ac:dyDescent="0.25">
      <c r="X399" s="72"/>
      <c r="Y399" s="72"/>
      <c r="Z399" s="72"/>
    </row>
    <row r="400" spans="24:26" x14ac:dyDescent="0.25">
      <c r="X400" s="72"/>
      <c r="Y400" s="72"/>
      <c r="Z400" s="72"/>
    </row>
    <row r="401" spans="24:26" x14ac:dyDescent="0.25">
      <c r="X401" s="72"/>
      <c r="Y401" s="72"/>
      <c r="Z401" s="72"/>
    </row>
    <row r="402" spans="24:26" x14ac:dyDescent="0.25">
      <c r="X402" s="72"/>
      <c r="Y402" s="72"/>
      <c r="Z402" s="72"/>
    </row>
    <row r="403" spans="24:26" x14ac:dyDescent="0.25">
      <c r="X403" s="72"/>
      <c r="Y403" s="72"/>
      <c r="Z403" s="72"/>
    </row>
    <row r="404" spans="24:26" x14ac:dyDescent="0.25">
      <c r="X404" s="72"/>
      <c r="Y404" s="72"/>
      <c r="Z404" s="72"/>
    </row>
    <row r="405" spans="24:26" x14ac:dyDescent="0.25">
      <c r="X405" s="72"/>
      <c r="Y405" s="72"/>
      <c r="Z405" s="72"/>
    </row>
    <row r="406" spans="24:26" x14ac:dyDescent="0.25">
      <c r="X406" s="72"/>
      <c r="Y406" s="72"/>
      <c r="Z406" s="72"/>
    </row>
    <row r="407" spans="24:26" x14ac:dyDescent="0.25">
      <c r="X407" s="72"/>
      <c r="Y407" s="72"/>
      <c r="Z407" s="72"/>
    </row>
    <row r="408" spans="24:26" x14ac:dyDescent="0.25">
      <c r="X408" s="72"/>
      <c r="Y408" s="72"/>
      <c r="Z408" s="72"/>
    </row>
    <row r="409" spans="24:26" x14ac:dyDescent="0.25">
      <c r="X409" s="72"/>
      <c r="Y409" s="72"/>
      <c r="Z409" s="72"/>
    </row>
    <row r="410" spans="24:26" x14ac:dyDescent="0.25">
      <c r="X410" s="72"/>
      <c r="Y410" s="72"/>
      <c r="Z410" s="72"/>
    </row>
    <row r="411" spans="24:26" x14ac:dyDescent="0.25">
      <c r="X411" s="72"/>
      <c r="Y411" s="72"/>
      <c r="Z411" s="72"/>
    </row>
    <row r="412" spans="24:26" x14ac:dyDescent="0.25">
      <c r="X412" s="72"/>
      <c r="Y412" s="72"/>
      <c r="Z412" s="72"/>
    </row>
    <row r="413" spans="24:26" x14ac:dyDescent="0.25">
      <c r="X413" s="72"/>
      <c r="Y413" s="72"/>
      <c r="Z413" s="72"/>
    </row>
    <row r="414" spans="24:26" x14ac:dyDescent="0.25">
      <c r="X414" s="72"/>
      <c r="Y414" s="72"/>
      <c r="Z414" s="72"/>
    </row>
    <row r="415" spans="24:26" x14ac:dyDescent="0.25">
      <c r="X415" s="72"/>
      <c r="Y415" s="72"/>
      <c r="Z415" s="72"/>
    </row>
    <row r="416" spans="24:26" x14ac:dyDescent="0.25">
      <c r="X416" s="72"/>
      <c r="Y416" s="72"/>
      <c r="Z416" s="72"/>
    </row>
    <row r="417" spans="24:26" x14ac:dyDescent="0.25">
      <c r="X417" s="72"/>
      <c r="Y417" s="72"/>
      <c r="Z417" s="72"/>
    </row>
    <row r="418" spans="24:26" x14ac:dyDescent="0.25">
      <c r="X418" s="72"/>
      <c r="Y418" s="72"/>
      <c r="Z418" s="72"/>
    </row>
    <row r="419" spans="24:26" x14ac:dyDescent="0.25">
      <c r="X419" s="72"/>
      <c r="Y419" s="72"/>
      <c r="Z419" s="72"/>
    </row>
    <row r="420" spans="24:26" x14ac:dyDescent="0.25">
      <c r="X420" s="72"/>
      <c r="Y420" s="72"/>
      <c r="Z420" s="72"/>
    </row>
    <row r="421" spans="24:26" x14ac:dyDescent="0.25">
      <c r="X421" s="72"/>
      <c r="Y421" s="72"/>
      <c r="Z421" s="72"/>
    </row>
    <row r="422" spans="24:26" x14ac:dyDescent="0.25">
      <c r="X422" s="72"/>
      <c r="Y422" s="72"/>
      <c r="Z422" s="72"/>
    </row>
    <row r="423" spans="24:26" x14ac:dyDescent="0.25">
      <c r="X423" s="72"/>
      <c r="Y423" s="72"/>
      <c r="Z423" s="72"/>
    </row>
    <row r="424" spans="24:26" x14ac:dyDescent="0.25">
      <c r="X424" s="72"/>
      <c r="Y424" s="72"/>
      <c r="Z424" s="72"/>
    </row>
    <row r="425" spans="24:26" x14ac:dyDescent="0.25">
      <c r="X425" s="72"/>
      <c r="Y425" s="72"/>
      <c r="Z425" s="72"/>
    </row>
    <row r="426" spans="24:26" x14ac:dyDescent="0.25">
      <c r="X426" s="72"/>
      <c r="Y426" s="72"/>
      <c r="Z426" s="72"/>
    </row>
    <row r="427" spans="24:26" x14ac:dyDescent="0.25">
      <c r="X427" s="72"/>
      <c r="Y427" s="72"/>
      <c r="Z427" s="72"/>
    </row>
    <row r="428" spans="24:26" x14ac:dyDescent="0.25">
      <c r="X428" s="72"/>
      <c r="Y428" s="72"/>
      <c r="Z428" s="72"/>
    </row>
    <row r="429" spans="24:26" x14ac:dyDescent="0.25">
      <c r="X429" s="72"/>
      <c r="Y429" s="72"/>
      <c r="Z429" s="72"/>
    </row>
    <row r="430" spans="24:26" x14ac:dyDescent="0.25">
      <c r="X430" s="72"/>
      <c r="Y430" s="72"/>
      <c r="Z430" s="72"/>
    </row>
    <row r="431" spans="24:26" x14ac:dyDescent="0.25">
      <c r="X431" s="72"/>
      <c r="Y431" s="72"/>
      <c r="Z431" s="72"/>
    </row>
    <row r="432" spans="24:26" x14ac:dyDescent="0.25">
      <c r="X432" s="72"/>
      <c r="Y432" s="72"/>
      <c r="Z432" s="72"/>
    </row>
    <row r="433" spans="24:26" x14ac:dyDescent="0.25">
      <c r="X433" s="72"/>
      <c r="Y433" s="72"/>
      <c r="Z433" s="72"/>
    </row>
    <row r="434" spans="24:26" x14ac:dyDescent="0.25">
      <c r="X434" s="72"/>
      <c r="Y434" s="72"/>
      <c r="Z434" s="72"/>
    </row>
    <row r="435" spans="24:26" x14ac:dyDescent="0.25">
      <c r="X435" s="72"/>
      <c r="Y435" s="72"/>
      <c r="Z435" s="72"/>
    </row>
    <row r="436" spans="24:26" x14ac:dyDescent="0.25">
      <c r="X436" s="72"/>
      <c r="Y436" s="72"/>
      <c r="Z436" s="72"/>
    </row>
    <row r="437" spans="24:26" x14ac:dyDescent="0.25">
      <c r="X437" s="72"/>
      <c r="Y437" s="72"/>
      <c r="Z437" s="72"/>
    </row>
    <row r="438" spans="24:26" x14ac:dyDescent="0.25">
      <c r="X438" s="72"/>
      <c r="Y438" s="72"/>
      <c r="Z438" s="72"/>
    </row>
    <row r="439" spans="24:26" x14ac:dyDescent="0.25">
      <c r="X439" s="72"/>
      <c r="Y439" s="72"/>
      <c r="Z439" s="72"/>
    </row>
    <row r="440" spans="24:26" x14ac:dyDescent="0.25">
      <c r="X440" s="72"/>
      <c r="Y440" s="72"/>
      <c r="Z440" s="72"/>
    </row>
    <row r="441" spans="24:26" x14ac:dyDescent="0.25">
      <c r="X441" s="72"/>
      <c r="Y441" s="72"/>
      <c r="Z441" s="72"/>
    </row>
    <row r="442" spans="24:26" x14ac:dyDescent="0.25">
      <c r="X442" s="72"/>
      <c r="Y442" s="72"/>
      <c r="Z442" s="72"/>
    </row>
    <row r="443" spans="24:26" x14ac:dyDescent="0.25">
      <c r="X443" s="72"/>
      <c r="Y443" s="72"/>
      <c r="Z443" s="72"/>
    </row>
    <row r="444" spans="24:26" x14ac:dyDescent="0.25">
      <c r="X444" s="72"/>
      <c r="Y444" s="72"/>
      <c r="Z444" s="72"/>
    </row>
    <row r="445" spans="24:26" x14ac:dyDescent="0.25">
      <c r="X445" s="72"/>
      <c r="Y445" s="72"/>
      <c r="Z445" s="72"/>
    </row>
    <row r="446" spans="24:26" x14ac:dyDescent="0.25">
      <c r="X446" s="72"/>
      <c r="Y446" s="72"/>
      <c r="Z446" s="72"/>
    </row>
    <row r="447" spans="24:26" x14ac:dyDescent="0.25">
      <c r="X447" s="72"/>
      <c r="Y447" s="72"/>
      <c r="Z447" s="72"/>
    </row>
    <row r="448" spans="24:26" x14ac:dyDescent="0.25">
      <c r="X448" s="72"/>
      <c r="Y448" s="72"/>
      <c r="Z448" s="72"/>
    </row>
    <row r="449" spans="24:26" x14ac:dyDescent="0.25">
      <c r="X449" s="72"/>
      <c r="Y449" s="72"/>
      <c r="Z449" s="72"/>
    </row>
    <row r="450" spans="24:26" x14ac:dyDescent="0.25">
      <c r="X450" s="72"/>
      <c r="Y450" s="72"/>
      <c r="Z450" s="72"/>
    </row>
    <row r="451" spans="24:26" x14ac:dyDescent="0.25">
      <c r="X451" s="72"/>
      <c r="Y451" s="72"/>
      <c r="Z451" s="72"/>
    </row>
    <row r="452" spans="24:26" x14ac:dyDescent="0.25">
      <c r="X452" s="72"/>
      <c r="Y452" s="72"/>
      <c r="Z452" s="72"/>
    </row>
    <row r="453" spans="24:26" x14ac:dyDescent="0.25">
      <c r="X453" s="72"/>
      <c r="Y453" s="72"/>
      <c r="Z453" s="72"/>
    </row>
    <row r="454" spans="24:26" x14ac:dyDescent="0.25">
      <c r="X454" s="72"/>
      <c r="Y454" s="72"/>
      <c r="Z454" s="72"/>
    </row>
    <row r="455" spans="24:26" x14ac:dyDescent="0.25">
      <c r="X455" s="72"/>
      <c r="Y455" s="72"/>
      <c r="Z455" s="72"/>
    </row>
    <row r="456" spans="24:26" x14ac:dyDescent="0.25">
      <c r="X456" s="72"/>
      <c r="Y456" s="72"/>
      <c r="Z456" s="72"/>
    </row>
    <row r="457" spans="24:26" x14ac:dyDescent="0.25">
      <c r="X457" s="72"/>
      <c r="Y457" s="72"/>
      <c r="Z457" s="72"/>
    </row>
    <row r="458" spans="24:26" x14ac:dyDescent="0.25">
      <c r="X458" s="72"/>
      <c r="Y458" s="72"/>
      <c r="Z458" s="72"/>
    </row>
    <row r="459" spans="24:26" x14ac:dyDescent="0.25">
      <c r="X459" s="72"/>
      <c r="Y459" s="72"/>
      <c r="Z459" s="72"/>
    </row>
    <row r="460" spans="24:26" x14ac:dyDescent="0.25">
      <c r="X460" s="72"/>
      <c r="Y460" s="72"/>
      <c r="Z460" s="72"/>
    </row>
    <row r="461" spans="24:26" x14ac:dyDescent="0.25">
      <c r="X461" s="72"/>
      <c r="Y461" s="72"/>
      <c r="Z461" s="72"/>
    </row>
    <row r="462" spans="24:26" x14ac:dyDescent="0.25">
      <c r="X462" s="72"/>
      <c r="Y462" s="72"/>
      <c r="Z462" s="72"/>
    </row>
    <row r="463" spans="24:26" x14ac:dyDescent="0.25">
      <c r="X463" s="72"/>
      <c r="Y463" s="72"/>
      <c r="Z463" s="72"/>
    </row>
    <row r="464" spans="24:26" x14ac:dyDescent="0.25">
      <c r="X464" s="72"/>
      <c r="Y464" s="72"/>
      <c r="Z464" s="72"/>
    </row>
    <row r="465" spans="24:26" x14ac:dyDescent="0.25">
      <c r="X465" s="72"/>
      <c r="Y465" s="72"/>
      <c r="Z465" s="72"/>
    </row>
    <row r="466" spans="24:26" x14ac:dyDescent="0.25">
      <c r="X466" s="72"/>
      <c r="Y466" s="72"/>
      <c r="Z466" s="72"/>
    </row>
    <row r="467" spans="24:26" x14ac:dyDescent="0.25">
      <c r="X467" s="72"/>
      <c r="Y467" s="72"/>
      <c r="Z467" s="72"/>
    </row>
    <row r="468" spans="24:26" x14ac:dyDescent="0.25">
      <c r="X468" s="72"/>
      <c r="Y468" s="72"/>
      <c r="Z468" s="72"/>
    </row>
    <row r="469" spans="24:26" x14ac:dyDescent="0.25">
      <c r="X469" s="72"/>
      <c r="Y469" s="72"/>
      <c r="Z469" s="72"/>
    </row>
    <row r="470" spans="24:26" x14ac:dyDescent="0.25">
      <c r="X470" s="72"/>
      <c r="Y470" s="72"/>
      <c r="Z470" s="72"/>
    </row>
    <row r="471" spans="24:26" x14ac:dyDescent="0.25">
      <c r="X471" s="72"/>
      <c r="Y471" s="72"/>
      <c r="Z471" s="72"/>
    </row>
    <row r="472" spans="24:26" x14ac:dyDescent="0.25">
      <c r="X472" s="72"/>
      <c r="Y472" s="72"/>
      <c r="Z472" s="72"/>
    </row>
    <row r="473" spans="24:26" x14ac:dyDescent="0.25">
      <c r="X473" s="72"/>
      <c r="Y473" s="72"/>
      <c r="Z473" s="72"/>
    </row>
    <row r="474" spans="24:26" x14ac:dyDescent="0.25">
      <c r="X474" s="72"/>
      <c r="Y474" s="72"/>
      <c r="Z474" s="72"/>
    </row>
    <row r="475" spans="24:26" x14ac:dyDescent="0.25">
      <c r="X475" s="72"/>
      <c r="Y475" s="72"/>
      <c r="Z475" s="72"/>
    </row>
    <row r="476" spans="24:26" x14ac:dyDescent="0.25">
      <c r="X476" s="72"/>
      <c r="Y476" s="72"/>
      <c r="Z476" s="72"/>
    </row>
    <row r="477" spans="24:26" x14ac:dyDescent="0.25">
      <c r="X477" s="72"/>
      <c r="Y477" s="72"/>
      <c r="Z477" s="72"/>
    </row>
    <row r="478" spans="24:26" x14ac:dyDescent="0.25">
      <c r="X478" s="72"/>
      <c r="Y478" s="72"/>
      <c r="Z478" s="72"/>
    </row>
    <row r="479" spans="24:26" x14ac:dyDescent="0.25">
      <c r="X479" s="72"/>
      <c r="Y479" s="72"/>
      <c r="Z479" s="72"/>
    </row>
    <row r="480" spans="24:26" x14ac:dyDescent="0.25">
      <c r="X480" s="72"/>
      <c r="Y480" s="72"/>
      <c r="Z480" s="72"/>
    </row>
    <row r="481" spans="24:26" x14ac:dyDescent="0.25">
      <c r="X481" s="72"/>
      <c r="Y481" s="72"/>
      <c r="Z481" s="72"/>
    </row>
    <row r="482" spans="24:26" x14ac:dyDescent="0.25">
      <c r="X482" s="72"/>
      <c r="Y482" s="72"/>
      <c r="Z482" s="72"/>
    </row>
    <row r="483" spans="24:26" x14ac:dyDescent="0.25">
      <c r="X483" s="72"/>
      <c r="Y483" s="72"/>
      <c r="Z483" s="72"/>
    </row>
    <row r="484" spans="24:26" x14ac:dyDescent="0.25">
      <c r="X484" s="72"/>
      <c r="Y484" s="72"/>
      <c r="Z484" s="72"/>
    </row>
    <row r="485" spans="24:26" x14ac:dyDescent="0.25">
      <c r="X485" s="72"/>
      <c r="Y485" s="72"/>
      <c r="Z485" s="72"/>
    </row>
    <row r="486" spans="24:26" x14ac:dyDescent="0.25">
      <c r="X486" s="72"/>
      <c r="Y486" s="72"/>
      <c r="Z486" s="72"/>
    </row>
    <row r="487" spans="24:26" x14ac:dyDescent="0.25">
      <c r="X487" s="72"/>
      <c r="Y487" s="72"/>
      <c r="Z487" s="72"/>
    </row>
    <row r="488" spans="24:26" x14ac:dyDescent="0.25">
      <c r="X488" s="72"/>
      <c r="Y488" s="72"/>
      <c r="Z488" s="72"/>
    </row>
    <row r="489" spans="24:26" x14ac:dyDescent="0.25">
      <c r="X489" s="72"/>
      <c r="Y489" s="72"/>
      <c r="Z489" s="72"/>
    </row>
    <row r="490" spans="24:26" x14ac:dyDescent="0.25">
      <c r="X490" s="72"/>
      <c r="Y490" s="72"/>
      <c r="Z490" s="72"/>
    </row>
    <row r="491" spans="24:26" x14ac:dyDescent="0.25">
      <c r="X491" s="72"/>
      <c r="Y491" s="72"/>
      <c r="Z491" s="72"/>
    </row>
    <row r="492" spans="24:26" x14ac:dyDescent="0.25">
      <c r="X492" s="72"/>
      <c r="Y492" s="72"/>
      <c r="Z492" s="72"/>
    </row>
    <row r="493" spans="24:26" x14ac:dyDescent="0.25">
      <c r="X493" s="72"/>
      <c r="Y493" s="72"/>
      <c r="Z493" s="72"/>
    </row>
    <row r="494" spans="24:26" x14ac:dyDescent="0.25">
      <c r="X494" s="72"/>
      <c r="Y494" s="72"/>
      <c r="Z494" s="72"/>
    </row>
    <row r="495" spans="24:26" x14ac:dyDescent="0.25">
      <c r="X495" s="72"/>
      <c r="Y495" s="72"/>
      <c r="Z495" s="72"/>
    </row>
    <row r="496" spans="24:26" x14ac:dyDescent="0.25">
      <c r="X496" s="72"/>
      <c r="Y496" s="72"/>
      <c r="Z496" s="72"/>
    </row>
    <row r="497" spans="24:26" x14ac:dyDescent="0.25">
      <c r="X497" s="72"/>
      <c r="Y497" s="72"/>
      <c r="Z497" s="72"/>
    </row>
    <row r="498" spans="24:26" x14ac:dyDescent="0.25">
      <c r="X498" s="72"/>
      <c r="Y498" s="72"/>
      <c r="Z498" s="72"/>
    </row>
    <row r="499" spans="24:26" x14ac:dyDescent="0.25">
      <c r="X499" s="72"/>
      <c r="Y499" s="72"/>
      <c r="Z499" s="72"/>
    </row>
    <row r="500" spans="24:26" x14ac:dyDescent="0.25">
      <c r="X500" s="72"/>
      <c r="Y500" s="72"/>
      <c r="Z500" s="72"/>
    </row>
    <row r="501" spans="24:26" x14ac:dyDescent="0.25">
      <c r="X501" s="72"/>
      <c r="Y501" s="72"/>
      <c r="Z501" s="72"/>
    </row>
    <row r="502" spans="24:26" x14ac:dyDescent="0.25">
      <c r="X502" s="72"/>
      <c r="Y502" s="72"/>
      <c r="Z502" s="72"/>
    </row>
    <row r="503" spans="24:26" x14ac:dyDescent="0.25">
      <c r="X503" s="72"/>
      <c r="Y503" s="72"/>
      <c r="Z503" s="72"/>
    </row>
    <row r="504" spans="24:26" x14ac:dyDescent="0.25">
      <c r="X504" s="72"/>
      <c r="Y504" s="72"/>
      <c r="Z504" s="72"/>
    </row>
    <row r="505" spans="24:26" x14ac:dyDescent="0.25">
      <c r="X505" s="72"/>
      <c r="Y505" s="72"/>
      <c r="Z505" s="72"/>
    </row>
    <row r="506" spans="24:26" x14ac:dyDescent="0.25">
      <c r="X506" s="72"/>
      <c r="Y506" s="72"/>
      <c r="Z506" s="72"/>
    </row>
    <row r="507" spans="24:26" x14ac:dyDescent="0.25">
      <c r="X507" s="72"/>
      <c r="Y507" s="72"/>
      <c r="Z507" s="72"/>
    </row>
    <row r="508" spans="24:26" x14ac:dyDescent="0.25">
      <c r="X508" s="72"/>
      <c r="Y508" s="72"/>
      <c r="Z508" s="72"/>
    </row>
    <row r="509" spans="24:26" x14ac:dyDescent="0.25">
      <c r="X509" s="72"/>
      <c r="Y509" s="72"/>
      <c r="Z509" s="72"/>
    </row>
    <row r="510" spans="24:26" x14ac:dyDescent="0.25">
      <c r="X510" s="72"/>
      <c r="Y510" s="72"/>
      <c r="Z510" s="72"/>
    </row>
    <row r="511" spans="24:26" x14ac:dyDescent="0.25">
      <c r="X511" s="72"/>
      <c r="Y511" s="72"/>
      <c r="Z511" s="72"/>
    </row>
    <row r="512" spans="24:26" x14ac:dyDescent="0.25">
      <c r="X512" s="72"/>
      <c r="Y512" s="72"/>
      <c r="Z512" s="72"/>
    </row>
    <row r="513" spans="24:26" x14ac:dyDescent="0.25">
      <c r="X513" s="72"/>
      <c r="Y513" s="72"/>
      <c r="Z513" s="72"/>
    </row>
    <row r="514" spans="24:26" x14ac:dyDescent="0.25">
      <c r="X514" s="72"/>
      <c r="Y514" s="72"/>
      <c r="Z514" s="72"/>
    </row>
    <row r="515" spans="24:26" x14ac:dyDescent="0.25">
      <c r="X515" s="72"/>
      <c r="Y515" s="72"/>
      <c r="Z515" s="72"/>
    </row>
    <row r="516" spans="24:26" x14ac:dyDescent="0.25">
      <c r="X516" s="72"/>
      <c r="Y516" s="72"/>
      <c r="Z516" s="72"/>
    </row>
    <row r="517" spans="24:26" x14ac:dyDescent="0.25">
      <c r="X517" s="72"/>
      <c r="Y517" s="72"/>
      <c r="Z517" s="72"/>
    </row>
    <row r="518" spans="24:26" x14ac:dyDescent="0.25">
      <c r="X518" s="72"/>
      <c r="Y518" s="72"/>
      <c r="Z518" s="72"/>
    </row>
    <row r="519" spans="24:26" x14ac:dyDescent="0.25">
      <c r="X519" s="72"/>
      <c r="Y519" s="72"/>
      <c r="Z519" s="72"/>
    </row>
    <row r="520" spans="24:26" x14ac:dyDescent="0.25">
      <c r="X520" s="72"/>
      <c r="Y520" s="72"/>
      <c r="Z520" s="72"/>
    </row>
    <row r="521" spans="24:26" x14ac:dyDescent="0.25">
      <c r="X521" s="72"/>
      <c r="Y521" s="72"/>
      <c r="Z521" s="72"/>
    </row>
    <row r="522" spans="24:26" x14ac:dyDescent="0.25">
      <c r="X522" s="72"/>
      <c r="Y522" s="72"/>
      <c r="Z522" s="72"/>
    </row>
    <row r="523" spans="24:26" x14ac:dyDescent="0.25">
      <c r="X523" s="72"/>
      <c r="Y523" s="72"/>
      <c r="Z523" s="72"/>
    </row>
    <row r="524" spans="24:26" x14ac:dyDescent="0.25">
      <c r="X524" s="72"/>
      <c r="Y524" s="72"/>
      <c r="Z524" s="72"/>
    </row>
    <row r="525" spans="24:26" x14ac:dyDescent="0.25">
      <c r="X525" s="72"/>
      <c r="Y525" s="72"/>
      <c r="Z525" s="72"/>
    </row>
    <row r="526" spans="24:26" x14ac:dyDescent="0.25">
      <c r="X526" s="72"/>
      <c r="Y526" s="72"/>
      <c r="Z526" s="72"/>
    </row>
    <row r="527" spans="24:26" x14ac:dyDescent="0.25">
      <c r="X527" s="72"/>
      <c r="Y527" s="72"/>
      <c r="Z527" s="72"/>
    </row>
    <row r="528" spans="24:26" x14ac:dyDescent="0.25">
      <c r="X528" s="72"/>
      <c r="Y528" s="72"/>
      <c r="Z528" s="72"/>
    </row>
    <row r="529" spans="24:26" x14ac:dyDescent="0.25">
      <c r="X529" s="72"/>
      <c r="Y529" s="72"/>
      <c r="Z529" s="72"/>
    </row>
    <row r="530" spans="24:26" x14ac:dyDescent="0.25">
      <c r="X530" s="72"/>
      <c r="Y530" s="72"/>
      <c r="Z530" s="72"/>
    </row>
    <row r="531" spans="24:26" x14ac:dyDescent="0.25">
      <c r="X531" s="72"/>
      <c r="Y531" s="72"/>
      <c r="Z531" s="72"/>
    </row>
    <row r="532" spans="24:26" x14ac:dyDescent="0.25">
      <c r="X532" s="72"/>
      <c r="Y532" s="72"/>
      <c r="Z532" s="72"/>
    </row>
    <row r="533" spans="24:26" x14ac:dyDescent="0.25">
      <c r="X533" s="72"/>
      <c r="Y533" s="72"/>
      <c r="Z533" s="72"/>
    </row>
    <row r="534" spans="24:26" x14ac:dyDescent="0.25">
      <c r="X534" s="72"/>
      <c r="Y534" s="72"/>
      <c r="Z534" s="72"/>
    </row>
    <row r="535" spans="24:26" x14ac:dyDescent="0.25">
      <c r="X535" s="72"/>
      <c r="Y535" s="72"/>
      <c r="Z535" s="72"/>
    </row>
    <row r="536" spans="24:26" x14ac:dyDescent="0.25">
      <c r="X536" s="72"/>
      <c r="Y536" s="72"/>
      <c r="Z536" s="72"/>
    </row>
    <row r="537" spans="24:26" x14ac:dyDescent="0.25">
      <c r="X537" s="72"/>
      <c r="Y537" s="72"/>
      <c r="Z537" s="72"/>
    </row>
    <row r="538" spans="24:26" x14ac:dyDescent="0.25">
      <c r="X538" s="72"/>
      <c r="Y538" s="72"/>
      <c r="Z538" s="72"/>
    </row>
    <row r="539" spans="24:26" x14ac:dyDescent="0.25">
      <c r="X539" s="72"/>
      <c r="Y539" s="72"/>
      <c r="Z539" s="72"/>
    </row>
    <row r="540" spans="24:26" x14ac:dyDescent="0.25">
      <c r="X540" s="72"/>
      <c r="Y540" s="72"/>
      <c r="Z540" s="72"/>
    </row>
    <row r="541" spans="24:26" x14ac:dyDescent="0.25">
      <c r="X541" s="72"/>
      <c r="Y541" s="72"/>
      <c r="Z541" s="72"/>
    </row>
    <row r="542" spans="24:26" x14ac:dyDescent="0.25">
      <c r="X542" s="72"/>
      <c r="Y542" s="72"/>
      <c r="Z542" s="72"/>
    </row>
    <row r="543" spans="24:26" x14ac:dyDescent="0.25">
      <c r="X543" s="72"/>
      <c r="Y543" s="72"/>
      <c r="Z543" s="72"/>
    </row>
    <row r="544" spans="24:26" x14ac:dyDescent="0.25">
      <c r="X544" s="72"/>
      <c r="Y544" s="72"/>
      <c r="Z544" s="72"/>
    </row>
    <row r="545" spans="24:26" x14ac:dyDescent="0.25">
      <c r="X545" s="72"/>
      <c r="Y545" s="72"/>
      <c r="Z545" s="72"/>
    </row>
    <row r="546" spans="24:26" x14ac:dyDescent="0.25">
      <c r="X546" s="72"/>
      <c r="Y546" s="72"/>
      <c r="Z546" s="72"/>
    </row>
    <row r="547" spans="24:26" x14ac:dyDescent="0.25">
      <c r="X547" s="72"/>
      <c r="Y547" s="72"/>
      <c r="Z547" s="72"/>
    </row>
    <row r="548" spans="24:26" x14ac:dyDescent="0.25">
      <c r="X548" s="72"/>
      <c r="Y548" s="72"/>
      <c r="Z548" s="72"/>
    </row>
    <row r="549" spans="24:26" x14ac:dyDescent="0.25">
      <c r="X549" s="72"/>
      <c r="Y549" s="72"/>
      <c r="Z549" s="72"/>
    </row>
    <row r="550" spans="24:26" x14ac:dyDescent="0.25">
      <c r="X550" s="72"/>
      <c r="Y550" s="72"/>
      <c r="Z550" s="72"/>
    </row>
    <row r="551" spans="24:26" x14ac:dyDescent="0.25">
      <c r="X551" s="72"/>
      <c r="Y551" s="72"/>
      <c r="Z551" s="72"/>
    </row>
    <row r="552" spans="24:26" x14ac:dyDescent="0.25">
      <c r="X552" s="72"/>
      <c r="Y552" s="72"/>
      <c r="Z552" s="72"/>
    </row>
    <row r="553" spans="24:26" x14ac:dyDescent="0.25">
      <c r="X553" s="72"/>
      <c r="Y553" s="72"/>
      <c r="Z553" s="72"/>
    </row>
    <row r="554" spans="24:26" x14ac:dyDescent="0.25">
      <c r="X554" s="72"/>
      <c r="Y554" s="72"/>
      <c r="Z554" s="72"/>
    </row>
    <row r="555" spans="24:26" x14ac:dyDescent="0.25">
      <c r="X555" s="72"/>
      <c r="Y555" s="72"/>
      <c r="Z555" s="72"/>
    </row>
    <row r="556" spans="24:26" x14ac:dyDescent="0.25">
      <c r="X556" s="72"/>
      <c r="Y556" s="72"/>
      <c r="Z556" s="72"/>
    </row>
    <row r="557" spans="24:26" x14ac:dyDescent="0.25">
      <c r="X557" s="72"/>
      <c r="Y557" s="72"/>
      <c r="Z557" s="72"/>
    </row>
    <row r="558" spans="24:26" x14ac:dyDescent="0.25">
      <c r="X558" s="72"/>
      <c r="Y558" s="72"/>
      <c r="Z558" s="72"/>
    </row>
    <row r="559" spans="24:26" x14ac:dyDescent="0.25">
      <c r="X559" s="72"/>
      <c r="Y559" s="72"/>
      <c r="Z559" s="72"/>
    </row>
    <row r="560" spans="24:26" x14ac:dyDescent="0.25">
      <c r="X560" s="72"/>
      <c r="Y560" s="72"/>
      <c r="Z560" s="72"/>
    </row>
    <row r="561" spans="24:26" x14ac:dyDescent="0.25">
      <c r="X561" s="72"/>
      <c r="Y561" s="72"/>
      <c r="Z561" s="72"/>
    </row>
    <row r="562" spans="24:26" x14ac:dyDescent="0.25">
      <c r="X562" s="72"/>
      <c r="Y562" s="72"/>
      <c r="Z562" s="72"/>
    </row>
    <row r="563" spans="24:26" x14ac:dyDescent="0.25">
      <c r="X563" s="72"/>
      <c r="Y563" s="72"/>
      <c r="Z563" s="72"/>
    </row>
    <row r="564" spans="24:26" x14ac:dyDescent="0.25">
      <c r="X564" s="72"/>
      <c r="Y564" s="72"/>
      <c r="Z564" s="72"/>
    </row>
    <row r="565" spans="24:26" x14ac:dyDescent="0.25">
      <c r="X565" s="72"/>
      <c r="Y565" s="72"/>
      <c r="Z565" s="72"/>
    </row>
    <row r="566" spans="24:26" x14ac:dyDescent="0.25">
      <c r="X566" s="72"/>
      <c r="Y566" s="72"/>
      <c r="Z566" s="72"/>
    </row>
    <row r="567" spans="24:26" x14ac:dyDescent="0.25">
      <c r="X567" s="72"/>
      <c r="Y567" s="72"/>
      <c r="Z567" s="72"/>
    </row>
    <row r="568" spans="24:26" x14ac:dyDescent="0.25">
      <c r="X568" s="72"/>
      <c r="Y568" s="72"/>
      <c r="Z568" s="72"/>
    </row>
    <row r="569" spans="24:26" x14ac:dyDescent="0.25">
      <c r="X569" s="72"/>
      <c r="Y569" s="72"/>
      <c r="Z569" s="72"/>
    </row>
    <row r="570" spans="24:26" x14ac:dyDescent="0.25">
      <c r="X570" s="72"/>
      <c r="Y570" s="72"/>
      <c r="Z570" s="72"/>
    </row>
    <row r="571" spans="24:26" x14ac:dyDescent="0.25">
      <c r="X571" s="72"/>
      <c r="Y571" s="72"/>
      <c r="Z571" s="72"/>
    </row>
    <row r="572" spans="24:26" x14ac:dyDescent="0.25">
      <c r="X572" s="72"/>
      <c r="Y572" s="72"/>
      <c r="Z572" s="72"/>
    </row>
    <row r="573" spans="24:26" x14ac:dyDescent="0.25">
      <c r="X573" s="72"/>
      <c r="Y573" s="72"/>
      <c r="Z573" s="72"/>
    </row>
    <row r="574" spans="24:26" x14ac:dyDescent="0.25">
      <c r="X574" s="72"/>
      <c r="Y574" s="72"/>
      <c r="Z574" s="72"/>
    </row>
    <row r="575" spans="24:26" x14ac:dyDescent="0.25">
      <c r="X575" s="72"/>
      <c r="Y575" s="72"/>
      <c r="Z575" s="72"/>
    </row>
    <row r="576" spans="24:26" x14ac:dyDescent="0.25">
      <c r="X576" s="72"/>
      <c r="Y576" s="72"/>
      <c r="Z576" s="72"/>
    </row>
    <row r="577" spans="24:26" x14ac:dyDescent="0.25">
      <c r="X577" s="72"/>
      <c r="Y577" s="72"/>
      <c r="Z577" s="72"/>
    </row>
    <row r="578" spans="24:26" x14ac:dyDescent="0.25">
      <c r="X578" s="72"/>
      <c r="Y578" s="72"/>
      <c r="Z578" s="72"/>
    </row>
    <row r="579" spans="24:26" x14ac:dyDescent="0.25">
      <c r="X579" s="72"/>
      <c r="Y579" s="72"/>
      <c r="Z579" s="72"/>
    </row>
    <row r="580" spans="24:26" x14ac:dyDescent="0.25">
      <c r="X580" s="72"/>
      <c r="Y580" s="72"/>
      <c r="Z580" s="72"/>
    </row>
    <row r="581" spans="24:26" x14ac:dyDescent="0.25">
      <c r="X581" s="72"/>
      <c r="Y581" s="72"/>
      <c r="Z581" s="72"/>
    </row>
    <row r="582" spans="24:26" x14ac:dyDescent="0.25">
      <c r="X582" s="72"/>
      <c r="Y582" s="72"/>
      <c r="Z582" s="72"/>
    </row>
    <row r="583" spans="24:26" x14ac:dyDescent="0.25">
      <c r="X583" s="72"/>
      <c r="Y583" s="72"/>
      <c r="Z583" s="72"/>
    </row>
    <row r="584" spans="24:26" x14ac:dyDescent="0.25">
      <c r="X584" s="72"/>
      <c r="Y584" s="72"/>
      <c r="Z584" s="72"/>
    </row>
    <row r="585" spans="24:26" x14ac:dyDescent="0.25">
      <c r="X585" s="72"/>
      <c r="Y585" s="72"/>
      <c r="Z585" s="72"/>
    </row>
    <row r="586" spans="24:26" x14ac:dyDescent="0.25">
      <c r="X586" s="72"/>
      <c r="Y586" s="72"/>
      <c r="Z586" s="72"/>
    </row>
    <row r="587" spans="24:26" x14ac:dyDescent="0.25">
      <c r="X587" s="72"/>
      <c r="Y587" s="72"/>
      <c r="Z587" s="72"/>
    </row>
    <row r="588" spans="24:26" x14ac:dyDescent="0.25">
      <c r="X588" s="72"/>
      <c r="Y588" s="72"/>
      <c r="Z588" s="72"/>
    </row>
    <row r="589" spans="24:26" x14ac:dyDescent="0.25">
      <c r="X589" s="72"/>
      <c r="Y589" s="72"/>
      <c r="Z589" s="72"/>
    </row>
    <row r="590" spans="24:26" x14ac:dyDescent="0.25">
      <c r="X590" s="72"/>
      <c r="Y590" s="72"/>
      <c r="Z590" s="72"/>
    </row>
    <row r="591" spans="24:26" x14ac:dyDescent="0.25">
      <c r="X591" s="72"/>
      <c r="Y591" s="72"/>
      <c r="Z591" s="72"/>
    </row>
    <row r="592" spans="24:26" x14ac:dyDescent="0.25">
      <c r="X592" s="72"/>
      <c r="Y592" s="72"/>
      <c r="Z592" s="72"/>
    </row>
    <row r="593" spans="24:26" x14ac:dyDescent="0.25">
      <c r="X593" s="72"/>
      <c r="Y593" s="72"/>
      <c r="Z593" s="72"/>
    </row>
    <row r="594" spans="24:26" x14ac:dyDescent="0.25">
      <c r="X594" s="72"/>
      <c r="Y594" s="72"/>
      <c r="Z594" s="72"/>
    </row>
    <row r="595" spans="24:26" x14ac:dyDescent="0.25">
      <c r="X595" s="72"/>
      <c r="Y595" s="72"/>
      <c r="Z595" s="72"/>
    </row>
    <row r="596" spans="24:26" x14ac:dyDescent="0.25">
      <c r="X596" s="72"/>
      <c r="Y596" s="72"/>
      <c r="Z596" s="72"/>
    </row>
    <row r="597" spans="24:26" x14ac:dyDescent="0.25">
      <c r="X597" s="72"/>
      <c r="Y597" s="72"/>
      <c r="Z597" s="72"/>
    </row>
    <row r="598" spans="24:26" x14ac:dyDescent="0.25">
      <c r="X598" s="72"/>
      <c r="Y598" s="72"/>
      <c r="Z598" s="72"/>
    </row>
    <row r="599" spans="24:26" x14ac:dyDescent="0.25">
      <c r="X599" s="72"/>
      <c r="Y599" s="72"/>
      <c r="Z599" s="72"/>
    </row>
    <row r="600" spans="24:26" x14ac:dyDescent="0.25">
      <c r="X600" s="72"/>
      <c r="Y600" s="72"/>
      <c r="Z600" s="72"/>
    </row>
    <row r="601" spans="24:26" x14ac:dyDescent="0.25">
      <c r="X601" s="72"/>
      <c r="Y601" s="72"/>
      <c r="Z601" s="72"/>
    </row>
    <row r="602" spans="24:26" x14ac:dyDescent="0.25">
      <c r="X602" s="72"/>
      <c r="Y602" s="72"/>
      <c r="Z602" s="72"/>
    </row>
    <row r="603" spans="24:26" x14ac:dyDescent="0.25">
      <c r="X603" s="72"/>
      <c r="Y603" s="72"/>
      <c r="Z603" s="72"/>
    </row>
    <row r="604" spans="24:26" x14ac:dyDescent="0.25">
      <c r="X604" s="72"/>
      <c r="Y604" s="72"/>
      <c r="Z604" s="72"/>
    </row>
    <row r="605" spans="24:26" x14ac:dyDescent="0.25">
      <c r="X605" s="72"/>
      <c r="Y605" s="72"/>
      <c r="Z605" s="72"/>
    </row>
    <row r="606" spans="24:26" x14ac:dyDescent="0.25">
      <c r="X606" s="72"/>
      <c r="Y606" s="72"/>
      <c r="Z606" s="72"/>
    </row>
    <row r="607" spans="24:26" x14ac:dyDescent="0.25">
      <c r="X607" s="72"/>
      <c r="Y607" s="72"/>
      <c r="Z607" s="72"/>
    </row>
    <row r="608" spans="24:26" x14ac:dyDescent="0.25">
      <c r="X608" s="72"/>
      <c r="Y608" s="72"/>
      <c r="Z608" s="72"/>
    </row>
    <row r="609" spans="24:26" x14ac:dyDescent="0.25">
      <c r="X609" s="72"/>
      <c r="Y609" s="72"/>
      <c r="Z609" s="72"/>
    </row>
    <row r="610" spans="24:26" x14ac:dyDescent="0.25">
      <c r="X610" s="72"/>
      <c r="Y610" s="72"/>
      <c r="Z610" s="72"/>
    </row>
    <row r="611" spans="24:26" x14ac:dyDescent="0.25">
      <c r="X611" s="72"/>
      <c r="Y611" s="72"/>
      <c r="Z611" s="72"/>
    </row>
    <row r="612" spans="24:26" x14ac:dyDescent="0.25">
      <c r="X612" s="72"/>
      <c r="Y612" s="72"/>
      <c r="Z612" s="72"/>
    </row>
    <row r="613" spans="24:26" x14ac:dyDescent="0.25">
      <c r="X613" s="72"/>
      <c r="Y613" s="72"/>
      <c r="Z613" s="72"/>
    </row>
    <row r="614" spans="24:26" x14ac:dyDescent="0.25">
      <c r="X614" s="72"/>
      <c r="Y614" s="72"/>
      <c r="Z614" s="72"/>
    </row>
    <row r="615" spans="24:26" x14ac:dyDescent="0.25">
      <c r="X615" s="72"/>
      <c r="Y615" s="72"/>
      <c r="Z615" s="72"/>
    </row>
    <row r="616" spans="24:26" x14ac:dyDescent="0.25">
      <c r="X616" s="72"/>
      <c r="Y616" s="72"/>
      <c r="Z616" s="72"/>
    </row>
    <row r="617" spans="24:26" x14ac:dyDescent="0.25">
      <c r="X617" s="72"/>
      <c r="Y617" s="72"/>
      <c r="Z617" s="72"/>
    </row>
    <row r="618" spans="24:26" x14ac:dyDescent="0.25">
      <c r="X618" s="72"/>
      <c r="Y618" s="72"/>
      <c r="Z618" s="72"/>
    </row>
    <row r="619" spans="24:26" x14ac:dyDescent="0.25">
      <c r="X619" s="72"/>
      <c r="Y619" s="72"/>
      <c r="Z619" s="72"/>
    </row>
    <row r="620" spans="24:26" x14ac:dyDescent="0.25">
      <c r="X620" s="72"/>
      <c r="Y620" s="72"/>
      <c r="Z620" s="72"/>
    </row>
    <row r="621" spans="24:26" x14ac:dyDescent="0.25">
      <c r="X621" s="72"/>
      <c r="Y621" s="72"/>
      <c r="Z621" s="72"/>
    </row>
    <row r="622" spans="24:26" x14ac:dyDescent="0.25">
      <c r="X622" s="72"/>
      <c r="Y622" s="72"/>
      <c r="Z622" s="72"/>
    </row>
    <row r="623" spans="24:26" x14ac:dyDescent="0.25">
      <c r="X623" s="72"/>
      <c r="Y623" s="72"/>
      <c r="Z623" s="72"/>
    </row>
    <row r="624" spans="24:26" x14ac:dyDescent="0.25">
      <c r="X624" s="72"/>
      <c r="Y624" s="72"/>
      <c r="Z624" s="72"/>
    </row>
    <row r="625" spans="24:26" x14ac:dyDescent="0.25">
      <c r="X625" s="72"/>
      <c r="Y625" s="72"/>
      <c r="Z625" s="72"/>
    </row>
    <row r="626" spans="24:26" x14ac:dyDescent="0.25">
      <c r="X626" s="72"/>
      <c r="Y626" s="72"/>
      <c r="Z626" s="72"/>
    </row>
    <row r="627" spans="24:26" x14ac:dyDescent="0.25">
      <c r="X627" s="72"/>
      <c r="Y627" s="72"/>
      <c r="Z627" s="72"/>
    </row>
    <row r="628" spans="24:26" x14ac:dyDescent="0.25">
      <c r="X628" s="72"/>
      <c r="Y628" s="72"/>
      <c r="Z628" s="72"/>
    </row>
    <row r="629" spans="24:26" x14ac:dyDescent="0.25">
      <c r="X629" s="72"/>
      <c r="Y629" s="72"/>
      <c r="Z629" s="72"/>
    </row>
    <row r="630" spans="24:26" x14ac:dyDescent="0.25">
      <c r="X630" s="72"/>
      <c r="Y630" s="72"/>
      <c r="Z630" s="72"/>
    </row>
    <row r="631" spans="24:26" x14ac:dyDescent="0.25">
      <c r="X631" s="72"/>
      <c r="Y631" s="72"/>
      <c r="Z631" s="72"/>
    </row>
    <row r="632" spans="24:26" x14ac:dyDescent="0.25">
      <c r="X632" s="72"/>
      <c r="Y632" s="72"/>
      <c r="Z632" s="72"/>
    </row>
    <row r="633" spans="24:26" x14ac:dyDescent="0.25">
      <c r="X633" s="72"/>
      <c r="Y633" s="72"/>
      <c r="Z633" s="72"/>
    </row>
    <row r="634" spans="24:26" x14ac:dyDescent="0.25">
      <c r="X634" s="72"/>
      <c r="Y634" s="72"/>
      <c r="Z634" s="72"/>
    </row>
    <row r="635" spans="24:26" x14ac:dyDescent="0.25">
      <c r="X635" s="72"/>
      <c r="Y635" s="72"/>
      <c r="Z635" s="72"/>
    </row>
    <row r="636" spans="24:26" x14ac:dyDescent="0.25">
      <c r="X636" s="72"/>
      <c r="Y636" s="72"/>
      <c r="Z636" s="72"/>
    </row>
    <row r="637" spans="24:26" x14ac:dyDescent="0.25">
      <c r="X637" s="72"/>
      <c r="Y637" s="72"/>
      <c r="Z637" s="72"/>
    </row>
    <row r="638" spans="24:26" x14ac:dyDescent="0.25">
      <c r="X638" s="72"/>
      <c r="Y638" s="72"/>
      <c r="Z638" s="72"/>
    </row>
    <row r="639" spans="24:26" x14ac:dyDescent="0.25">
      <c r="X639" s="72"/>
      <c r="Y639" s="72"/>
      <c r="Z639" s="72"/>
    </row>
    <row r="640" spans="24:26" x14ac:dyDescent="0.25">
      <c r="X640" s="72"/>
      <c r="Y640" s="72"/>
      <c r="Z640" s="72"/>
    </row>
    <row r="641" spans="24:26" x14ac:dyDescent="0.25">
      <c r="X641" s="72"/>
      <c r="Y641" s="72"/>
      <c r="Z641" s="72"/>
    </row>
    <row r="642" spans="24:26" x14ac:dyDescent="0.25">
      <c r="X642" s="72"/>
      <c r="Y642" s="72"/>
      <c r="Z642" s="72"/>
    </row>
    <row r="643" spans="24:26" x14ac:dyDescent="0.25">
      <c r="X643" s="72"/>
      <c r="Y643" s="72"/>
      <c r="Z643" s="72"/>
    </row>
    <row r="644" spans="24:26" x14ac:dyDescent="0.25">
      <c r="X644" s="72"/>
      <c r="Y644" s="72"/>
      <c r="Z644" s="72"/>
    </row>
    <row r="645" spans="24:26" x14ac:dyDescent="0.25">
      <c r="X645" s="72"/>
      <c r="Y645" s="72"/>
      <c r="Z645" s="72"/>
    </row>
    <row r="646" spans="24:26" x14ac:dyDescent="0.25">
      <c r="X646" s="72"/>
      <c r="Y646" s="72"/>
      <c r="Z646" s="72"/>
    </row>
    <row r="647" spans="24:26" x14ac:dyDescent="0.25">
      <c r="X647" s="72"/>
      <c r="Y647" s="72"/>
      <c r="Z647" s="72"/>
    </row>
    <row r="648" spans="24:26" x14ac:dyDescent="0.25">
      <c r="X648" s="72"/>
      <c r="Y648" s="72"/>
      <c r="Z648" s="72"/>
    </row>
    <row r="649" spans="24:26" x14ac:dyDescent="0.25">
      <c r="X649" s="72"/>
      <c r="Y649" s="72"/>
      <c r="Z649" s="72"/>
    </row>
    <row r="650" spans="24:26" x14ac:dyDescent="0.25">
      <c r="X650" s="72"/>
      <c r="Y650" s="72"/>
      <c r="Z650" s="72"/>
    </row>
    <row r="651" spans="24:26" x14ac:dyDescent="0.25">
      <c r="X651" s="72"/>
      <c r="Y651" s="72"/>
      <c r="Z651" s="72"/>
    </row>
    <row r="652" spans="24:26" x14ac:dyDescent="0.25">
      <c r="X652" s="72"/>
      <c r="Y652" s="72"/>
      <c r="Z652" s="72"/>
    </row>
    <row r="653" spans="24:26" x14ac:dyDescent="0.25">
      <c r="X653" s="72"/>
      <c r="Y653" s="72"/>
      <c r="Z653" s="72"/>
    </row>
    <row r="654" spans="24:26" x14ac:dyDescent="0.25">
      <c r="X654" s="72"/>
      <c r="Y654" s="72"/>
      <c r="Z654" s="72"/>
    </row>
    <row r="655" spans="24:26" x14ac:dyDescent="0.25">
      <c r="X655" s="72"/>
      <c r="Y655" s="72"/>
      <c r="Z655" s="72"/>
    </row>
    <row r="656" spans="24:26" x14ac:dyDescent="0.25">
      <c r="X656" s="72"/>
      <c r="Y656" s="72"/>
      <c r="Z656" s="72"/>
    </row>
    <row r="657" spans="24:26" x14ac:dyDescent="0.25">
      <c r="X657" s="72"/>
      <c r="Y657" s="72"/>
      <c r="Z657" s="72"/>
    </row>
    <row r="658" spans="24:26" x14ac:dyDescent="0.25">
      <c r="X658" s="72"/>
      <c r="Y658" s="72"/>
      <c r="Z658" s="72"/>
    </row>
    <row r="659" spans="24:26" x14ac:dyDescent="0.25">
      <c r="X659" s="72"/>
      <c r="Y659" s="72"/>
      <c r="Z659" s="72"/>
    </row>
    <row r="660" spans="24:26" x14ac:dyDescent="0.25">
      <c r="X660" s="72"/>
      <c r="Y660" s="72"/>
      <c r="Z660" s="72"/>
    </row>
    <row r="661" spans="24:26" x14ac:dyDescent="0.25">
      <c r="X661" s="72"/>
      <c r="Y661" s="72"/>
      <c r="Z661" s="72"/>
    </row>
    <row r="662" spans="24:26" x14ac:dyDescent="0.25">
      <c r="X662" s="72"/>
      <c r="Y662" s="72"/>
      <c r="Z662" s="72"/>
    </row>
    <row r="663" spans="24:26" x14ac:dyDescent="0.25">
      <c r="X663" s="72"/>
      <c r="Y663" s="72"/>
      <c r="Z663" s="72"/>
    </row>
    <row r="664" spans="24:26" x14ac:dyDescent="0.25">
      <c r="X664" s="72"/>
      <c r="Y664" s="72"/>
      <c r="Z664" s="72"/>
    </row>
    <row r="665" spans="24:26" x14ac:dyDescent="0.25">
      <c r="X665" s="72"/>
      <c r="Y665" s="72"/>
      <c r="Z665" s="72"/>
    </row>
    <row r="666" spans="24:26" x14ac:dyDescent="0.25">
      <c r="X666" s="72"/>
      <c r="Y666" s="72"/>
      <c r="Z666" s="72"/>
    </row>
    <row r="667" spans="24:26" x14ac:dyDescent="0.25">
      <c r="X667" s="72"/>
      <c r="Y667" s="72"/>
      <c r="Z667" s="72"/>
    </row>
    <row r="668" spans="24:26" x14ac:dyDescent="0.25">
      <c r="X668" s="72"/>
      <c r="Y668" s="72"/>
      <c r="Z668" s="72"/>
    </row>
    <row r="669" spans="24:26" x14ac:dyDescent="0.25">
      <c r="X669" s="72"/>
      <c r="Y669" s="72"/>
      <c r="Z669" s="72"/>
    </row>
    <row r="670" spans="24:26" x14ac:dyDescent="0.25">
      <c r="X670" s="72"/>
      <c r="Y670" s="72"/>
      <c r="Z670" s="72"/>
    </row>
    <row r="671" spans="24:26" x14ac:dyDescent="0.25">
      <c r="X671" s="72"/>
      <c r="Y671" s="72"/>
      <c r="Z671" s="72"/>
    </row>
    <row r="672" spans="24:26" x14ac:dyDescent="0.25">
      <c r="X672" s="72"/>
      <c r="Y672" s="72"/>
      <c r="Z672" s="72"/>
    </row>
    <row r="673" spans="24:26" x14ac:dyDescent="0.25">
      <c r="X673" s="72"/>
      <c r="Y673" s="72"/>
      <c r="Z673" s="72"/>
    </row>
    <row r="674" spans="24:26" x14ac:dyDescent="0.25">
      <c r="X674" s="72"/>
      <c r="Y674" s="72"/>
      <c r="Z674" s="72"/>
    </row>
    <row r="675" spans="24:26" x14ac:dyDescent="0.25">
      <c r="X675" s="72"/>
      <c r="Y675" s="72"/>
      <c r="Z675" s="72"/>
    </row>
    <row r="676" spans="24:26" x14ac:dyDescent="0.25">
      <c r="X676" s="72"/>
      <c r="Y676" s="72"/>
      <c r="Z676" s="72"/>
    </row>
    <row r="677" spans="24:26" x14ac:dyDescent="0.25">
      <c r="X677" s="72"/>
      <c r="Y677" s="72"/>
      <c r="Z677" s="72"/>
    </row>
    <row r="678" spans="24:26" x14ac:dyDescent="0.25">
      <c r="X678" s="72"/>
      <c r="Y678" s="72"/>
      <c r="Z678" s="72"/>
    </row>
    <row r="679" spans="24:26" x14ac:dyDescent="0.25">
      <c r="X679" s="72"/>
      <c r="Y679" s="72"/>
      <c r="Z679" s="72"/>
    </row>
    <row r="680" spans="24:26" x14ac:dyDescent="0.25">
      <c r="X680" s="72"/>
      <c r="Y680" s="72"/>
      <c r="Z680" s="72"/>
    </row>
    <row r="681" spans="24:26" x14ac:dyDescent="0.25">
      <c r="X681" s="72"/>
      <c r="Y681" s="72"/>
      <c r="Z681" s="72"/>
    </row>
    <row r="682" spans="24:26" x14ac:dyDescent="0.25">
      <c r="X682" s="72"/>
      <c r="Y682" s="72"/>
      <c r="Z682" s="72"/>
    </row>
    <row r="683" spans="24:26" x14ac:dyDescent="0.25">
      <c r="X683" s="72"/>
      <c r="Y683" s="72"/>
      <c r="Z683" s="72"/>
    </row>
    <row r="684" spans="24:26" x14ac:dyDescent="0.25">
      <c r="X684" s="72"/>
      <c r="Y684" s="72"/>
      <c r="Z684" s="72"/>
    </row>
    <row r="685" spans="24:26" x14ac:dyDescent="0.25">
      <c r="X685" s="72"/>
      <c r="Y685" s="72"/>
      <c r="Z685" s="72"/>
    </row>
    <row r="686" spans="24:26" x14ac:dyDescent="0.25">
      <c r="X686" s="72"/>
      <c r="Y686" s="72"/>
      <c r="Z686" s="72"/>
    </row>
    <row r="687" spans="24:26" x14ac:dyDescent="0.25">
      <c r="X687" s="72"/>
      <c r="Y687" s="72"/>
      <c r="Z687" s="72"/>
    </row>
    <row r="688" spans="24:26" x14ac:dyDescent="0.25">
      <c r="X688" s="72"/>
      <c r="Y688" s="72"/>
      <c r="Z688" s="72"/>
    </row>
    <row r="689" spans="24:26" x14ac:dyDescent="0.25">
      <c r="X689" s="72"/>
      <c r="Y689" s="72"/>
      <c r="Z689" s="72"/>
    </row>
    <row r="690" spans="24:26" x14ac:dyDescent="0.25">
      <c r="X690" s="72"/>
      <c r="Y690" s="72"/>
      <c r="Z690" s="72"/>
    </row>
    <row r="691" spans="24:26" x14ac:dyDescent="0.25">
      <c r="X691" s="72"/>
      <c r="Y691" s="72"/>
      <c r="Z691" s="72"/>
    </row>
    <row r="692" spans="24:26" x14ac:dyDescent="0.25">
      <c r="X692" s="72"/>
      <c r="Y692" s="72"/>
      <c r="Z692" s="72"/>
    </row>
    <row r="693" spans="24:26" x14ac:dyDescent="0.25">
      <c r="X693" s="72"/>
      <c r="Y693" s="72"/>
      <c r="Z693" s="72"/>
    </row>
    <row r="694" spans="24:26" x14ac:dyDescent="0.25">
      <c r="X694" s="72"/>
      <c r="Y694" s="72"/>
      <c r="Z694" s="72"/>
    </row>
    <row r="695" spans="24:26" x14ac:dyDescent="0.25">
      <c r="X695" s="72"/>
      <c r="Y695" s="72"/>
      <c r="Z695" s="72"/>
    </row>
    <row r="696" spans="24:26" x14ac:dyDescent="0.25">
      <c r="X696" s="72"/>
      <c r="Y696" s="72"/>
      <c r="Z696" s="72"/>
    </row>
    <row r="697" spans="24:26" x14ac:dyDescent="0.25">
      <c r="X697" s="72"/>
      <c r="Y697" s="72"/>
      <c r="Z697" s="72"/>
    </row>
    <row r="698" spans="24:26" x14ac:dyDescent="0.25">
      <c r="X698" s="72"/>
      <c r="Y698" s="72"/>
      <c r="Z698" s="72"/>
    </row>
    <row r="699" spans="24:26" x14ac:dyDescent="0.25">
      <c r="X699" s="72"/>
      <c r="Y699" s="72"/>
      <c r="Z699" s="72"/>
    </row>
    <row r="700" spans="24:26" x14ac:dyDescent="0.25">
      <c r="X700" s="72"/>
      <c r="Y700" s="72"/>
      <c r="Z700" s="72"/>
    </row>
    <row r="701" spans="24:26" x14ac:dyDescent="0.25">
      <c r="X701" s="72"/>
      <c r="Y701" s="72"/>
      <c r="Z701" s="72"/>
    </row>
    <row r="702" spans="24:26" x14ac:dyDescent="0.25">
      <c r="X702" s="72"/>
      <c r="Y702" s="72"/>
      <c r="Z702" s="72"/>
    </row>
    <row r="703" spans="24:26" x14ac:dyDescent="0.25">
      <c r="X703" s="72"/>
      <c r="Y703" s="72"/>
      <c r="Z703" s="72"/>
    </row>
    <row r="704" spans="24:26" x14ac:dyDescent="0.25">
      <c r="X704" s="72"/>
      <c r="Y704" s="72"/>
      <c r="Z704" s="72"/>
    </row>
    <row r="705" spans="24:26" x14ac:dyDescent="0.25">
      <c r="X705" s="72"/>
      <c r="Y705" s="72"/>
      <c r="Z705" s="72"/>
    </row>
    <row r="706" spans="24:26" x14ac:dyDescent="0.25">
      <c r="X706" s="72"/>
      <c r="Y706" s="72"/>
      <c r="Z706" s="72"/>
    </row>
    <row r="707" spans="24:26" x14ac:dyDescent="0.25">
      <c r="X707" s="72"/>
      <c r="Y707" s="72"/>
      <c r="Z707" s="72"/>
    </row>
    <row r="708" spans="24:26" x14ac:dyDescent="0.25">
      <c r="X708" s="72"/>
      <c r="Y708" s="72"/>
      <c r="Z708" s="72"/>
    </row>
    <row r="709" spans="24:26" x14ac:dyDescent="0.25">
      <c r="X709" s="72"/>
      <c r="Y709" s="72"/>
      <c r="Z709" s="72"/>
    </row>
    <row r="710" spans="24:26" x14ac:dyDescent="0.25">
      <c r="X710" s="72"/>
      <c r="Y710" s="72"/>
      <c r="Z710" s="72"/>
    </row>
    <row r="711" spans="24:26" x14ac:dyDescent="0.25">
      <c r="X711" s="72"/>
      <c r="Y711" s="72"/>
      <c r="Z711" s="72"/>
    </row>
    <row r="712" spans="24:26" x14ac:dyDescent="0.25">
      <c r="X712" s="72"/>
      <c r="Y712" s="72"/>
      <c r="Z712" s="72"/>
    </row>
    <row r="713" spans="24:26" x14ac:dyDescent="0.25">
      <c r="X713" s="72"/>
      <c r="Y713" s="72"/>
      <c r="Z713" s="72"/>
    </row>
    <row r="714" spans="24:26" x14ac:dyDescent="0.25">
      <c r="X714" s="72"/>
      <c r="Y714" s="72"/>
      <c r="Z714" s="72"/>
    </row>
    <row r="715" spans="24:26" x14ac:dyDescent="0.25">
      <c r="X715" s="72"/>
      <c r="Y715" s="72"/>
      <c r="Z715" s="72"/>
    </row>
    <row r="716" spans="24:26" x14ac:dyDescent="0.25">
      <c r="X716" s="72"/>
      <c r="Y716" s="72"/>
      <c r="Z716" s="72"/>
    </row>
    <row r="717" spans="24:26" x14ac:dyDescent="0.25">
      <c r="X717" s="72"/>
      <c r="Y717" s="72"/>
      <c r="Z717" s="72"/>
    </row>
    <row r="718" spans="24:26" x14ac:dyDescent="0.25">
      <c r="X718" s="72"/>
      <c r="Y718" s="72"/>
      <c r="Z718" s="72"/>
    </row>
    <row r="719" spans="24:26" x14ac:dyDescent="0.25">
      <c r="X719" s="72"/>
      <c r="Y719" s="72"/>
      <c r="Z719" s="72"/>
    </row>
    <row r="720" spans="24:26" x14ac:dyDescent="0.25">
      <c r="X720" s="72"/>
      <c r="Y720" s="72"/>
      <c r="Z720" s="72"/>
    </row>
    <row r="721" spans="24:26" x14ac:dyDescent="0.25">
      <c r="X721" s="72"/>
      <c r="Y721" s="72"/>
      <c r="Z721" s="72"/>
    </row>
    <row r="722" spans="24:26" x14ac:dyDescent="0.25">
      <c r="X722" s="72"/>
      <c r="Y722" s="72"/>
      <c r="Z722" s="72"/>
    </row>
    <row r="723" spans="24:26" x14ac:dyDescent="0.25">
      <c r="X723" s="72"/>
      <c r="Y723" s="72"/>
      <c r="Z723" s="72"/>
    </row>
    <row r="724" spans="24:26" x14ac:dyDescent="0.25">
      <c r="X724" s="72"/>
      <c r="Y724" s="72"/>
      <c r="Z724" s="72"/>
    </row>
    <row r="725" spans="24:26" x14ac:dyDescent="0.25">
      <c r="X725" s="72"/>
      <c r="Y725" s="72"/>
      <c r="Z725" s="72"/>
    </row>
    <row r="726" spans="24:26" x14ac:dyDescent="0.25">
      <c r="X726" s="72"/>
      <c r="Y726" s="72"/>
      <c r="Z726" s="72"/>
    </row>
    <row r="727" spans="24:26" x14ac:dyDescent="0.25">
      <c r="X727" s="72"/>
      <c r="Y727" s="72"/>
      <c r="Z727" s="72"/>
    </row>
    <row r="728" spans="24:26" x14ac:dyDescent="0.25">
      <c r="X728" s="72"/>
      <c r="Y728" s="72"/>
      <c r="Z728" s="72"/>
    </row>
    <row r="729" spans="24:26" x14ac:dyDescent="0.25">
      <c r="X729" s="72"/>
      <c r="Y729" s="72"/>
      <c r="Z729" s="72"/>
    </row>
    <row r="730" spans="24:26" x14ac:dyDescent="0.25">
      <c r="X730" s="72"/>
      <c r="Y730" s="72"/>
      <c r="Z730" s="72"/>
    </row>
    <row r="731" spans="24:26" x14ac:dyDescent="0.25">
      <c r="X731" s="72"/>
      <c r="Y731" s="72"/>
      <c r="Z731" s="72"/>
    </row>
    <row r="732" spans="24:26" x14ac:dyDescent="0.25">
      <c r="X732" s="72"/>
      <c r="Y732" s="72"/>
      <c r="Z732" s="72"/>
    </row>
    <row r="733" spans="24:26" x14ac:dyDescent="0.25">
      <c r="X733" s="72"/>
      <c r="Y733" s="72"/>
      <c r="Z733" s="72"/>
    </row>
    <row r="734" spans="24:26" x14ac:dyDescent="0.25">
      <c r="X734" s="72"/>
      <c r="Y734" s="72"/>
      <c r="Z734" s="72"/>
    </row>
    <row r="735" spans="24:26" x14ac:dyDescent="0.25">
      <c r="X735" s="72"/>
      <c r="Y735" s="72"/>
      <c r="Z735" s="72"/>
    </row>
    <row r="736" spans="24:26" x14ac:dyDescent="0.25">
      <c r="X736" s="72"/>
      <c r="Y736" s="72"/>
      <c r="Z736" s="72"/>
    </row>
    <row r="737" spans="24:26" x14ac:dyDescent="0.25">
      <c r="X737" s="72"/>
      <c r="Y737" s="72"/>
      <c r="Z737" s="72"/>
    </row>
    <row r="738" spans="24:26" x14ac:dyDescent="0.25">
      <c r="X738" s="72"/>
      <c r="Y738" s="72"/>
      <c r="Z738" s="72"/>
    </row>
    <row r="739" spans="24:26" x14ac:dyDescent="0.25">
      <c r="X739" s="72"/>
      <c r="Y739" s="72"/>
      <c r="Z739" s="72"/>
    </row>
    <row r="740" spans="24:26" x14ac:dyDescent="0.25">
      <c r="X740" s="72"/>
      <c r="Y740" s="72"/>
      <c r="Z740" s="72"/>
    </row>
    <row r="741" spans="24:26" x14ac:dyDescent="0.25">
      <c r="X741" s="72"/>
      <c r="Y741" s="72"/>
      <c r="Z741" s="72"/>
    </row>
    <row r="742" spans="24:26" x14ac:dyDescent="0.25">
      <c r="X742" s="72"/>
      <c r="Y742" s="72"/>
      <c r="Z742" s="72"/>
    </row>
    <row r="743" spans="24:26" x14ac:dyDescent="0.25">
      <c r="X743" s="72"/>
      <c r="Y743" s="72"/>
      <c r="Z743" s="72"/>
    </row>
    <row r="744" spans="24:26" x14ac:dyDescent="0.25">
      <c r="X744" s="72"/>
      <c r="Y744" s="72"/>
      <c r="Z744" s="72"/>
    </row>
    <row r="745" spans="24:26" x14ac:dyDescent="0.25">
      <c r="X745" s="72"/>
      <c r="Y745" s="72"/>
      <c r="Z745" s="72"/>
    </row>
    <row r="746" spans="24:26" x14ac:dyDescent="0.25">
      <c r="X746" s="72"/>
      <c r="Y746" s="72"/>
      <c r="Z746" s="72"/>
    </row>
    <row r="747" spans="24:26" x14ac:dyDescent="0.25">
      <c r="X747" s="72"/>
      <c r="Y747" s="72"/>
      <c r="Z747" s="72"/>
    </row>
    <row r="748" spans="24:26" x14ac:dyDescent="0.25">
      <c r="X748" s="72"/>
      <c r="Y748" s="72"/>
      <c r="Z748" s="72"/>
    </row>
    <row r="749" spans="24:26" x14ac:dyDescent="0.25">
      <c r="X749" s="72"/>
      <c r="Y749" s="72"/>
      <c r="Z749" s="72"/>
    </row>
    <row r="750" spans="24:26" x14ac:dyDescent="0.25">
      <c r="X750" s="72"/>
      <c r="Y750" s="72"/>
      <c r="Z750" s="72"/>
    </row>
    <row r="751" spans="24:26" x14ac:dyDescent="0.25">
      <c r="X751" s="72"/>
      <c r="Y751" s="72"/>
      <c r="Z751" s="72"/>
    </row>
    <row r="752" spans="24:26" x14ac:dyDescent="0.25">
      <c r="X752" s="72"/>
      <c r="Y752" s="72"/>
      <c r="Z752" s="72"/>
    </row>
    <row r="753" spans="24:26" x14ac:dyDescent="0.25">
      <c r="X753" s="72"/>
      <c r="Y753" s="72"/>
      <c r="Z753" s="72"/>
    </row>
    <row r="754" spans="24:26" x14ac:dyDescent="0.25">
      <c r="X754" s="72"/>
      <c r="Y754" s="72"/>
      <c r="Z754" s="72"/>
    </row>
    <row r="755" spans="24:26" x14ac:dyDescent="0.25">
      <c r="X755" s="72"/>
      <c r="Y755" s="72"/>
      <c r="Z755" s="72"/>
    </row>
    <row r="756" spans="24:26" x14ac:dyDescent="0.25">
      <c r="X756" s="72"/>
      <c r="Y756" s="72"/>
      <c r="Z756" s="72"/>
    </row>
    <row r="757" spans="24:26" x14ac:dyDescent="0.25">
      <c r="X757" s="72"/>
      <c r="Y757" s="72"/>
      <c r="Z757" s="72"/>
    </row>
    <row r="758" spans="24:26" x14ac:dyDescent="0.25">
      <c r="X758" s="72"/>
      <c r="Y758" s="72"/>
      <c r="Z758" s="72"/>
    </row>
    <row r="759" spans="24:26" x14ac:dyDescent="0.25">
      <c r="X759" s="72"/>
      <c r="Y759" s="72"/>
      <c r="Z759" s="72"/>
    </row>
    <row r="760" spans="24:26" x14ac:dyDescent="0.25">
      <c r="X760" s="72"/>
      <c r="Y760" s="72"/>
      <c r="Z760" s="72"/>
    </row>
    <row r="761" spans="24:26" x14ac:dyDescent="0.25">
      <c r="X761" s="72"/>
      <c r="Y761" s="72"/>
      <c r="Z761" s="72"/>
    </row>
    <row r="762" spans="24:26" x14ac:dyDescent="0.25">
      <c r="X762" s="72"/>
      <c r="Y762" s="72"/>
      <c r="Z762" s="72"/>
    </row>
    <row r="763" spans="24:26" x14ac:dyDescent="0.25">
      <c r="X763" s="72"/>
      <c r="Y763" s="72"/>
      <c r="Z763" s="72"/>
    </row>
    <row r="764" spans="24:26" x14ac:dyDescent="0.25">
      <c r="X764" s="72"/>
      <c r="Y764" s="72"/>
      <c r="Z764" s="72"/>
    </row>
    <row r="765" spans="24:26" x14ac:dyDescent="0.25">
      <c r="X765" s="72"/>
      <c r="Y765" s="72"/>
      <c r="Z765" s="72"/>
    </row>
    <row r="766" spans="24:26" x14ac:dyDescent="0.25">
      <c r="X766" s="72"/>
      <c r="Y766" s="72"/>
      <c r="Z766" s="72"/>
    </row>
    <row r="767" spans="24:26" x14ac:dyDescent="0.25">
      <c r="X767" s="72"/>
      <c r="Y767" s="72"/>
      <c r="Z767" s="72"/>
    </row>
    <row r="768" spans="24:26" x14ac:dyDescent="0.25">
      <c r="X768" s="72"/>
      <c r="Y768" s="72"/>
      <c r="Z768" s="72"/>
    </row>
    <row r="769" spans="24:26" x14ac:dyDescent="0.25">
      <c r="X769" s="72"/>
      <c r="Y769" s="72"/>
      <c r="Z769" s="72"/>
    </row>
    <row r="770" spans="24:26" x14ac:dyDescent="0.25">
      <c r="X770" s="72"/>
      <c r="Y770" s="72"/>
      <c r="Z770" s="72"/>
    </row>
    <row r="771" spans="24:26" x14ac:dyDescent="0.25">
      <c r="X771" s="72"/>
      <c r="Y771" s="72"/>
      <c r="Z771" s="72"/>
    </row>
    <row r="772" spans="24:26" x14ac:dyDescent="0.25">
      <c r="X772" s="72"/>
      <c r="Y772" s="72"/>
      <c r="Z772" s="72"/>
    </row>
    <row r="773" spans="24:26" x14ac:dyDescent="0.25">
      <c r="X773" s="72"/>
      <c r="Y773" s="72"/>
      <c r="Z773" s="72"/>
    </row>
    <row r="774" spans="24:26" x14ac:dyDescent="0.25">
      <c r="X774" s="72"/>
      <c r="Y774" s="72"/>
      <c r="Z774" s="72"/>
    </row>
    <row r="775" spans="24:26" x14ac:dyDescent="0.25">
      <c r="X775" s="72"/>
      <c r="Y775" s="72"/>
      <c r="Z775" s="72"/>
    </row>
    <row r="776" spans="24:26" x14ac:dyDescent="0.25">
      <c r="X776" s="72"/>
      <c r="Y776" s="72"/>
      <c r="Z776" s="72"/>
    </row>
    <row r="777" spans="24:26" x14ac:dyDescent="0.25">
      <c r="X777" s="72"/>
      <c r="Y777" s="72"/>
      <c r="Z777" s="72"/>
    </row>
    <row r="778" spans="24:26" x14ac:dyDescent="0.25">
      <c r="X778" s="72"/>
      <c r="Y778" s="72"/>
      <c r="Z778" s="72"/>
    </row>
    <row r="779" spans="24:26" x14ac:dyDescent="0.25">
      <c r="X779" s="72"/>
      <c r="Y779" s="72"/>
      <c r="Z779" s="72"/>
    </row>
    <row r="780" spans="24:26" x14ac:dyDescent="0.25">
      <c r="X780" s="72"/>
      <c r="Y780" s="72"/>
      <c r="Z780" s="72"/>
    </row>
    <row r="781" spans="24:26" x14ac:dyDescent="0.25">
      <c r="X781" s="72"/>
      <c r="Y781" s="72"/>
      <c r="Z781" s="72"/>
    </row>
    <row r="782" spans="24:26" x14ac:dyDescent="0.25">
      <c r="X782" s="72"/>
      <c r="Y782" s="72"/>
      <c r="Z782" s="72"/>
    </row>
    <row r="783" spans="24:26" x14ac:dyDescent="0.25">
      <c r="X783" s="72"/>
      <c r="Y783" s="72"/>
      <c r="Z783" s="72"/>
    </row>
    <row r="784" spans="24:26" x14ac:dyDescent="0.25">
      <c r="X784" s="72"/>
      <c r="Y784" s="72"/>
      <c r="Z784" s="72"/>
    </row>
    <row r="785" spans="24:26" x14ac:dyDescent="0.25">
      <c r="X785" s="72"/>
      <c r="Y785" s="72"/>
      <c r="Z785" s="72"/>
    </row>
    <row r="786" spans="24:26" x14ac:dyDescent="0.25">
      <c r="X786" s="72"/>
      <c r="Y786" s="72"/>
      <c r="Z786" s="72"/>
    </row>
    <row r="787" spans="24:26" x14ac:dyDescent="0.25">
      <c r="X787" s="72"/>
      <c r="Y787" s="72"/>
      <c r="Z787" s="72"/>
    </row>
    <row r="788" spans="24:26" x14ac:dyDescent="0.25">
      <c r="X788" s="72"/>
      <c r="Y788" s="72"/>
      <c r="Z788" s="72"/>
    </row>
    <row r="789" spans="24:26" x14ac:dyDescent="0.25">
      <c r="X789" s="72"/>
      <c r="Y789" s="72"/>
      <c r="Z789" s="72"/>
    </row>
    <row r="790" spans="24:26" x14ac:dyDescent="0.25">
      <c r="X790" s="72"/>
      <c r="Y790" s="72"/>
      <c r="Z790" s="72"/>
    </row>
    <row r="791" spans="24:26" x14ac:dyDescent="0.25">
      <c r="X791" s="72"/>
      <c r="Y791" s="72"/>
      <c r="Z791" s="72"/>
    </row>
    <row r="792" spans="24:26" x14ac:dyDescent="0.25">
      <c r="X792" s="72"/>
      <c r="Y792" s="72"/>
      <c r="Z792" s="72"/>
    </row>
    <row r="793" spans="24:26" x14ac:dyDescent="0.25">
      <c r="X793" s="72"/>
      <c r="Y793" s="72"/>
      <c r="Z793" s="72"/>
    </row>
    <row r="794" spans="24:26" x14ac:dyDescent="0.25">
      <c r="X794" s="72"/>
      <c r="Y794" s="72"/>
      <c r="Z794" s="72"/>
    </row>
    <row r="795" spans="24:26" x14ac:dyDescent="0.25">
      <c r="X795" s="72"/>
      <c r="Y795" s="72"/>
      <c r="Z795" s="72"/>
    </row>
    <row r="796" spans="24:26" x14ac:dyDescent="0.25">
      <c r="X796" s="72"/>
      <c r="Y796" s="72"/>
      <c r="Z796" s="72"/>
    </row>
    <row r="797" spans="24:26" x14ac:dyDescent="0.25">
      <c r="X797" s="72"/>
      <c r="Y797" s="72"/>
      <c r="Z797" s="72"/>
    </row>
    <row r="798" spans="24:26" x14ac:dyDescent="0.25">
      <c r="X798" s="72"/>
      <c r="Y798" s="72"/>
      <c r="Z798" s="72"/>
    </row>
    <row r="799" spans="24:26" x14ac:dyDescent="0.25">
      <c r="X799" s="72"/>
      <c r="Y799" s="72"/>
      <c r="Z799" s="72"/>
    </row>
    <row r="800" spans="24:26" x14ac:dyDescent="0.25">
      <c r="X800" s="72"/>
      <c r="Y800" s="72"/>
      <c r="Z800" s="72"/>
    </row>
    <row r="801" spans="24:26" x14ac:dyDescent="0.25">
      <c r="X801" s="72"/>
      <c r="Y801" s="72"/>
      <c r="Z801" s="72"/>
    </row>
    <row r="802" spans="24:26" x14ac:dyDescent="0.25">
      <c r="X802" s="72"/>
      <c r="Y802" s="72"/>
      <c r="Z802" s="72"/>
    </row>
    <row r="803" spans="24:26" x14ac:dyDescent="0.25">
      <c r="X803" s="72"/>
      <c r="Y803" s="72"/>
      <c r="Z803" s="72"/>
    </row>
    <row r="804" spans="24:26" x14ac:dyDescent="0.25">
      <c r="X804" s="72"/>
      <c r="Y804" s="72"/>
      <c r="Z804" s="72"/>
    </row>
    <row r="805" spans="24:26" x14ac:dyDescent="0.25">
      <c r="X805" s="72"/>
      <c r="Y805" s="72"/>
      <c r="Z805" s="72"/>
    </row>
    <row r="806" spans="24:26" x14ac:dyDescent="0.25">
      <c r="X806" s="72"/>
      <c r="Y806" s="72"/>
      <c r="Z806" s="72"/>
    </row>
    <row r="807" spans="24:26" x14ac:dyDescent="0.25">
      <c r="X807" s="72"/>
      <c r="Y807" s="72"/>
      <c r="Z807" s="72"/>
    </row>
    <row r="808" spans="24:26" x14ac:dyDescent="0.25">
      <c r="X808" s="72"/>
      <c r="Y808" s="72"/>
      <c r="Z808" s="72"/>
    </row>
    <row r="809" spans="24:26" x14ac:dyDescent="0.25">
      <c r="X809" s="72"/>
      <c r="Y809" s="72"/>
      <c r="Z809" s="72"/>
    </row>
    <row r="810" spans="24:26" x14ac:dyDescent="0.25">
      <c r="X810" s="72"/>
      <c r="Y810" s="72"/>
      <c r="Z810" s="72"/>
    </row>
    <row r="811" spans="24:26" x14ac:dyDescent="0.25">
      <c r="X811" s="72"/>
      <c r="Y811" s="72"/>
      <c r="Z811" s="72"/>
    </row>
    <row r="812" spans="24:26" x14ac:dyDescent="0.25">
      <c r="X812" s="72"/>
      <c r="Y812" s="72"/>
      <c r="Z812" s="72"/>
    </row>
    <row r="813" spans="24:26" x14ac:dyDescent="0.25">
      <c r="X813" s="72"/>
      <c r="Y813" s="72"/>
      <c r="Z813" s="72"/>
    </row>
    <row r="814" spans="24:26" x14ac:dyDescent="0.25">
      <c r="X814" s="72"/>
      <c r="Y814" s="72"/>
      <c r="Z814" s="72"/>
    </row>
    <row r="815" spans="24:26" x14ac:dyDescent="0.25">
      <c r="X815" s="72"/>
      <c r="Y815" s="72"/>
      <c r="Z815" s="72"/>
    </row>
    <row r="816" spans="24:26" x14ac:dyDescent="0.25">
      <c r="X816" s="72"/>
      <c r="Y816" s="72"/>
      <c r="Z816" s="72"/>
    </row>
    <row r="817" spans="24:26" x14ac:dyDescent="0.25">
      <c r="X817" s="72"/>
      <c r="Y817" s="72"/>
      <c r="Z817" s="72"/>
    </row>
    <row r="818" spans="24:26" x14ac:dyDescent="0.25">
      <c r="X818" s="72"/>
      <c r="Y818" s="72"/>
      <c r="Z818" s="72"/>
    </row>
    <row r="819" spans="24:26" x14ac:dyDescent="0.25">
      <c r="X819" s="72"/>
      <c r="Y819" s="72"/>
      <c r="Z819" s="72"/>
    </row>
    <row r="820" spans="24:26" x14ac:dyDescent="0.25">
      <c r="X820" s="72"/>
      <c r="Y820" s="72"/>
      <c r="Z820" s="72"/>
    </row>
    <row r="821" spans="24:26" x14ac:dyDescent="0.25">
      <c r="X821" s="72"/>
      <c r="Y821" s="72"/>
      <c r="Z821" s="72"/>
    </row>
    <row r="822" spans="24:26" x14ac:dyDescent="0.25">
      <c r="X822" s="72"/>
      <c r="Y822" s="72"/>
      <c r="Z822" s="72"/>
    </row>
    <row r="823" spans="24:26" x14ac:dyDescent="0.25">
      <c r="X823" s="72"/>
      <c r="Y823" s="72"/>
      <c r="Z823" s="72"/>
    </row>
    <row r="824" spans="24:26" x14ac:dyDescent="0.25">
      <c r="X824" s="72"/>
      <c r="Y824" s="72"/>
      <c r="Z824" s="72"/>
    </row>
    <row r="825" spans="24:26" x14ac:dyDescent="0.25">
      <c r="X825" s="72"/>
      <c r="Y825" s="72"/>
      <c r="Z825" s="72"/>
    </row>
    <row r="826" spans="24:26" x14ac:dyDescent="0.25">
      <c r="X826" s="72"/>
      <c r="Y826" s="72"/>
      <c r="Z826" s="72"/>
    </row>
    <row r="827" spans="24:26" x14ac:dyDescent="0.25">
      <c r="X827" s="72"/>
      <c r="Y827" s="72"/>
      <c r="Z827" s="72"/>
    </row>
    <row r="828" spans="24:26" x14ac:dyDescent="0.25">
      <c r="X828" s="72"/>
      <c r="Y828" s="72"/>
      <c r="Z828" s="72"/>
    </row>
    <row r="829" spans="24:26" x14ac:dyDescent="0.25">
      <c r="X829" s="72"/>
      <c r="Y829" s="72"/>
      <c r="Z829" s="72"/>
    </row>
    <row r="830" spans="24:26" x14ac:dyDescent="0.25">
      <c r="X830" s="72"/>
      <c r="Y830" s="72"/>
      <c r="Z830" s="72"/>
    </row>
    <row r="831" spans="24:26" x14ac:dyDescent="0.25">
      <c r="X831" s="72"/>
      <c r="Y831" s="72"/>
      <c r="Z831" s="72"/>
    </row>
    <row r="832" spans="24:26" x14ac:dyDescent="0.25">
      <c r="X832" s="72"/>
      <c r="Y832" s="72"/>
      <c r="Z832" s="72"/>
    </row>
    <row r="833" spans="24:26" x14ac:dyDescent="0.25">
      <c r="X833" s="72"/>
      <c r="Y833" s="72"/>
      <c r="Z833" s="72"/>
    </row>
    <row r="834" spans="24:26" x14ac:dyDescent="0.25">
      <c r="X834" s="72"/>
      <c r="Y834" s="72"/>
      <c r="Z834" s="72"/>
    </row>
    <row r="835" spans="24:26" x14ac:dyDescent="0.25">
      <c r="X835" s="72"/>
      <c r="Y835" s="72"/>
      <c r="Z835" s="72"/>
    </row>
    <row r="836" spans="24:26" x14ac:dyDescent="0.25">
      <c r="X836" s="72"/>
      <c r="Y836" s="72"/>
      <c r="Z836" s="72"/>
    </row>
    <row r="837" spans="24:26" x14ac:dyDescent="0.25">
      <c r="X837" s="72"/>
      <c r="Y837" s="72"/>
      <c r="Z837" s="72"/>
    </row>
    <row r="838" spans="24:26" x14ac:dyDescent="0.25">
      <c r="X838" s="72"/>
      <c r="Y838" s="72"/>
      <c r="Z838" s="72"/>
    </row>
    <row r="839" spans="24:26" x14ac:dyDescent="0.25">
      <c r="X839" s="72"/>
      <c r="Y839" s="72"/>
      <c r="Z839" s="72"/>
    </row>
    <row r="840" spans="24:26" x14ac:dyDescent="0.25">
      <c r="X840" s="72"/>
      <c r="Y840" s="72"/>
      <c r="Z840" s="72"/>
    </row>
    <row r="841" spans="24:26" x14ac:dyDescent="0.25">
      <c r="X841" s="72"/>
      <c r="Y841" s="72"/>
      <c r="Z841" s="72"/>
    </row>
    <row r="842" spans="24:26" x14ac:dyDescent="0.25">
      <c r="X842" s="72"/>
      <c r="Y842" s="72"/>
      <c r="Z842" s="72"/>
    </row>
    <row r="843" spans="24:26" x14ac:dyDescent="0.25">
      <c r="X843" s="72"/>
      <c r="Y843" s="72"/>
      <c r="Z843" s="72"/>
    </row>
    <row r="844" spans="24:26" x14ac:dyDescent="0.25">
      <c r="X844" s="72"/>
      <c r="Y844" s="72"/>
      <c r="Z844" s="72"/>
    </row>
    <row r="845" spans="24:26" x14ac:dyDescent="0.25">
      <c r="X845" s="72"/>
      <c r="Y845" s="72"/>
      <c r="Z845" s="72"/>
    </row>
    <row r="846" spans="24:26" x14ac:dyDescent="0.25">
      <c r="X846" s="72"/>
      <c r="Y846" s="72"/>
      <c r="Z846" s="72"/>
    </row>
    <row r="847" spans="24:26" x14ac:dyDescent="0.25">
      <c r="X847" s="72"/>
      <c r="Y847" s="72"/>
      <c r="Z847" s="72"/>
    </row>
    <row r="848" spans="24:26" x14ac:dyDescent="0.25">
      <c r="X848" s="72"/>
      <c r="Y848" s="72"/>
      <c r="Z848" s="72"/>
    </row>
    <row r="849" spans="24:26" x14ac:dyDescent="0.25">
      <c r="X849" s="72"/>
      <c r="Y849" s="72"/>
      <c r="Z849" s="72"/>
    </row>
    <row r="850" spans="24:26" x14ac:dyDescent="0.25">
      <c r="X850" s="72"/>
      <c r="Y850" s="72"/>
      <c r="Z850" s="72"/>
    </row>
    <row r="851" spans="24:26" x14ac:dyDescent="0.25">
      <c r="X851" s="72"/>
      <c r="Y851" s="72"/>
      <c r="Z851" s="72"/>
    </row>
    <row r="852" spans="24:26" x14ac:dyDescent="0.25">
      <c r="X852" s="72"/>
      <c r="Y852" s="72"/>
      <c r="Z852" s="72"/>
    </row>
    <row r="853" spans="24:26" x14ac:dyDescent="0.25">
      <c r="X853" s="72"/>
      <c r="Y853" s="72"/>
      <c r="Z853" s="72"/>
    </row>
    <row r="854" spans="24:26" x14ac:dyDescent="0.25">
      <c r="X854" s="72"/>
      <c r="Y854" s="72"/>
      <c r="Z854" s="72"/>
    </row>
    <row r="855" spans="24:26" x14ac:dyDescent="0.25">
      <c r="X855" s="72"/>
      <c r="Y855" s="72"/>
      <c r="Z855" s="72"/>
    </row>
    <row r="856" spans="24:26" x14ac:dyDescent="0.25">
      <c r="X856" s="72"/>
      <c r="Y856" s="72"/>
      <c r="Z856" s="72"/>
    </row>
    <row r="857" spans="24:26" x14ac:dyDescent="0.25">
      <c r="X857" s="72"/>
      <c r="Y857" s="72"/>
      <c r="Z857" s="72"/>
    </row>
    <row r="858" spans="24:26" x14ac:dyDescent="0.25">
      <c r="X858" s="72"/>
      <c r="Y858" s="72"/>
      <c r="Z858" s="72"/>
    </row>
    <row r="859" spans="24:26" x14ac:dyDescent="0.25">
      <c r="X859" s="72"/>
      <c r="Y859" s="72"/>
      <c r="Z859" s="72"/>
    </row>
    <row r="860" spans="24:26" x14ac:dyDescent="0.25">
      <c r="X860" s="72"/>
      <c r="Y860" s="72"/>
      <c r="Z860" s="72"/>
    </row>
    <row r="861" spans="24:26" x14ac:dyDescent="0.25">
      <c r="X861" s="72"/>
      <c r="Y861" s="72"/>
      <c r="Z861" s="72"/>
    </row>
    <row r="862" spans="24:26" x14ac:dyDescent="0.25">
      <c r="X862" s="72"/>
      <c r="Y862" s="72"/>
      <c r="Z862" s="72"/>
    </row>
    <row r="863" spans="24:26" x14ac:dyDescent="0.25">
      <c r="X863" s="72"/>
      <c r="Y863" s="72"/>
      <c r="Z863" s="72"/>
    </row>
    <row r="864" spans="24:26" x14ac:dyDescent="0.25">
      <c r="X864" s="72"/>
      <c r="Y864" s="72"/>
      <c r="Z864" s="72"/>
    </row>
    <row r="865" spans="24:26" x14ac:dyDescent="0.25">
      <c r="X865" s="72"/>
      <c r="Y865" s="72"/>
      <c r="Z865" s="72"/>
    </row>
    <row r="866" spans="24:26" x14ac:dyDescent="0.25">
      <c r="X866" s="72"/>
      <c r="Y866" s="72"/>
      <c r="Z866" s="72"/>
    </row>
    <row r="867" spans="24:26" x14ac:dyDescent="0.25">
      <c r="X867" s="72"/>
      <c r="Y867" s="72"/>
      <c r="Z867" s="72"/>
    </row>
    <row r="868" spans="24:26" x14ac:dyDescent="0.25">
      <c r="X868" s="72"/>
      <c r="Y868" s="72"/>
      <c r="Z868" s="72"/>
    </row>
    <row r="869" spans="24:26" x14ac:dyDescent="0.25">
      <c r="X869" s="72"/>
      <c r="Y869" s="72"/>
      <c r="Z869" s="72"/>
    </row>
    <row r="870" spans="24:26" x14ac:dyDescent="0.25">
      <c r="X870" s="72"/>
      <c r="Y870" s="72"/>
      <c r="Z870" s="72"/>
    </row>
    <row r="871" spans="24:26" x14ac:dyDescent="0.25">
      <c r="X871" s="72"/>
      <c r="Y871" s="72"/>
      <c r="Z871" s="72"/>
    </row>
    <row r="872" spans="24:26" x14ac:dyDescent="0.25">
      <c r="X872" s="72"/>
      <c r="Y872" s="72"/>
      <c r="Z872" s="72"/>
    </row>
    <row r="873" spans="24:26" x14ac:dyDescent="0.25">
      <c r="X873" s="72"/>
      <c r="Y873" s="72"/>
      <c r="Z873" s="72"/>
    </row>
    <row r="874" spans="24:26" x14ac:dyDescent="0.25">
      <c r="X874" s="72"/>
      <c r="Y874" s="72"/>
      <c r="Z874" s="72"/>
    </row>
    <row r="875" spans="24:26" x14ac:dyDescent="0.25">
      <c r="X875" s="72"/>
      <c r="Y875" s="72"/>
      <c r="Z875" s="72"/>
    </row>
    <row r="876" spans="24:26" x14ac:dyDescent="0.25">
      <c r="X876" s="72"/>
      <c r="Y876" s="72"/>
      <c r="Z876" s="72"/>
    </row>
    <row r="877" spans="24:26" x14ac:dyDescent="0.25">
      <c r="X877" s="72"/>
      <c r="Y877" s="72"/>
      <c r="Z877" s="72"/>
    </row>
    <row r="878" spans="24:26" x14ac:dyDescent="0.25">
      <c r="X878" s="72"/>
      <c r="Y878" s="72"/>
      <c r="Z878" s="72"/>
    </row>
    <row r="879" spans="24:26" x14ac:dyDescent="0.25">
      <c r="X879" s="72"/>
      <c r="Y879" s="72"/>
      <c r="Z879" s="72"/>
    </row>
    <row r="880" spans="24:26" x14ac:dyDescent="0.25">
      <c r="X880" s="72"/>
      <c r="Y880" s="72"/>
      <c r="Z880" s="72"/>
    </row>
    <row r="881" spans="24:26" x14ac:dyDescent="0.25">
      <c r="X881" s="72"/>
      <c r="Y881" s="72"/>
      <c r="Z881" s="72"/>
    </row>
    <row r="882" spans="24:26" x14ac:dyDescent="0.25">
      <c r="X882" s="72"/>
      <c r="Y882" s="72"/>
      <c r="Z882" s="72"/>
    </row>
    <row r="883" spans="24:26" x14ac:dyDescent="0.25">
      <c r="X883" s="72"/>
      <c r="Y883" s="72"/>
      <c r="Z883" s="72"/>
    </row>
    <row r="884" spans="24:26" x14ac:dyDescent="0.25">
      <c r="X884" s="72"/>
      <c r="Y884" s="72"/>
      <c r="Z884" s="72"/>
    </row>
    <row r="885" spans="24:26" x14ac:dyDescent="0.25">
      <c r="X885" s="72"/>
      <c r="Y885" s="72"/>
      <c r="Z885" s="72"/>
    </row>
    <row r="886" spans="24:26" x14ac:dyDescent="0.25">
      <c r="X886" s="72"/>
      <c r="Y886" s="72"/>
      <c r="Z886" s="72"/>
    </row>
    <row r="887" spans="24:26" x14ac:dyDescent="0.25">
      <c r="X887" s="72"/>
      <c r="Y887" s="72"/>
      <c r="Z887" s="72"/>
    </row>
    <row r="888" spans="24:26" x14ac:dyDescent="0.25">
      <c r="X888" s="72"/>
      <c r="Y888" s="72"/>
      <c r="Z888" s="72"/>
    </row>
    <row r="889" spans="24:26" x14ac:dyDescent="0.25">
      <c r="X889" s="72"/>
      <c r="Y889" s="72"/>
      <c r="Z889" s="72"/>
    </row>
    <row r="890" spans="24:26" x14ac:dyDescent="0.25">
      <c r="X890" s="72"/>
      <c r="Y890" s="72"/>
      <c r="Z890" s="72"/>
    </row>
    <row r="891" spans="24:26" x14ac:dyDescent="0.25">
      <c r="X891" s="72"/>
      <c r="Y891" s="72"/>
      <c r="Z891" s="72"/>
    </row>
    <row r="892" spans="24:26" x14ac:dyDescent="0.25">
      <c r="X892" s="72"/>
      <c r="Y892" s="72"/>
      <c r="Z892" s="72"/>
    </row>
    <row r="893" spans="24:26" x14ac:dyDescent="0.25">
      <c r="X893" s="72"/>
      <c r="Y893" s="72"/>
      <c r="Z893" s="72"/>
    </row>
    <row r="894" spans="24:26" x14ac:dyDescent="0.25">
      <c r="X894" s="72"/>
      <c r="Y894" s="72"/>
      <c r="Z894" s="72"/>
    </row>
    <row r="895" spans="24:26" x14ac:dyDescent="0.25">
      <c r="X895" s="72"/>
      <c r="Y895" s="72"/>
      <c r="Z895" s="72"/>
    </row>
    <row r="896" spans="24:26" x14ac:dyDescent="0.25">
      <c r="X896" s="72"/>
      <c r="Y896" s="72"/>
      <c r="Z896" s="72"/>
    </row>
    <row r="897" spans="24:26" x14ac:dyDescent="0.25">
      <c r="X897" s="72"/>
      <c r="Y897" s="72"/>
      <c r="Z897" s="72"/>
    </row>
    <row r="898" spans="24:26" x14ac:dyDescent="0.25">
      <c r="X898" s="72"/>
      <c r="Y898" s="72"/>
      <c r="Z898" s="72"/>
    </row>
    <row r="899" spans="24:26" x14ac:dyDescent="0.25">
      <c r="X899" s="72"/>
      <c r="Y899" s="72"/>
      <c r="Z899" s="72"/>
    </row>
    <row r="900" spans="24:26" x14ac:dyDescent="0.25">
      <c r="X900" s="72"/>
      <c r="Y900" s="72"/>
      <c r="Z900" s="72"/>
    </row>
    <row r="901" spans="24:26" x14ac:dyDescent="0.25">
      <c r="X901" s="72"/>
      <c r="Y901" s="72"/>
      <c r="Z901" s="72"/>
    </row>
    <row r="902" spans="24:26" x14ac:dyDescent="0.25">
      <c r="X902" s="72"/>
      <c r="Y902" s="72"/>
      <c r="Z902" s="72"/>
    </row>
    <row r="903" spans="24:26" x14ac:dyDescent="0.25">
      <c r="X903" s="72"/>
      <c r="Y903" s="72"/>
      <c r="Z903" s="72"/>
    </row>
    <row r="904" spans="24:26" x14ac:dyDescent="0.25">
      <c r="X904" s="72"/>
      <c r="Y904" s="72"/>
      <c r="Z904" s="72"/>
    </row>
    <row r="905" spans="24:26" x14ac:dyDescent="0.25">
      <c r="X905" s="72"/>
      <c r="Y905" s="72"/>
      <c r="Z905" s="72"/>
    </row>
    <row r="906" spans="24:26" x14ac:dyDescent="0.25">
      <c r="X906" s="72"/>
      <c r="Y906" s="72"/>
      <c r="Z906" s="72"/>
    </row>
    <row r="907" spans="24:26" x14ac:dyDescent="0.25">
      <c r="X907" s="72"/>
      <c r="Y907" s="72"/>
      <c r="Z907" s="72"/>
    </row>
    <row r="908" spans="24:26" x14ac:dyDescent="0.25">
      <c r="X908" s="72"/>
      <c r="Y908" s="72"/>
      <c r="Z908" s="72"/>
    </row>
    <row r="909" spans="24:26" x14ac:dyDescent="0.25">
      <c r="X909" s="72"/>
      <c r="Y909" s="72"/>
      <c r="Z909" s="72"/>
    </row>
    <row r="910" spans="24:26" x14ac:dyDescent="0.25">
      <c r="X910" s="72"/>
      <c r="Y910" s="72"/>
      <c r="Z910" s="72"/>
    </row>
    <row r="911" spans="24:26" x14ac:dyDescent="0.25">
      <c r="X911" s="72"/>
      <c r="Y911" s="72"/>
      <c r="Z911" s="72"/>
    </row>
    <row r="912" spans="24:26" x14ac:dyDescent="0.25">
      <c r="X912" s="72"/>
      <c r="Y912" s="72"/>
      <c r="Z912" s="72"/>
    </row>
    <row r="913" spans="24:26" x14ac:dyDescent="0.25">
      <c r="X913" s="72"/>
      <c r="Y913" s="72"/>
      <c r="Z913" s="72"/>
    </row>
    <row r="914" spans="24:26" x14ac:dyDescent="0.25">
      <c r="X914" s="72"/>
      <c r="Y914" s="72"/>
      <c r="Z914" s="72"/>
    </row>
    <row r="915" spans="24:26" x14ac:dyDescent="0.25">
      <c r="X915" s="72"/>
      <c r="Y915" s="72"/>
      <c r="Z915" s="72"/>
    </row>
    <row r="916" spans="24:26" x14ac:dyDescent="0.25">
      <c r="X916" s="72"/>
      <c r="Y916" s="72"/>
      <c r="Z916" s="72"/>
    </row>
    <row r="917" spans="24:26" x14ac:dyDescent="0.25">
      <c r="X917" s="72"/>
      <c r="Y917" s="72"/>
      <c r="Z917" s="72"/>
    </row>
    <row r="918" spans="24:26" x14ac:dyDescent="0.25">
      <c r="X918" s="72"/>
      <c r="Y918" s="72"/>
      <c r="Z918" s="72"/>
    </row>
    <row r="919" spans="24:26" x14ac:dyDescent="0.25">
      <c r="X919" s="72"/>
      <c r="Y919" s="72"/>
      <c r="Z919" s="72"/>
    </row>
    <row r="920" spans="24:26" x14ac:dyDescent="0.25">
      <c r="X920" s="72"/>
      <c r="Y920" s="72"/>
      <c r="Z920" s="72"/>
    </row>
    <row r="921" spans="24:26" x14ac:dyDescent="0.25">
      <c r="X921" s="72"/>
      <c r="Y921" s="72"/>
      <c r="Z921" s="72"/>
    </row>
    <row r="922" spans="24:26" x14ac:dyDescent="0.25">
      <c r="X922" s="72"/>
      <c r="Y922" s="72"/>
      <c r="Z922" s="72"/>
    </row>
    <row r="923" spans="24:26" x14ac:dyDescent="0.25">
      <c r="X923" s="72"/>
      <c r="Y923" s="72"/>
      <c r="Z923" s="72"/>
    </row>
    <row r="924" spans="24:26" x14ac:dyDescent="0.25">
      <c r="X924" s="72"/>
      <c r="Y924" s="72"/>
      <c r="Z924" s="72"/>
    </row>
    <row r="925" spans="24:26" x14ac:dyDescent="0.25">
      <c r="X925" s="72"/>
      <c r="Y925" s="72"/>
      <c r="Z925" s="72"/>
    </row>
    <row r="926" spans="24:26" x14ac:dyDescent="0.25">
      <c r="X926" s="72"/>
      <c r="Y926" s="72"/>
      <c r="Z926" s="72"/>
    </row>
    <row r="927" spans="24:26" x14ac:dyDescent="0.25">
      <c r="X927" s="72"/>
      <c r="Y927" s="72"/>
      <c r="Z927" s="72"/>
    </row>
    <row r="928" spans="24:26" x14ac:dyDescent="0.25">
      <c r="X928" s="72"/>
      <c r="Y928" s="72"/>
      <c r="Z928" s="72"/>
    </row>
    <row r="929" spans="24:26" x14ac:dyDescent="0.25">
      <c r="X929" s="72"/>
      <c r="Y929" s="72"/>
      <c r="Z929" s="72"/>
    </row>
    <row r="930" spans="24:26" x14ac:dyDescent="0.25">
      <c r="X930" s="72"/>
      <c r="Y930" s="72"/>
      <c r="Z930" s="72"/>
    </row>
    <row r="931" spans="24:26" x14ac:dyDescent="0.25">
      <c r="X931" s="72"/>
      <c r="Y931" s="72"/>
      <c r="Z931" s="72"/>
    </row>
    <row r="932" spans="24:26" x14ac:dyDescent="0.25">
      <c r="X932" s="72"/>
      <c r="Y932" s="72"/>
      <c r="Z932" s="72"/>
    </row>
    <row r="933" spans="24:26" x14ac:dyDescent="0.25">
      <c r="X933" s="72"/>
      <c r="Y933" s="72"/>
      <c r="Z933" s="72"/>
    </row>
    <row r="934" spans="24:26" x14ac:dyDescent="0.25">
      <c r="X934" s="72"/>
      <c r="Y934" s="72"/>
      <c r="Z934" s="72"/>
    </row>
    <row r="935" spans="24:26" x14ac:dyDescent="0.25">
      <c r="X935" s="72"/>
      <c r="Y935" s="72"/>
      <c r="Z935" s="72"/>
    </row>
    <row r="936" spans="24:26" x14ac:dyDescent="0.25">
      <c r="X936" s="72"/>
      <c r="Y936" s="72"/>
      <c r="Z936" s="72"/>
    </row>
    <row r="937" spans="24:26" x14ac:dyDescent="0.25">
      <c r="X937" s="72"/>
      <c r="Y937" s="72"/>
      <c r="Z937" s="72"/>
    </row>
    <row r="938" spans="24:26" x14ac:dyDescent="0.25">
      <c r="X938" s="72"/>
      <c r="Y938" s="72"/>
      <c r="Z938" s="72"/>
    </row>
  </sheetData>
  <mergeCells count="3">
    <mergeCell ref="B2:I2"/>
    <mergeCell ref="B3:I3"/>
    <mergeCell ref="B4:I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2BA35-3B1D-4620-8FA7-EF47EBA09356}">
  <sheetPr codeName="Sheet15"/>
  <dimension ref="A1:S39"/>
  <sheetViews>
    <sheetView showGridLines="0" zoomScale="90" zoomScaleNormal="90" workbookViewId="0">
      <selection activeCell="J20" sqref="J20"/>
    </sheetView>
  </sheetViews>
  <sheetFormatPr defaultColWidth="11.42578125" defaultRowHeight="15" x14ac:dyDescent="0.25"/>
  <cols>
    <col min="3" max="3" width="13.140625" customWidth="1"/>
    <col min="4" max="5" width="44.42578125" customWidth="1"/>
    <col min="6" max="6" width="14" customWidth="1"/>
    <col min="13" max="18" width="0.28515625" customWidth="1"/>
  </cols>
  <sheetData>
    <row r="1" spans="1:19" s="55" customFormat="1" x14ac:dyDescent="0.25"/>
    <row r="2" spans="1:19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  <c r="Q2" s="221"/>
      <c r="R2" s="221"/>
      <c r="S2" s="221"/>
    </row>
    <row r="3" spans="1:19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  <c r="Q3"/>
      <c r="R3" s="221"/>
      <c r="S3" s="221"/>
    </row>
    <row r="4" spans="1:19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/>
      <c r="Q4"/>
      <c r="R4" s="221"/>
      <c r="S4" s="221"/>
    </row>
    <row r="5" spans="1:19" x14ac:dyDescent="0.25">
      <c r="R5" s="72"/>
      <c r="S5" s="72"/>
    </row>
    <row r="6" spans="1:19" s="2" customFormat="1" x14ac:dyDescent="0.25">
      <c r="P6"/>
      <c r="Q6"/>
      <c r="R6" s="222"/>
      <c r="S6" s="222"/>
    </row>
    <row r="14" spans="1:19" x14ac:dyDescent="0.25">
      <c r="M14" s="72"/>
      <c r="N14" s="72"/>
      <c r="O14" s="72"/>
      <c r="P14" s="72"/>
      <c r="Q14" s="72"/>
      <c r="R14" s="72"/>
    </row>
    <row r="15" spans="1:19" x14ac:dyDescent="0.25">
      <c r="M15" s="72"/>
      <c r="N15" s="72"/>
      <c r="O15" s="72"/>
      <c r="P15" s="72"/>
      <c r="Q15" s="72"/>
      <c r="R15" s="72"/>
    </row>
    <row r="16" spans="1:19" x14ac:dyDescent="0.25">
      <c r="M16" s="72"/>
      <c r="N16" s="72"/>
      <c r="O16" s="72"/>
      <c r="P16" s="72"/>
      <c r="Q16" s="72"/>
      <c r="R16" s="72"/>
    </row>
    <row r="17" spans="4:18" x14ac:dyDescent="0.25">
      <c r="M17" s="72"/>
      <c r="N17" s="72"/>
      <c r="O17" s="410"/>
      <c r="P17" s="410"/>
      <c r="Q17" s="72"/>
      <c r="R17" s="72"/>
    </row>
    <row r="18" spans="4:18" x14ac:dyDescent="0.25">
      <c r="M18" s="72"/>
      <c r="N18" s="219"/>
      <c r="O18" s="219"/>
      <c r="P18" s="219"/>
      <c r="Q18" s="219"/>
      <c r="R18" s="72"/>
    </row>
    <row r="19" spans="4:18" x14ac:dyDescent="0.25">
      <c r="M19" s="72"/>
      <c r="N19" s="219"/>
      <c r="O19" s="219"/>
      <c r="P19" s="219"/>
      <c r="Q19" s="219"/>
      <c r="R19" s="72"/>
    </row>
    <row r="20" spans="4:18" x14ac:dyDescent="0.25">
      <c r="M20" s="72"/>
      <c r="N20" s="219"/>
      <c r="O20" s="219"/>
      <c r="P20" s="219"/>
      <c r="Q20" s="219"/>
      <c r="R20" s="72"/>
    </row>
    <row r="21" spans="4:18" x14ac:dyDescent="0.25">
      <c r="M21" s="72"/>
      <c r="N21" s="219"/>
      <c r="O21" s="219"/>
      <c r="P21" s="219"/>
      <c r="Q21" s="219"/>
      <c r="R21" s="72"/>
    </row>
    <row r="22" spans="4:18" x14ac:dyDescent="0.25">
      <c r="M22" s="72"/>
      <c r="N22" s="219"/>
      <c r="O22" s="219"/>
      <c r="P22" s="219"/>
      <c r="Q22" s="219"/>
      <c r="R22" s="72"/>
    </row>
    <row r="23" spans="4:18" x14ac:dyDescent="0.25">
      <c r="M23" s="72"/>
      <c r="N23" s="219"/>
      <c r="O23" s="219"/>
      <c r="P23" s="219"/>
      <c r="Q23" s="219"/>
      <c r="R23" s="72"/>
    </row>
    <row r="24" spans="4:18" x14ac:dyDescent="0.25">
      <c r="M24" s="72"/>
      <c r="N24" s="219"/>
      <c r="O24" s="219"/>
      <c r="P24" s="219"/>
      <c r="Q24" s="219"/>
      <c r="R24" s="72"/>
    </row>
    <row r="25" spans="4:18" x14ac:dyDescent="0.25">
      <c r="M25" s="72"/>
      <c r="N25" s="219"/>
      <c r="O25" s="219"/>
      <c r="P25" s="219"/>
      <c r="Q25" s="219"/>
      <c r="R25" s="72"/>
    </row>
    <row r="26" spans="4:18" x14ac:dyDescent="0.25">
      <c r="D26" s="504" t="s">
        <v>1004</v>
      </c>
      <c r="M26" s="72"/>
      <c r="N26" s="219"/>
      <c r="O26" s="219"/>
      <c r="P26" s="219"/>
      <c r="Q26" s="219"/>
      <c r="R26" s="72"/>
    </row>
    <row r="27" spans="4:18" x14ac:dyDescent="0.25">
      <c r="M27" s="72"/>
      <c r="N27" s="219"/>
      <c r="O27" s="219"/>
      <c r="P27" s="219"/>
      <c r="Q27" s="219"/>
      <c r="R27" s="72"/>
    </row>
    <row r="28" spans="4:18" x14ac:dyDescent="0.25">
      <c r="M28" s="72"/>
      <c r="N28" s="219"/>
      <c r="O28" s="219"/>
      <c r="P28" s="219"/>
      <c r="Q28" s="219"/>
      <c r="R28" s="72"/>
    </row>
    <row r="29" spans="4:18" x14ac:dyDescent="0.25">
      <c r="M29" s="72"/>
      <c r="N29" s="219"/>
      <c r="O29" s="219"/>
      <c r="P29" s="219"/>
      <c r="Q29" s="219"/>
      <c r="R29" s="72"/>
    </row>
    <row r="30" spans="4:18" x14ac:dyDescent="0.25">
      <c r="M30" s="72"/>
      <c r="N30" s="72"/>
      <c r="O30" s="72"/>
      <c r="P30" s="72"/>
      <c r="Q30" s="72"/>
      <c r="R30" s="72"/>
    </row>
    <row r="31" spans="4:18" x14ac:dyDescent="0.25">
      <c r="M31" s="72"/>
      <c r="N31" s="72"/>
      <c r="O31" s="72"/>
      <c r="P31" s="72"/>
      <c r="Q31" s="72"/>
      <c r="R31" s="72"/>
    </row>
    <row r="32" spans="4:18" x14ac:dyDescent="0.25">
      <c r="M32" s="72"/>
      <c r="N32" s="72"/>
      <c r="O32" s="72"/>
      <c r="P32" s="72"/>
      <c r="Q32" s="72"/>
      <c r="R32" s="72"/>
    </row>
    <row r="39" spans="1:1" x14ac:dyDescent="0.25">
      <c r="A39" s="52"/>
    </row>
  </sheetData>
  <mergeCells count="3">
    <mergeCell ref="B2:I2"/>
    <mergeCell ref="B3:I3"/>
    <mergeCell ref="B4:I4"/>
  </mergeCells>
  <phoneticPr fontId="22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0B2D0-CE40-4DA3-90EF-47DADF804212}">
  <sheetPr codeName="Sheet16"/>
  <dimension ref="A1:Y67"/>
  <sheetViews>
    <sheetView showGridLines="0" workbookViewId="0">
      <selection activeCell="C10" sqref="C10"/>
    </sheetView>
  </sheetViews>
  <sheetFormatPr defaultColWidth="11.42578125" defaultRowHeight="15" x14ac:dyDescent="0.25"/>
  <sheetData>
    <row r="1" spans="1:25" s="55" customFormat="1" x14ac:dyDescent="0.25"/>
    <row r="2" spans="1:25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  <c r="Q2" s="221"/>
      <c r="R2" s="221"/>
      <c r="S2" s="221"/>
    </row>
    <row r="3" spans="1:25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  <c r="Q3"/>
      <c r="R3" s="221"/>
      <c r="S3" s="221"/>
    </row>
    <row r="4" spans="1:25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/>
      <c r="Q4"/>
      <c r="R4" s="221"/>
      <c r="S4" s="221"/>
    </row>
    <row r="5" spans="1:25" x14ac:dyDescent="0.25">
      <c r="R5" s="72"/>
      <c r="S5" s="72"/>
    </row>
    <row r="6" spans="1:25" s="2" customFormat="1" x14ac:dyDescent="0.25">
      <c r="P6"/>
      <c r="Q6"/>
      <c r="R6" s="222"/>
      <c r="S6" s="222"/>
    </row>
    <row r="14" spans="1:25" x14ac:dyDescent="0.25">
      <c r="R14" s="223"/>
      <c r="S14" s="223"/>
      <c r="T14" s="223"/>
      <c r="U14" s="223"/>
      <c r="V14" s="223"/>
      <c r="W14" s="223"/>
      <c r="X14" s="223" t="s">
        <v>65</v>
      </c>
      <c r="Y14" s="223" t="s">
        <v>66</v>
      </c>
    </row>
    <row r="15" spans="1:25" x14ac:dyDescent="0.25">
      <c r="R15" s="218"/>
      <c r="S15" s="72"/>
      <c r="T15" s="224"/>
      <c r="U15" s="224"/>
      <c r="V15" s="224"/>
      <c r="W15" s="224"/>
      <c r="X15" s="225">
        <v>108.7325264415225</v>
      </c>
      <c r="Y15" s="224">
        <v>87.540273704349701</v>
      </c>
    </row>
    <row r="16" spans="1:25" x14ac:dyDescent="0.25">
      <c r="R16" s="218"/>
      <c r="S16" s="72"/>
      <c r="T16" s="224"/>
      <c r="U16" s="224"/>
      <c r="V16" s="224"/>
      <c r="W16" s="224"/>
      <c r="X16" s="225">
        <v>97.55334488164273</v>
      </c>
      <c r="Y16" s="224">
        <v>91.448643122242501</v>
      </c>
    </row>
    <row r="17" spans="18:25" x14ac:dyDescent="0.25">
      <c r="R17" s="218"/>
      <c r="S17" s="72"/>
      <c r="T17" s="224"/>
      <c r="U17" s="224"/>
      <c r="V17" s="224"/>
      <c r="W17" s="224"/>
      <c r="X17" s="225">
        <v>85.424837034070194</v>
      </c>
      <c r="Y17" s="224">
        <v>73.944245269412903</v>
      </c>
    </row>
    <row r="18" spans="18:25" x14ac:dyDescent="0.25">
      <c r="R18" s="218"/>
      <c r="S18" s="72"/>
      <c r="T18" s="224"/>
      <c r="U18" s="224"/>
      <c r="V18" s="224"/>
      <c r="W18" s="224"/>
      <c r="X18" s="225">
        <v>81.177562917041087</v>
      </c>
      <c r="Y18" s="224">
        <v>63.179505470140441</v>
      </c>
    </row>
    <row r="19" spans="18:25" x14ac:dyDescent="0.25">
      <c r="R19" s="218"/>
      <c r="S19" s="72"/>
      <c r="T19" s="224"/>
      <c r="U19" s="224"/>
      <c r="V19" s="224"/>
      <c r="W19" s="224"/>
      <c r="X19" s="225">
        <v>77.768866824686242</v>
      </c>
      <c r="Y19" s="224">
        <v>67.84539991535118</v>
      </c>
    </row>
    <row r="20" spans="18:25" x14ac:dyDescent="0.25">
      <c r="R20" s="218"/>
      <c r="S20" s="72"/>
      <c r="T20" s="224"/>
      <c r="U20" s="224"/>
      <c r="V20" s="224"/>
      <c r="W20" s="224"/>
      <c r="X20" s="225">
        <v>86.613654144216156</v>
      </c>
      <c r="Y20" s="224">
        <v>74.940606610867945</v>
      </c>
    </row>
    <row r="21" spans="18:25" x14ac:dyDescent="0.25">
      <c r="R21" s="218"/>
      <c r="S21" s="72"/>
      <c r="T21" s="224"/>
      <c r="U21" s="224"/>
      <c r="V21" s="224"/>
      <c r="W21" s="224"/>
      <c r="X21" s="225">
        <v>93.200414775414998</v>
      </c>
      <c r="Y21" s="224">
        <v>76.011903581163168</v>
      </c>
    </row>
    <row r="22" spans="18:25" x14ac:dyDescent="0.25">
      <c r="R22" s="218"/>
      <c r="S22" s="72"/>
      <c r="T22" s="224"/>
      <c r="U22" s="224"/>
      <c r="V22" s="224"/>
      <c r="W22" s="224"/>
      <c r="X22" s="225">
        <v>98.7018285675736</v>
      </c>
      <c r="Y22" s="224">
        <v>81.093970405677709</v>
      </c>
    </row>
    <row r="23" spans="18:25" x14ac:dyDescent="0.25">
      <c r="R23" s="218"/>
      <c r="S23" s="72"/>
      <c r="T23" s="224"/>
      <c r="U23" s="224"/>
      <c r="V23" s="224"/>
      <c r="W23" s="224"/>
      <c r="X23" s="225">
        <v>104.59634357298087</v>
      </c>
      <c r="Y23" s="224">
        <v>78.960651763531359</v>
      </c>
    </row>
    <row r="24" spans="18:25" x14ac:dyDescent="0.25">
      <c r="R24" s="218"/>
      <c r="S24" s="72"/>
      <c r="T24" s="224"/>
      <c r="U24" s="224"/>
      <c r="V24" s="224"/>
      <c r="W24" s="224"/>
      <c r="X24" s="225">
        <v>106.45024815209034</v>
      </c>
      <c r="Y24" s="224">
        <v>84.710404959279799</v>
      </c>
    </row>
    <row r="25" spans="18:25" x14ac:dyDescent="0.25">
      <c r="R25" s="218"/>
      <c r="S25" s="72"/>
      <c r="T25" s="224"/>
      <c r="U25" s="224"/>
      <c r="V25" s="224"/>
      <c r="W25" s="224"/>
      <c r="X25" s="225">
        <v>121.90345019300375</v>
      </c>
      <c r="Y25" s="224">
        <v>87.528177843908551</v>
      </c>
    </row>
    <row r="26" spans="18:25" x14ac:dyDescent="0.25">
      <c r="R26" s="218"/>
      <c r="S26" s="72"/>
      <c r="T26" s="224"/>
      <c r="U26" s="224"/>
      <c r="V26" s="224"/>
      <c r="W26" s="224"/>
      <c r="X26" s="225">
        <v>131.19935065302769</v>
      </c>
      <c r="Y26" s="224">
        <v>87.140829010711613</v>
      </c>
    </row>
    <row r="27" spans="18:25" x14ac:dyDescent="0.25">
      <c r="R27" s="218"/>
      <c r="S27" s="72"/>
      <c r="T27" s="224"/>
      <c r="U27" s="224"/>
      <c r="V27" s="224"/>
      <c r="W27" s="224"/>
      <c r="X27" s="225">
        <v>138.87453836454819</v>
      </c>
      <c r="Y27" s="224">
        <v>94.159241057381038</v>
      </c>
    </row>
    <row r="28" spans="18:25" x14ac:dyDescent="0.25">
      <c r="R28" s="218"/>
      <c r="S28" s="72"/>
      <c r="T28" s="224"/>
      <c r="U28" s="224"/>
      <c r="V28" s="224"/>
      <c r="W28" s="224"/>
      <c r="X28" s="225">
        <v>147.46248160649731</v>
      </c>
      <c r="Y28" s="224">
        <v>100.17454058467479</v>
      </c>
    </row>
    <row r="29" spans="18:25" x14ac:dyDescent="0.25">
      <c r="R29" s="218"/>
      <c r="S29" s="72"/>
      <c r="T29" s="224"/>
      <c r="U29" s="224"/>
      <c r="V29" s="224"/>
      <c r="W29" s="224"/>
      <c r="X29" s="225">
        <v>159.30201084630667</v>
      </c>
      <c r="Y29" s="224">
        <v>96.197436348097199</v>
      </c>
    </row>
    <row r="30" spans="18:25" x14ac:dyDescent="0.25">
      <c r="R30" s="218"/>
      <c r="S30" s="72"/>
      <c r="T30" s="224"/>
      <c r="U30" s="224"/>
      <c r="V30" s="224"/>
      <c r="W30" s="224"/>
      <c r="X30" s="225">
        <v>162.19133083797868</v>
      </c>
      <c r="Y30" s="224">
        <v>99.986820331936883</v>
      </c>
    </row>
    <row r="31" spans="18:25" x14ac:dyDescent="0.25">
      <c r="R31" s="218"/>
      <c r="S31" s="72"/>
      <c r="T31" s="224"/>
      <c r="U31" s="224"/>
      <c r="V31" s="224"/>
      <c r="W31" s="224"/>
      <c r="X31" s="224">
        <v>174.87592061093773</v>
      </c>
      <c r="Y31" s="224">
        <v>106.79941521838667</v>
      </c>
    </row>
    <row r="32" spans="18:25" x14ac:dyDescent="0.25">
      <c r="R32" s="218"/>
      <c r="S32" s="72"/>
      <c r="T32" s="224"/>
      <c r="U32" s="224"/>
      <c r="V32" s="224"/>
      <c r="W32" s="224"/>
      <c r="X32" s="224">
        <v>157.68052781228315</v>
      </c>
      <c r="Y32" s="224">
        <v>107.7319216686756</v>
      </c>
    </row>
    <row r="33" spans="1:25" x14ac:dyDescent="0.25">
      <c r="R33" s="218"/>
      <c r="S33" s="72"/>
      <c r="T33" s="224"/>
      <c r="U33" s="224"/>
      <c r="V33" s="224"/>
      <c r="W33" s="224"/>
      <c r="X33" s="224">
        <v>155.49552753795894</v>
      </c>
      <c r="Y33" s="224">
        <v>109.55192671644922</v>
      </c>
    </row>
    <row r="34" spans="1:25" x14ac:dyDescent="0.25">
      <c r="R34" s="218"/>
      <c r="S34" s="72"/>
      <c r="T34" s="224"/>
      <c r="U34" s="224"/>
      <c r="V34" s="224"/>
      <c r="W34" s="224"/>
      <c r="X34" s="224">
        <v>165.86229711701404</v>
      </c>
      <c r="Y34" s="224">
        <v>120.54228177309744</v>
      </c>
    </row>
    <row r="35" spans="1:25" x14ac:dyDescent="0.25">
      <c r="R35" s="218"/>
      <c r="S35" s="72"/>
      <c r="T35" s="224"/>
      <c r="U35" s="224"/>
      <c r="V35" s="224"/>
      <c r="W35" s="224"/>
      <c r="X35" s="224">
        <v>168.57086393365063</v>
      </c>
      <c r="Y35" s="224">
        <v>121.18926965715919</v>
      </c>
    </row>
    <row r="36" spans="1:25" x14ac:dyDescent="0.25">
      <c r="A36" s="52" t="s">
        <v>736</v>
      </c>
      <c r="R36" s="218"/>
      <c r="S36" s="72"/>
      <c r="T36" s="224"/>
      <c r="U36" s="224"/>
      <c r="V36" s="224"/>
      <c r="W36" s="224"/>
      <c r="X36" s="224">
        <v>184.83747137824517</v>
      </c>
      <c r="Y36" s="224">
        <v>119.06532765101376</v>
      </c>
    </row>
    <row r="37" spans="1:25" x14ac:dyDescent="0.25">
      <c r="R37" s="218"/>
      <c r="S37" s="72"/>
      <c r="T37" s="224"/>
      <c r="U37" s="224"/>
      <c r="V37" s="224"/>
      <c r="W37" s="224"/>
      <c r="X37" s="224">
        <v>184.55517876687819</v>
      </c>
      <c r="Y37" s="224">
        <v>120.18503194146339</v>
      </c>
    </row>
    <row r="38" spans="1:25" x14ac:dyDescent="0.25">
      <c r="R38" s="218"/>
      <c r="S38" s="72"/>
      <c r="T38" s="224"/>
      <c r="U38" s="224"/>
      <c r="V38" s="224"/>
      <c r="W38" s="224"/>
      <c r="X38" s="224">
        <v>178.50544196563672</v>
      </c>
      <c r="Y38" s="224">
        <v>116.43250221390551</v>
      </c>
    </row>
    <row r="39" spans="1:25" x14ac:dyDescent="0.25">
      <c r="R39" s="218"/>
      <c r="S39" s="72"/>
      <c r="T39" s="224"/>
      <c r="U39" s="224"/>
      <c r="V39" s="224"/>
      <c r="W39" s="224"/>
      <c r="X39" s="224">
        <v>185.93144191456406</v>
      </c>
      <c r="Y39" s="224">
        <v>112.66751495566068</v>
      </c>
    </row>
    <row r="40" spans="1:25" x14ac:dyDescent="0.25">
      <c r="R40" s="218"/>
      <c r="S40" s="72"/>
      <c r="T40" s="224"/>
      <c r="U40" s="224"/>
      <c r="V40" s="224"/>
      <c r="W40" s="224"/>
      <c r="X40" s="224">
        <v>201.71767545192617</v>
      </c>
      <c r="Y40" s="224">
        <v>110.53112881402261</v>
      </c>
    </row>
    <row r="41" spans="1:25" x14ac:dyDescent="0.25">
      <c r="R41" s="218"/>
      <c r="S41" s="72"/>
      <c r="T41" s="224"/>
      <c r="U41" s="224"/>
      <c r="V41" s="224"/>
      <c r="W41" s="224"/>
      <c r="X41" s="224">
        <v>251.83127168981505</v>
      </c>
      <c r="Y41" s="224">
        <v>117.91396993406418</v>
      </c>
    </row>
    <row r="42" spans="1:25" x14ac:dyDescent="0.25">
      <c r="R42" s="218"/>
      <c r="S42" s="72"/>
      <c r="T42" s="224"/>
      <c r="U42" s="224"/>
      <c r="V42" s="224"/>
      <c r="W42" s="224"/>
      <c r="X42" s="224">
        <v>237.53173615946218</v>
      </c>
      <c r="Y42" s="224">
        <v>121.543706497993</v>
      </c>
    </row>
    <row r="43" spans="1:25" x14ac:dyDescent="0.25">
      <c r="R43" s="218"/>
      <c r="S43" s="72"/>
      <c r="T43" s="224"/>
      <c r="U43" s="224"/>
      <c r="V43" s="224"/>
      <c r="W43" s="224"/>
      <c r="X43" s="224">
        <v>229.24090548152569</v>
      </c>
      <c r="Y43" s="224">
        <v>120.38756727908276</v>
      </c>
    </row>
    <row r="44" spans="1:25" x14ac:dyDescent="0.25">
      <c r="R44" s="218"/>
      <c r="S44" s="72"/>
      <c r="T44" s="224"/>
      <c r="U44" s="224"/>
      <c r="V44" s="224"/>
      <c r="W44" s="224"/>
      <c r="X44" s="224">
        <v>211.79518246436641</v>
      </c>
      <c r="Y44" s="224">
        <v>117.2848384263868</v>
      </c>
    </row>
    <row r="45" spans="1:25" x14ac:dyDescent="0.25">
      <c r="R45" s="218"/>
      <c r="S45" s="72"/>
      <c r="T45" s="224"/>
      <c r="U45" s="224"/>
      <c r="V45" s="224"/>
      <c r="W45" s="224"/>
      <c r="X45" s="224">
        <v>168.82042441226025</v>
      </c>
      <c r="Y45" s="224">
        <v>112.84138457750583</v>
      </c>
    </row>
    <row r="46" spans="1:25" x14ac:dyDescent="0.25">
      <c r="R46" s="218"/>
      <c r="S46" s="72"/>
      <c r="T46" s="224"/>
      <c r="U46" s="224"/>
      <c r="V46" s="224"/>
      <c r="W46" s="224"/>
      <c r="X46" s="224">
        <v>163.32354213869706</v>
      </c>
      <c r="Y46" s="224">
        <v>110.47422078709369</v>
      </c>
    </row>
    <row r="47" spans="1:25" x14ac:dyDescent="0.25">
      <c r="R47" s="218"/>
      <c r="S47" s="72"/>
      <c r="T47" s="224"/>
      <c r="U47" s="224"/>
      <c r="V47" s="224"/>
      <c r="W47" s="224"/>
      <c r="X47" s="224">
        <v>152.57278473300983</v>
      </c>
      <c r="Y47" s="224">
        <v>109.67569831166102</v>
      </c>
    </row>
    <row r="48" spans="1:25" x14ac:dyDescent="0.25">
      <c r="R48" s="218"/>
      <c r="S48" s="72"/>
      <c r="T48" s="224"/>
      <c r="U48" s="224"/>
      <c r="V48" s="224"/>
      <c r="W48" s="224"/>
      <c r="X48" s="224">
        <v>151.28497315818765</v>
      </c>
      <c r="Y48" s="224">
        <v>108.58010537092795</v>
      </c>
    </row>
    <row r="49" spans="18:25" x14ac:dyDescent="0.25">
      <c r="R49" s="218"/>
      <c r="S49" s="72"/>
      <c r="T49" s="224"/>
      <c r="U49" s="224"/>
      <c r="V49" s="224"/>
      <c r="W49" s="224"/>
      <c r="X49" s="224">
        <v>154.70711661125137</v>
      </c>
      <c r="Y49" s="224">
        <v>114.39308388371099</v>
      </c>
    </row>
    <row r="50" spans="18:25" x14ac:dyDescent="0.25">
      <c r="R50" s="218"/>
      <c r="S50" s="72"/>
      <c r="T50" s="224"/>
      <c r="U50" s="224"/>
      <c r="V50" s="224"/>
      <c r="W50" s="224"/>
      <c r="X50" s="224">
        <v>144.60029876844681</v>
      </c>
      <c r="Y50" s="224">
        <v>117.17633735266216</v>
      </c>
    </row>
    <row r="51" spans="18:25" x14ac:dyDescent="0.25">
      <c r="R51" s="218"/>
      <c r="S51" s="72"/>
      <c r="T51" s="224"/>
      <c r="U51" s="224"/>
      <c r="V51" s="224"/>
      <c r="W51" s="224"/>
      <c r="X51" s="224">
        <v>140.41189698409724</v>
      </c>
      <c r="Y51" s="224">
        <v>116.78734091056793</v>
      </c>
    </row>
    <row r="52" spans="18:25" x14ac:dyDescent="0.25">
      <c r="R52" s="218"/>
      <c r="S52" s="72"/>
      <c r="T52" s="224"/>
      <c r="U52" s="224"/>
      <c r="V52" s="224"/>
      <c r="W52" s="224"/>
      <c r="X52" s="224">
        <v>135.86914677360059</v>
      </c>
      <c r="Y52" s="224">
        <v>125.1702142376989</v>
      </c>
    </row>
    <row r="53" spans="18:25" x14ac:dyDescent="0.25">
      <c r="R53" s="218"/>
      <c r="S53" s="72"/>
      <c r="T53" s="224"/>
      <c r="U53" s="224"/>
      <c r="V53" s="224"/>
      <c r="W53" s="224"/>
      <c r="X53" s="224">
        <v>131.7866585516208</v>
      </c>
      <c r="Y53" s="224">
        <v>126.99503806101731</v>
      </c>
    </row>
    <row r="54" spans="18:25" x14ac:dyDescent="0.25">
      <c r="R54" s="218"/>
      <c r="S54" s="72"/>
      <c r="T54" s="224"/>
      <c r="U54" s="224"/>
      <c r="V54" s="224"/>
      <c r="W54" s="224"/>
      <c r="X54" s="224">
        <v>130.03002452539272</v>
      </c>
      <c r="Y54" s="224">
        <v>149.39882971513404</v>
      </c>
    </row>
    <row r="55" spans="18:25" x14ac:dyDescent="0.25">
      <c r="R55" s="218"/>
      <c r="S55" s="72"/>
      <c r="T55" s="224"/>
      <c r="U55" s="224"/>
      <c r="V55" s="224"/>
      <c r="W55" s="224"/>
      <c r="X55" s="224">
        <v>118.68241972646851</v>
      </c>
      <c r="Y55" s="224">
        <v>157.21242984539512</v>
      </c>
    </row>
    <row r="56" spans="18:25" x14ac:dyDescent="0.25">
      <c r="R56" s="218"/>
      <c r="S56" s="72"/>
      <c r="T56" s="224"/>
      <c r="U56" s="224"/>
      <c r="V56" s="224"/>
      <c r="W56" s="224"/>
      <c r="X56" s="224">
        <v>115.78969709280045</v>
      </c>
      <c r="Y56" s="224">
        <v>152.15748537731301</v>
      </c>
    </row>
    <row r="57" spans="18:25" x14ac:dyDescent="0.25">
      <c r="R57" s="218"/>
      <c r="S57" s="72"/>
      <c r="T57" s="224"/>
      <c r="U57" s="224"/>
      <c r="V57" s="224"/>
      <c r="W57" s="224"/>
      <c r="X57" s="224">
        <v>129.80602565566767</v>
      </c>
      <c r="Y57" s="224">
        <v>146.3274949677855</v>
      </c>
    </row>
    <row r="58" spans="18:25" x14ac:dyDescent="0.25">
      <c r="R58" s="218"/>
      <c r="S58" s="72"/>
      <c r="T58" s="224"/>
      <c r="U58" s="224"/>
      <c r="V58" s="224"/>
      <c r="W58" s="224"/>
      <c r="X58" s="224">
        <v>125.82185036318569</v>
      </c>
      <c r="Y58" s="224">
        <v>148.19495977131766</v>
      </c>
    </row>
    <row r="59" spans="18:25" x14ac:dyDescent="0.25">
      <c r="R59" s="218"/>
      <c r="S59" s="72"/>
      <c r="T59" s="224"/>
      <c r="U59" s="224"/>
      <c r="V59" s="224"/>
      <c r="W59" s="224"/>
      <c r="X59" s="224">
        <v>120.86619351626094</v>
      </c>
      <c r="Y59" s="224">
        <v>162.71249661963398</v>
      </c>
    </row>
    <row r="60" spans="18:25" x14ac:dyDescent="0.25">
      <c r="R60" s="218"/>
      <c r="S60" s="72"/>
      <c r="T60" s="224"/>
      <c r="U60" s="224"/>
      <c r="V60" s="224"/>
      <c r="W60" s="224"/>
      <c r="X60" s="224">
        <v>120.00844948843765</v>
      </c>
      <c r="Y60" s="224">
        <v>159.18152340558296</v>
      </c>
    </row>
    <row r="61" spans="18:25" x14ac:dyDescent="0.25">
      <c r="R61" s="218"/>
      <c r="S61" s="72"/>
      <c r="T61" s="224"/>
      <c r="U61" s="224"/>
      <c r="V61" s="224"/>
      <c r="W61" s="224"/>
      <c r="X61" s="224">
        <v>124.12279167226745</v>
      </c>
      <c r="Y61" s="224">
        <v>161.39253417459381</v>
      </c>
    </row>
    <row r="62" spans="18:25" x14ac:dyDescent="0.25">
      <c r="R62" s="218"/>
      <c r="S62" s="72"/>
      <c r="T62" s="224"/>
      <c r="U62" s="224"/>
      <c r="V62" s="224"/>
      <c r="W62" s="224"/>
      <c r="X62" s="224">
        <v>122.4354565038505</v>
      </c>
      <c r="Y62" s="224">
        <v>134.63092411802023</v>
      </c>
    </row>
    <row r="63" spans="18:25" x14ac:dyDescent="0.25">
      <c r="S63" s="83"/>
      <c r="T63" s="83"/>
      <c r="U63" s="83"/>
      <c r="V63" s="83"/>
      <c r="W63" s="83"/>
      <c r="X63" s="83"/>
      <c r="Y63" s="83"/>
    </row>
    <row r="64" spans="18:25" x14ac:dyDescent="0.25">
      <c r="S64" s="83"/>
      <c r="T64" s="83"/>
      <c r="U64" s="83"/>
      <c r="V64" s="83"/>
      <c r="W64" s="83"/>
      <c r="X64" s="83"/>
      <c r="Y64" s="83"/>
    </row>
    <row r="65" spans="19:25" x14ac:dyDescent="0.25">
      <c r="S65" s="83"/>
      <c r="T65" s="83"/>
      <c r="U65" s="83"/>
      <c r="V65" s="83"/>
      <c r="W65" s="83"/>
      <c r="X65" s="83"/>
      <c r="Y65" s="83"/>
    </row>
    <row r="66" spans="19:25" x14ac:dyDescent="0.25">
      <c r="S66" s="83"/>
      <c r="T66" s="83"/>
      <c r="U66" s="83"/>
      <c r="V66" s="83"/>
      <c r="W66" s="83"/>
      <c r="X66" s="83"/>
      <c r="Y66" s="83"/>
    </row>
    <row r="67" spans="19:25" x14ac:dyDescent="0.25">
      <c r="S67" s="83"/>
      <c r="T67" s="83"/>
      <c r="U67" s="83"/>
      <c r="V67" s="83"/>
      <c r="W67" s="83"/>
      <c r="X67" s="83"/>
      <c r="Y67" s="83"/>
    </row>
  </sheetData>
  <mergeCells count="3">
    <mergeCell ref="B2:I2"/>
    <mergeCell ref="B3:I3"/>
    <mergeCell ref="B4:I4"/>
  </mergeCells>
  <phoneticPr fontId="22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D39EE-3E47-4192-9240-170365EC4727}">
  <sheetPr codeName="Sheet17"/>
  <dimension ref="A1:M29"/>
  <sheetViews>
    <sheetView showGridLines="0" workbookViewId="0">
      <selection activeCell="E11" sqref="E11"/>
    </sheetView>
  </sheetViews>
  <sheetFormatPr defaultColWidth="9.140625" defaultRowHeight="15" x14ac:dyDescent="0.25"/>
  <cols>
    <col min="3" max="3" width="12.7109375" customWidth="1"/>
    <col min="5" max="5" width="35.5703125" bestFit="1" customWidth="1"/>
  </cols>
  <sheetData>
    <row r="1" spans="1:13" ht="23.25" x14ac:dyDescent="0.25">
      <c r="A1" s="738" t="s">
        <v>36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55"/>
    </row>
    <row r="2" spans="1:13" ht="18.75" x14ac:dyDescent="0.25">
      <c r="A2" s="739" t="s">
        <v>37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55"/>
    </row>
    <row r="3" spans="1:13" ht="15.75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55"/>
    </row>
    <row r="4" spans="1:13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</row>
    <row r="5" spans="1:13" x14ac:dyDescent="0.25">
      <c r="E5" s="453" t="s">
        <v>1009</v>
      </c>
    </row>
    <row r="6" spans="1:13" x14ac:dyDescent="0.25">
      <c r="E6" s="453" t="s">
        <v>1006</v>
      </c>
    </row>
    <row r="7" spans="1:13" x14ac:dyDescent="0.25">
      <c r="F7" s="463" t="s">
        <v>1007</v>
      </c>
    </row>
    <row r="8" spans="1:13" ht="15.75" thickBot="1" x14ac:dyDescent="0.3">
      <c r="E8" s="505" t="s">
        <v>839</v>
      </c>
      <c r="F8" s="506">
        <v>2023</v>
      </c>
      <c r="G8" s="505">
        <v>2024</v>
      </c>
    </row>
    <row r="9" spans="1:13" x14ac:dyDescent="0.25">
      <c r="E9" s="507" t="s">
        <v>840</v>
      </c>
      <c r="F9" s="508">
        <v>3.6</v>
      </c>
      <c r="G9" s="507">
        <v>4.9000000000000004</v>
      </c>
    </row>
    <row r="10" spans="1:13" x14ac:dyDescent="0.25">
      <c r="E10" s="509" t="s">
        <v>841</v>
      </c>
      <c r="F10" s="510">
        <v>-14.5</v>
      </c>
      <c r="G10" s="509">
        <v>-5.2</v>
      </c>
    </row>
    <row r="11" spans="1:13" x14ac:dyDescent="0.25">
      <c r="E11" s="507" t="s">
        <v>842</v>
      </c>
      <c r="F11" s="511">
        <v>-1.6</v>
      </c>
      <c r="G11" s="507">
        <v>4.3</v>
      </c>
    </row>
    <row r="12" spans="1:13" x14ac:dyDescent="0.25">
      <c r="E12" s="512" t="s">
        <v>843</v>
      </c>
      <c r="F12" s="513">
        <v>-0.4</v>
      </c>
      <c r="G12" s="512">
        <v>4.3</v>
      </c>
    </row>
    <row r="13" spans="1:13" x14ac:dyDescent="0.25">
      <c r="E13" s="507" t="s">
        <v>844</v>
      </c>
      <c r="F13" s="511">
        <v>0.9</v>
      </c>
      <c r="G13" s="507">
        <v>2.1</v>
      </c>
    </row>
    <row r="14" spans="1:13" x14ac:dyDescent="0.25">
      <c r="E14" s="507" t="s">
        <v>845</v>
      </c>
      <c r="F14" s="511">
        <v>3.4</v>
      </c>
      <c r="G14" s="507">
        <v>5.5</v>
      </c>
    </row>
    <row r="15" spans="1:13" x14ac:dyDescent="0.25">
      <c r="E15" s="514" t="s">
        <v>846</v>
      </c>
      <c r="F15" s="515">
        <v>6.6</v>
      </c>
      <c r="G15" s="516">
        <v>7</v>
      </c>
    </row>
    <row r="16" spans="1:13" x14ac:dyDescent="0.25">
      <c r="E16" s="514" t="s">
        <v>847</v>
      </c>
      <c r="F16" s="515">
        <v>0.1</v>
      </c>
      <c r="G16" s="514">
        <v>5.5</v>
      </c>
    </row>
    <row r="17" spans="4:7" x14ac:dyDescent="0.25">
      <c r="E17" s="517" t="s">
        <v>848</v>
      </c>
      <c r="F17" s="518">
        <v>10.1</v>
      </c>
      <c r="G17" s="517">
        <v>9.6</v>
      </c>
    </row>
    <row r="18" spans="4:7" x14ac:dyDescent="0.25">
      <c r="E18" s="514" t="s">
        <v>849</v>
      </c>
      <c r="F18" s="515">
        <v>2.9</v>
      </c>
      <c r="G18" s="514">
        <v>5.7</v>
      </c>
    </row>
    <row r="19" spans="4:7" x14ac:dyDescent="0.25">
      <c r="E19" s="514" t="s">
        <v>850</v>
      </c>
      <c r="F19" s="519">
        <v>7</v>
      </c>
      <c r="G19" s="514">
        <v>3.7</v>
      </c>
    </row>
    <row r="20" spans="4:7" x14ac:dyDescent="0.25">
      <c r="E20" s="517" t="s">
        <v>851</v>
      </c>
      <c r="F20" s="520">
        <v>8.4</v>
      </c>
      <c r="G20" s="517">
        <v>8.3000000000000007</v>
      </c>
    </row>
    <row r="21" spans="4:7" x14ac:dyDescent="0.25">
      <c r="E21" s="514" t="s">
        <v>852</v>
      </c>
      <c r="F21" s="515">
        <v>3.8</v>
      </c>
      <c r="G21" s="514">
        <v>4.4000000000000004</v>
      </c>
    </row>
    <row r="22" spans="4:7" x14ac:dyDescent="0.25">
      <c r="E22" s="514" t="s">
        <v>1008</v>
      </c>
      <c r="F22" s="515">
        <v>0.3</v>
      </c>
      <c r="G22" s="514">
        <v>0.6</v>
      </c>
    </row>
    <row r="23" spans="4:7" x14ac:dyDescent="0.25">
      <c r="E23" s="517" t="s">
        <v>853</v>
      </c>
      <c r="F23" s="520">
        <v>-0.4</v>
      </c>
      <c r="G23" s="517">
        <v>4.4000000000000004</v>
      </c>
    </row>
    <row r="24" spans="4:7" x14ac:dyDescent="0.25">
      <c r="E24" s="517" t="s">
        <v>854</v>
      </c>
      <c r="F24" s="520">
        <v>8.8000000000000007</v>
      </c>
      <c r="G24" s="521">
        <v>4.3</v>
      </c>
    </row>
    <row r="25" spans="4:7" ht="15.75" thickBot="1" x14ac:dyDescent="0.3">
      <c r="E25" s="522" t="s">
        <v>855</v>
      </c>
      <c r="F25" s="523">
        <v>4.5999999999999996</v>
      </c>
      <c r="G25" s="522">
        <v>3.8</v>
      </c>
    </row>
    <row r="26" spans="4:7" x14ac:dyDescent="0.25">
      <c r="E26" s="524" t="s">
        <v>856</v>
      </c>
      <c r="F26" s="525">
        <v>2.2000000000000002</v>
      </c>
      <c r="G26" s="526">
        <v>5</v>
      </c>
    </row>
    <row r="27" spans="4:7" x14ac:dyDescent="0.25">
      <c r="D27" s="272" t="s">
        <v>946</v>
      </c>
    </row>
    <row r="28" spans="4:7" x14ac:dyDescent="0.25">
      <c r="D28" s="272" t="s">
        <v>915</v>
      </c>
    </row>
    <row r="29" spans="4:7" x14ac:dyDescent="0.25">
      <c r="D29" s="272" t="s">
        <v>1005</v>
      </c>
    </row>
  </sheetData>
  <mergeCells count="3">
    <mergeCell ref="A1:L1"/>
    <mergeCell ref="A2:L2"/>
    <mergeCell ref="A3:L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1ADD-B9D7-4E3A-BF49-B5335E1B9A6E}">
  <sheetPr codeName="Sheet18"/>
  <dimension ref="A1:L32"/>
  <sheetViews>
    <sheetView showGridLines="0" zoomScale="110" zoomScaleNormal="110" workbookViewId="0">
      <selection activeCell="J9" sqref="J9"/>
    </sheetView>
  </sheetViews>
  <sheetFormatPr defaultColWidth="11.42578125" defaultRowHeight="15" x14ac:dyDescent="0.25"/>
  <cols>
    <col min="1" max="1" width="11.42578125" style="340"/>
    <col min="2" max="2" width="9.5703125" style="340" customWidth="1"/>
    <col min="3" max="3" width="30.85546875" style="340" customWidth="1"/>
    <col min="4" max="5" width="12.85546875" style="340" customWidth="1"/>
    <col min="6" max="6" width="16.28515625" style="340" customWidth="1"/>
    <col min="7" max="7" width="14" style="340" customWidth="1"/>
    <col min="8" max="8" width="12.5703125" style="340" customWidth="1"/>
    <col min="9" max="10" width="11.85546875" style="340" customWidth="1"/>
    <col min="11" max="16384" width="11.42578125" style="340"/>
  </cols>
  <sheetData>
    <row r="1" spans="1:12" ht="23.25" x14ac:dyDescent="0.25">
      <c r="A1" s="738" t="s">
        <v>36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</row>
    <row r="2" spans="1:12" ht="18.75" x14ac:dyDescent="0.25">
      <c r="A2" s="739" t="s">
        <v>37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1:12" ht="15.75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</row>
    <row r="5" spans="1:12" x14ac:dyDescent="0.25">
      <c r="C5" s="342"/>
      <c r="D5" s="342"/>
      <c r="E5" s="342"/>
      <c r="F5" s="342"/>
      <c r="G5" s="342"/>
      <c r="H5" s="342"/>
    </row>
    <row r="6" spans="1:12" ht="36" customHeight="1" x14ac:dyDescent="0.25">
      <c r="C6" s="764" t="s">
        <v>1010</v>
      </c>
      <c r="D6" s="764"/>
      <c r="E6" s="764"/>
      <c r="F6" s="764"/>
      <c r="G6" s="341"/>
      <c r="H6" s="341"/>
    </row>
    <row r="7" spans="1:12" ht="16.5" thickBot="1" x14ac:dyDescent="0.3">
      <c r="C7" s="765" t="s">
        <v>858</v>
      </c>
      <c r="D7" s="765"/>
      <c r="E7" s="765"/>
      <c r="F7" s="765"/>
    </row>
    <row r="8" spans="1:12" ht="18" customHeight="1" x14ac:dyDescent="0.25">
      <c r="B8" s="348"/>
      <c r="C8" s="766" t="s">
        <v>859</v>
      </c>
      <c r="D8" s="768" t="s">
        <v>860</v>
      </c>
      <c r="E8" s="769"/>
      <c r="F8" s="527" t="s">
        <v>861</v>
      </c>
    </row>
    <row r="9" spans="1:12" ht="15.75" thickBot="1" x14ac:dyDescent="0.3">
      <c r="B9" s="348"/>
      <c r="C9" s="767"/>
      <c r="D9" s="528">
        <v>2023</v>
      </c>
      <c r="E9" s="529" t="s">
        <v>742</v>
      </c>
      <c r="F9" s="530" t="s">
        <v>1011</v>
      </c>
    </row>
    <row r="10" spans="1:12" ht="15.75" thickTop="1" x14ac:dyDescent="0.25">
      <c r="B10" s="348"/>
      <c r="C10" s="531" t="s">
        <v>862</v>
      </c>
      <c r="D10" s="532">
        <v>-3405.8</v>
      </c>
      <c r="E10" s="532">
        <v>-2753.6</v>
      </c>
      <c r="F10" s="533">
        <v>652.20000000000005</v>
      </c>
    </row>
    <row r="11" spans="1:12" x14ac:dyDescent="0.25">
      <c r="B11" s="348"/>
      <c r="C11" s="534" t="s">
        <v>863</v>
      </c>
      <c r="D11" s="535">
        <v>-11778.3</v>
      </c>
      <c r="E11" s="535">
        <v>-11694</v>
      </c>
      <c r="F11" s="536">
        <v>84.3</v>
      </c>
    </row>
    <row r="12" spans="1:12" ht="15.75" thickBot="1" x14ac:dyDescent="0.3">
      <c r="B12" s="348"/>
      <c r="C12" s="430" t="s">
        <v>864</v>
      </c>
      <c r="D12" s="431">
        <v>5517</v>
      </c>
      <c r="E12" s="431">
        <v>6719.7</v>
      </c>
      <c r="F12" s="432">
        <v>1202.7</v>
      </c>
      <c r="G12" s="349"/>
    </row>
    <row r="13" spans="1:12" x14ac:dyDescent="0.25">
      <c r="B13" s="348"/>
      <c r="C13" s="430" t="s">
        <v>865</v>
      </c>
      <c r="D13" s="431">
        <v>-4375.7</v>
      </c>
      <c r="E13" s="431">
        <v>-5378.3</v>
      </c>
      <c r="F13" s="432">
        <v>-1002.6</v>
      </c>
    </row>
    <row r="14" spans="1:12" ht="15.75" thickBot="1" x14ac:dyDescent="0.3">
      <c r="B14" s="348"/>
      <c r="C14" s="430" t="s">
        <v>866</v>
      </c>
      <c r="D14" s="431">
        <v>7231.2</v>
      </c>
      <c r="E14" s="431">
        <v>7599</v>
      </c>
      <c r="F14" s="432">
        <v>367.8</v>
      </c>
      <c r="G14" s="349"/>
    </row>
    <row r="15" spans="1:12" x14ac:dyDescent="0.25">
      <c r="B15" s="348"/>
      <c r="C15" s="531" t="s">
        <v>867</v>
      </c>
      <c r="D15" s="532">
        <v>0</v>
      </c>
      <c r="E15" s="532">
        <v>0</v>
      </c>
      <c r="F15" s="533">
        <v>0</v>
      </c>
    </row>
    <row r="16" spans="1:12" ht="15.75" thickBot="1" x14ac:dyDescent="0.3">
      <c r="B16" s="348"/>
      <c r="C16" s="433" t="s">
        <v>868</v>
      </c>
      <c r="D16" s="431">
        <v>-3405.8</v>
      </c>
      <c r="E16" s="431">
        <v>-2753.6</v>
      </c>
      <c r="F16" s="432">
        <v>652.20000000000005</v>
      </c>
    </row>
    <row r="17" spans="2:6" x14ac:dyDescent="0.25">
      <c r="B17" s="350"/>
      <c r="C17" s="531" t="s">
        <v>869</v>
      </c>
      <c r="D17" s="532">
        <v>-4868</v>
      </c>
      <c r="E17" s="532">
        <v>-4022.8</v>
      </c>
      <c r="F17" s="533">
        <v>845.2</v>
      </c>
    </row>
    <row r="18" spans="2:6" x14ac:dyDescent="0.25">
      <c r="B18" s="348"/>
      <c r="C18" s="433" t="s">
        <v>870</v>
      </c>
      <c r="D18" s="431">
        <v>-3541.6</v>
      </c>
      <c r="E18" s="431">
        <v>-3586.5</v>
      </c>
      <c r="F18" s="432">
        <v>-44.9</v>
      </c>
    </row>
    <row r="19" spans="2:6" x14ac:dyDescent="0.25">
      <c r="B19" s="348"/>
      <c r="C19" s="531" t="s">
        <v>871</v>
      </c>
      <c r="D19" s="532">
        <v>-34.5</v>
      </c>
      <c r="E19" s="532">
        <v>-2036.5</v>
      </c>
      <c r="F19" s="533">
        <v>-2002</v>
      </c>
    </row>
    <row r="20" spans="2:6" x14ac:dyDescent="0.25">
      <c r="B20" s="348"/>
      <c r="C20" s="531" t="s">
        <v>872</v>
      </c>
      <c r="D20" s="532">
        <v>1427.7</v>
      </c>
      <c r="E20" s="532">
        <v>-767.3</v>
      </c>
      <c r="F20" s="533">
        <v>-2195</v>
      </c>
    </row>
    <row r="21" spans="2:6" ht="15.75" thickBot="1" x14ac:dyDescent="0.3">
      <c r="B21" s="348"/>
      <c r="C21" s="434" t="s">
        <v>873</v>
      </c>
      <c r="D21" s="435">
        <v>1427.7</v>
      </c>
      <c r="E21" s="435">
        <v>-1005.2</v>
      </c>
      <c r="F21" s="436">
        <v>-2432.9</v>
      </c>
    </row>
    <row r="22" spans="2:6" ht="13.5" customHeight="1" x14ac:dyDescent="0.3">
      <c r="C22" s="429" t="s">
        <v>874</v>
      </c>
      <c r="D22" s="437"/>
      <c r="E22" s="437"/>
      <c r="F22" s="438"/>
    </row>
    <row r="23" spans="2:6" ht="13.5" customHeight="1" x14ac:dyDescent="0.25">
      <c r="C23" s="429" t="s">
        <v>875</v>
      </c>
      <c r="D23" s="437"/>
      <c r="E23" s="437"/>
      <c r="F23" s="437"/>
    </row>
    <row r="24" spans="2:6" ht="13.5" customHeight="1" x14ac:dyDescent="0.25">
      <c r="C24" s="429" t="s">
        <v>1012</v>
      </c>
      <c r="D24" s="437"/>
      <c r="E24" s="437"/>
      <c r="F24" s="437"/>
    </row>
    <row r="25" spans="2:6" ht="13.5" customHeight="1" x14ac:dyDescent="0.25">
      <c r="C25" s="351"/>
    </row>
    <row r="26" spans="2:6" ht="13.5" customHeight="1" x14ac:dyDescent="0.25">
      <c r="C26" s="351"/>
      <c r="E26" s="345"/>
    </row>
    <row r="27" spans="2:6" ht="13.5" customHeight="1" x14ac:dyDescent="0.25">
      <c r="C27" s="345"/>
    </row>
    <row r="29" spans="2:6" x14ac:dyDescent="0.25">
      <c r="C29" s="345"/>
      <c r="E29" s="345"/>
    </row>
    <row r="31" spans="2:6" x14ac:dyDescent="0.25">
      <c r="F31" s="347"/>
    </row>
    <row r="32" spans="2:6" x14ac:dyDescent="0.25">
      <c r="C32" s="345"/>
    </row>
  </sheetData>
  <mergeCells count="7">
    <mergeCell ref="C6:F6"/>
    <mergeCell ref="C7:F7"/>
    <mergeCell ref="C8:C9"/>
    <mergeCell ref="D8:E8"/>
    <mergeCell ref="A1:L1"/>
    <mergeCell ref="A2:L2"/>
    <mergeCell ref="A3:L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C1420-6105-4430-BD62-A75A8C958190}">
  <dimension ref="B3:H33"/>
  <sheetViews>
    <sheetView showGridLines="0" tabSelected="1" workbookViewId="0">
      <selection activeCell="B1" sqref="B1"/>
    </sheetView>
  </sheetViews>
  <sheetFormatPr defaultRowHeight="15" x14ac:dyDescent="0.25"/>
  <cols>
    <col min="2" max="2" width="72.140625" customWidth="1"/>
  </cols>
  <sheetData>
    <row r="3" spans="2:8" x14ac:dyDescent="0.25">
      <c r="B3" s="272" t="s">
        <v>1694</v>
      </c>
      <c r="C3" s="116"/>
      <c r="D3" s="116"/>
      <c r="E3" s="116"/>
      <c r="F3" s="116"/>
      <c r="G3" s="272" t="s">
        <v>1717</v>
      </c>
      <c r="H3" s="116"/>
    </row>
    <row r="4" spans="2:8" x14ac:dyDescent="0.25">
      <c r="B4" s="950" t="s">
        <v>1695</v>
      </c>
      <c r="C4" s="116"/>
      <c r="D4" s="116"/>
      <c r="E4" s="116"/>
      <c r="F4" s="116"/>
      <c r="G4" s="950" t="s">
        <v>1718</v>
      </c>
      <c r="H4" s="116"/>
    </row>
    <row r="5" spans="2:8" x14ac:dyDescent="0.25">
      <c r="B5" s="950" t="s">
        <v>1696</v>
      </c>
      <c r="C5" s="116"/>
      <c r="D5" s="116"/>
      <c r="E5" s="116"/>
      <c r="F5" s="116"/>
      <c r="G5" s="950" t="s">
        <v>1719</v>
      </c>
      <c r="H5" s="116"/>
    </row>
    <row r="6" spans="2:8" x14ac:dyDescent="0.25">
      <c r="B6" s="950" t="s">
        <v>1697</v>
      </c>
      <c r="C6" s="116"/>
      <c r="D6" s="116"/>
      <c r="E6" s="116"/>
      <c r="F6" s="116"/>
      <c r="G6" s="950" t="s">
        <v>1720</v>
      </c>
      <c r="H6" s="116"/>
    </row>
    <row r="7" spans="2:8" x14ac:dyDescent="0.25">
      <c r="B7" s="950" t="s">
        <v>1698</v>
      </c>
      <c r="C7" s="116"/>
      <c r="D7" s="116"/>
      <c r="E7" s="116"/>
      <c r="F7" s="116"/>
      <c r="G7" s="950" t="s">
        <v>1721</v>
      </c>
      <c r="H7" s="116"/>
    </row>
    <row r="8" spans="2:8" x14ac:dyDescent="0.25">
      <c r="B8" s="950" t="s">
        <v>1699</v>
      </c>
      <c r="C8" s="116"/>
      <c r="D8" s="116"/>
      <c r="E8" s="116"/>
      <c r="F8" s="116"/>
      <c r="G8" s="950" t="s">
        <v>1722</v>
      </c>
      <c r="H8" s="116"/>
    </row>
    <row r="9" spans="2:8" x14ac:dyDescent="0.25">
      <c r="B9" s="950" t="s">
        <v>1001</v>
      </c>
      <c r="C9" s="116"/>
      <c r="D9" s="116"/>
      <c r="E9" s="116"/>
      <c r="F9" s="116"/>
      <c r="G9" s="950" t="s">
        <v>1723</v>
      </c>
      <c r="H9" s="116"/>
    </row>
    <row r="10" spans="2:8" x14ac:dyDescent="0.25">
      <c r="B10" s="950" t="s">
        <v>1700</v>
      </c>
      <c r="C10" s="116"/>
      <c r="D10" s="116"/>
      <c r="E10" s="116"/>
      <c r="F10" s="116"/>
      <c r="G10" s="950" t="s">
        <v>1724</v>
      </c>
      <c r="H10" s="116"/>
    </row>
    <row r="11" spans="2:8" x14ac:dyDescent="0.25">
      <c r="B11" s="950" t="s">
        <v>1701</v>
      </c>
      <c r="C11" s="116"/>
      <c r="D11" s="116"/>
      <c r="E11" s="116"/>
      <c r="F11" s="116"/>
      <c r="G11" s="950" t="s">
        <v>1725</v>
      </c>
      <c r="H11" s="116"/>
    </row>
    <row r="12" spans="2:8" x14ac:dyDescent="0.25">
      <c r="B12" s="950" t="s">
        <v>1702</v>
      </c>
      <c r="C12" s="116"/>
      <c r="D12" s="116"/>
      <c r="E12" s="116"/>
      <c r="F12" s="116"/>
      <c r="G12" s="950" t="s">
        <v>732</v>
      </c>
      <c r="H12" s="116"/>
    </row>
    <row r="13" spans="2:8" x14ac:dyDescent="0.25">
      <c r="B13" s="950" t="s">
        <v>1703</v>
      </c>
      <c r="C13" s="116"/>
      <c r="D13" s="116"/>
      <c r="E13" s="116"/>
      <c r="F13" s="116"/>
      <c r="G13" s="950" t="s">
        <v>1726</v>
      </c>
      <c r="H13" s="116"/>
    </row>
    <row r="14" spans="2:8" x14ac:dyDescent="0.25">
      <c r="B14" s="950" t="s">
        <v>1704</v>
      </c>
      <c r="C14" s="116"/>
      <c r="D14" s="116"/>
      <c r="E14" s="116"/>
      <c r="F14" s="116"/>
      <c r="G14" s="950" t="s">
        <v>1727</v>
      </c>
      <c r="H14" s="116"/>
    </row>
    <row r="15" spans="2:8" x14ac:dyDescent="0.25">
      <c r="B15" s="950" t="s">
        <v>1705</v>
      </c>
      <c r="C15" s="116"/>
      <c r="D15" s="116"/>
      <c r="E15" s="116"/>
      <c r="F15" s="116"/>
      <c r="G15" s="950" t="s">
        <v>1728</v>
      </c>
      <c r="H15" s="116"/>
    </row>
    <row r="16" spans="2:8" x14ac:dyDescent="0.25">
      <c r="B16" s="950" t="s">
        <v>1706</v>
      </c>
      <c r="C16" s="116"/>
      <c r="D16" s="116"/>
      <c r="E16" s="116"/>
      <c r="F16" s="116"/>
      <c r="G16" s="950" t="s">
        <v>1729</v>
      </c>
      <c r="H16" s="116"/>
    </row>
    <row r="17" spans="2:8" x14ac:dyDescent="0.25">
      <c r="B17" s="950" t="s">
        <v>1707</v>
      </c>
      <c r="C17" s="116"/>
      <c r="D17" s="116"/>
      <c r="E17" s="116"/>
      <c r="F17" s="116"/>
      <c r="G17" s="950" t="s">
        <v>1730</v>
      </c>
      <c r="H17" s="116"/>
    </row>
    <row r="18" spans="2:8" x14ac:dyDescent="0.25">
      <c r="B18" s="950" t="s">
        <v>1708</v>
      </c>
      <c r="C18" s="116"/>
      <c r="D18" s="116"/>
      <c r="E18" s="116"/>
      <c r="F18" s="116"/>
      <c r="G18" s="950" t="s">
        <v>1731</v>
      </c>
      <c r="H18" s="116"/>
    </row>
    <row r="19" spans="2:8" x14ac:dyDescent="0.25">
      <c r="B19" s="950" t="s">
        <v>1709</v>
      </c>
      <c r="C19" s="116"/>
      <c r="D19" s="116"/>
      <c r="E19" s="116"/>
      <c r="F19" s="116"/>
      <c r="G19" s="950" t="s">
        <v>1732</v>
      </c>
      <c r="H19" s="116"/>
    </row>
    <row r="20" spans="2:8" x14ac:dyDescent="0.25">
      <c r="B20" s="950" t="s">
        <v>1710</v>
      </c>
      <c r="C20" s="116"/>
      <c r="D20" s="116"/>
      <c r="E20" s="116"/>
      <c r="F20" s="116"/>
      <c r="G20" s="950" t="s">
        <v>1733</v>
      </c>
      <c r="H20" s="116"/>
    </row>
    <row r="21" spans="2:8" x14ac:dyDescent="0.25">
      <c r="B21" s="950" t="s">
        <v>1711</v>
      </c>
      <c r="C21" s="116"/>
      <c r="D21" s="116"/>
      <c r="E21" s="116"/>
      <c r="F21" s="116"/>
      <c r="G21" s="950" t="s">
        <v>1099</v>
      </c>
      <c r="H21" s="116"/>
    </row>
    <row r="22" spans="2:8" x14ac:dyDescent="0.25">
      <c r="B22" s="950" t="s">
        <v>1712</v>
      </c>
      <c r="C22" s="116"/>
      <c r="D22" s="116"/>
      <c r="E22" s="116"/>
      <c r="F22" s="116"/>
      <c r="G22" s="950" t="s">
        <v>1620</v>
      </c>
      <c r="H22" s="116"/>
    </row>
    <row r="23" spans="2:8" x14ac:dyDescent="0.25">
      <c r="B23" s="950" t="s">
        <v>1713</v>
      </c>
      <c r="C23" s="116"/>
      <c r="D23" s="116"/>
      <c r="E23" s="116"/>
      <c r="F23" s="116"/>
      <c r="G23" s="950" t="s">
        <v>1734</v>
      </c>
      <c r="H23" s="116"/>
    </row>
    <row r="24" spans="2:8" x14ac:dyDescent="0.25">
      <c r="B24" s="950" t="s">
        <v>1714</v>
      </c>
      <c r="C24" s="116"/>
      <c r="D24" s="116"/>
      <c r="E24" s="116"/>
      <c r="F24" s="116"/>
      <c r="G24" s="950" t="s">
        <v>1735</v>
      </c>
      <c r="H24" s="116"/>
    </row>
    <row r="25" spans="2:8" x14ac:dyDescent="0.25">
      <c r="B25" s="950" t="s">
        <v>1715</v>
      </c>
      <c r="C25" s="116"/>
      <c r="D25" s="116"/>
      <c r="E25" s="116"/>
      <c r="F25" s="116"/>
      <c r="G25" s="950" t="s">
        <v>1736</v>
      </c>
      <c r="H25" s="116"/>
    </row>
    <row r="26" spans="2:8" x14ac:dyDescent="0.25">
      <c r="B26" s="950" t="s">
        <v>1093</v>
      </c>
      <c r="C26" s="116"/>
      <c r="D26" s="116"/>
      <c r="E26" s="116"/>
      <c r="F26" s="116"/>
      <c r="G26" s="950" t="s">
        <v>1737</v>
      </c>
      <c r="H26" s="116"/>
    </row>
    <row r="27" spans="2:8" x14ac:dyDescent="0.25">
      <c r="B27" s="950" t="s">
        <v>1622</v>
      </c>
      <c r="C27" s="116"/>
      <c r="D27" s="116"/>
      <c r="E27" s="116"/>
      <c r="F27" s="116"/>
      <c r="G27" s="950" t="s">
        <v>1738</v>
      </c>
      <c r="H27" s="116"/>
    </row>
    <row r="28" spans="2:8" x14ac:dyDescent="0.25">
      <c r="B28" s="950" t="s">
        <v>1716</v>
      </c>
      <c r="C28" s="116"/>
      <c r="D28" s="116"/>
      <c r="E28" s="116"/>
      <c r="F28" s="116"/>
      <c r="G28" s="950" t="s">
        <v>1739</v>
      </c>
      <c r="H28" s="116"/>
    </row>
    <row r="29" spans="2:8" x14ac:dyDescent="0.25">
      <c r="B29" s="950" t="s">
        <v>1625</v>
      </c>
      <c r="C29" s="116"/>
      <c r="D29" s="116"/>
      <c r="E29" s="116"/>
      <c r="F29" s="116"/>
      <c r="G29" s="950" t="s">
        <v>1740</v>
      </c>
      <c r="H29" s="116"/>
    </row>
    <row r="30" spans="2:8" x14ac:dyDescent="0.25">
      <c r="B30" s="950" t="s">
        <v>1626</v>
      </c>
      <c r="C30" s="116"/>
      <c r="D30" s="116"/>
      <c r="E30" s="116"/>
      <c r="F30" s="116"/>
      <c r="G30" s="950" t="s">
        <v>1741</v>
      </c>
      <c r="H30" s="116"/>
    </row>
    <row r="31" spans="2:8" x14ac:dyDescent="0.25">
      <c r="B31" s="950" t="s">
        <v>1627</v>
      </c>
      <c r="C31" s="116"/>
      <c r="D31" s="116"/>
      <c r="E31" s="116"/>
      <c r="F31" s="116"/>
      <c r="G31" s="950" t="s">
        <v>1742</v>
      </c>
      <c r="H31" s="116"/>
    </row>
    <row r="32" spans="2:8" x14ac:dyDescent="0.25">
      <c r="B32" s="116"/>
      <c r="C32" s="116"/>
      <c r="D32" s="116"/>
      <c r="E32" s="116"/>
      <c r="F32" s="116"/>
      <c r="G32" s="950" t="s">
        <v>1743</v>
      </c>
      <c r="H32" s="116"/>
    </row>
    <row r="33" spans="7:7" x14ac:dyDescent="0.25">
      <c r="G33" s="116"/>
    </row>
  </sheetData>
  <hyperlinks>
    <hyperlink ref="B4" location="'Gráfico 1'!A1" display="Gráfico 1 Índice de Riesgos Geopolíticos y del Comercio Internacional" xr:uid="{E0F1E6DC-F105-4382-BDBE-81A1E766AF10}"/>
    <hyperlink ref="B5" location="'Gráfico 2'!A1" display="Gráfico 2. Tasa de Inflación Interanual EE. UU." xr:uid="{AA06A7CB-3613-4FC8-A42E-8BE38DC40427}"/>
    <hyperlink ref="B6" location="'Gráfico 3'!A1" display="Gráfico 3. Rango Meta de Tasas de Fondos Federales" xr:uid="{1B04B189-A94C-4819-BF14-28A306282113}"/>
    <hyperlink ref="B7" location="'Gráfico 4'!A1" display="Gráfico 4. Tasas de Rendimiento de Bonos del Tesoro Estadounidense" xr:uid="{6CAC311A-437A-4A0E-98E1-1A8C9EB743EC}"/>
    <hyperlink ref="B8" location="'Gráfico 5'!A1" display="Gráfico 5. Producción de sectores clave en la economía alemana" xr:uid="{C5DB94D2-2DC1-4073-8F1E-72EE1DAA8A6F}"/>
    <hyperlink ref="B9" location="'Gráfico 6'!A1" display="Gráfico 6. Tasas de Interés de los principales Bancos Centrales" xr:uid="{D90D737A-0F85-49B8-936E-313D308A044F}"/>
    <hyperlink ref="B10" location="'Gráfico 7'!A1" display="Gráfico 7. Tasas de Interés hipotecarias en China" xr:uid="{93DC11AF-EA6C-443B-BFD2-DBA2AB09F285}"/>
    <hyperlink ref="B11" location="'Gráfico 8'!A1" display="Gráfico 8. Variación de ventas anuales de viviendas" xr:uid="{824C633F-8BD6-4F23-9CF1-BA0329121E6F}"/>
    <hyperlink ref="B12" location="'Gráfico 9'!A1" display="Gráfico 9. América Latina y el Caribe: proyecciones de crecimiento de PIB, 2025" xr:uid="{27F48263-CE2E-4AA5-BAEA-2FBEE5E9D186}"/>
    <hyperlink ref="B13" location="'Gráfico 10'!A1" display="Gráfico 10. Precio Spot WTI" xr:uid="{44209272-007C-4299-A1D1-EC5DF23D3E6C}"/>
    <hyperlink ref="B14" location="'Gráfico 11'!A1" display="Gráfico 11. Nivel de Reservas de Gas en la Unión Europea" xr:uid="{79BD9A7F-B9C2-434A-847F-0841DB7C0B0B}"/>
    <hyperlink ref="B15" location="'Gráfico 12'!A1" display="Gráfico 12. Precio del Oro" xr:uid="{A0079723-B941-45CE-BAD5-74BB0300F6DB}"/>
    <hyperlink ref="B16" location="'Gráfico 13'!A1" display="Gráfico 13. Índice de precios reales de los alimentos" xr:uid="{6F6E8A1A-EC51-434C-A9D0-BD76309EEF10}"/>
    <hyperlink ref="B17" location="'Gráfico 14'!A1" display="Gráfico 14 Evolución Enero 2023 - Diciembre 2024 de la Tasa de Política Monetaria (TPM)" xr:uid="{BBDA159F-EA36-48EB-9BCE-FC9AFDDA816A}"/>
    <hyperlink ref="B18" location="'Gráfico 15'!A1" display="Gráfico 15 Inflación anualizada 2023 - 2024" xr:uid="{6B9A7DED-CF1A-496C-827B-160283921A01}"/>
    <hyperlink ref="B19" location="'Gráfico 16'!A1" display="Gráfico 16 Distribución del Mercado de Trabajo" xr:uid="{CE8C008F-9E44-4523-9A1F-D31E23523FC6}"/>
    <hyperlink ref="B20" location="'Gráfico 17'!A1" display="Gráfico 17 Tasa de Ocupación del Mercado Laboral en el período 2022-2024" xr:uid="{A81AE771-CE0E-4875-B9E8-98848AA480FE}"/>
    <hyperlink ref="B21" location="'Gráfico 18'!A1" display="Gráfico 18 Montos Consolidables del Sector Público" xr:uid="{154A280A-C545-4410-889F-C80BACAE517B}"/>
    <hyperlink ref="B22" location="'Gráfico 19 '!A1" display="Gráfico 19 Ingresos Formulados Consolidados por Ámbito del SP" xr:uid="{70CA8C48-19C3-41AE-B24C-5D492085058E}"/>
    <hyperlink ref="B23" location="'Gráfico 20'!A1" display="Gráfico 20 Fuentes y Aplicaciones Financieras Formuladas Consolidadas del SP" xr:uid="{51A3954D-5AB3-4FF5-9180-537424D83BB1}"/>
    <hyperlink ref="B24" location="'Gráfico 21'!A1" display="Gráfico 21 Balance del Sector Público Consolidado Formulado 2024 – 2025" xr:uid="{58E6DC50-B861-4647-BB3D-9D426E3E7417}"/>
    <hyperlink ref="B25" location="'Gráfico 22'!A1" display="Gráfico 22 Presión Tributaria por Ámbitos del Sector Público 2025" xr:uid="{26254B63-7E27-4648-B2E4-C9A67A58A294}"/>
    <hyperlink ref="B26" location="'Gráfico 23'!A1" display="Gráfico 23. Demanda Agregada" xr:uid="{58F6B602-892D-4FCC-8AB6-C7654B66D544}"/>
    <hyperlink ref="B27" location="'Gráfico 24'!A1" display="Gráfico 24. Cantidad de empleos por Ámbito" xr:uid="{2A03F9EA-5627-4641-8C46-80F44E1960DB}"/>
    <hyperlink ref="B28" location="'Gráfico 25'!A1" display="Gráfico 25. Inversión Pública Consolidada según Provincias" xr:uid="{D180A175-BA5F-4381-A178-59C97AF612E1}"/>
    <hyperlink ref="B29" location="'Gráfico 26'!A1" display="Gráfico 26. Inversión Pública Consolidada por Región per cápita" xr:uid="{AD7B8957-47D9-4BAC-82D9-63F90BC8EBFB}"/>
    <hyperlink ref="B30" location="'Gráfico 27'!A1" display="Gráfico 27. Inversión Pública Consolidada por Provincia" xr:uid="{728D430A-6BFA-4E0F-B61C-37EACB9BF7F1}"/>
    <hyperlink ref="B31" location="'Gráfico 28'!A1" display="Gráfico 28. Inversión Pública Consolidada por Provincia per cápita" xr:uid="{D42ADE44-AC50-41AC-B42C-42E56B321622}"/>
    <hyperlink ref="G4" location="'Tabla 1'!A1" display="Tabla 1 Proyecciones Globales de Crecimiento" xr:uid="{6836A91C-7C0E-4760-AACB-02C763B5F34B}"/>
    <hyperlink ref="G5" location="'Tabla 2'!A1" display="Tabla 2 Tasa de Crecimiento Económico por Actividad Económica" xr:uid="{E8C92EB3-3EB0-4C30-82B1-9BF5A895297C}"/>
    <hyperlink ref="G6" location="'Tabla 3'!A1" display="Tabla 3 Balanza de Pagos de la República Dominicana Enero-Septiembre (2023-2024)" xr:uid="{CD25D09D-411C-4ABC-8D63-7F9CD4978E7A}"/>
    <hyperlink ref="G7" location="'Tabla 4'!A1" display="Tabla 4 Balanza Comercial de la República Dominicana Enero-Septiembre" xr:uid="{3A15653B-C7EC-4CCF-98AC-F988A80790AB}"/>
    <hyperlink ref="G8" location="'Tabla 5'!A1" display="Tabla 5 Presupuesto Formulado Agregado del Sector Público por Ámbito Institucional Cuenta de Ahorro, Inversión y Financiamiento 2025" xr:uid="{26292913-3A88-4411-A4F5-B43BE9F01107}"/>
    <hyperlink ref="G9" location="'Tabla 6 '!A1" display="Tabla 6 Presupuesto Formulado Agregado del Sector Público Clasificación Económica del Ingreso por Ámbito Institucional" xr:uid="{EDEB3AFC-14B3-49CF-AEE7-66B3615C2D55}"/>
    <hyperlink ref="G10" location="'Gráfico 7'!A1" display="Tabla 7 Presupuesto Formulado Agregado del Sector Público Clasificación Económica del Gasto por Ámbito Institucional" xr:uid="{6BF57FE1-0D8A-446D-B4B0-597A178FC803}"/>
    <hyperlink ref="G11" location="'Tabla 8'!A1" display="Tabla 8 Alcance Presupuesto Formulado del Sector Público Consolidado" xr:uid="{AA478AD0-84A5-4D47-9F2E-46265B430BB4}"/>
    <hyperlink ref="G12" location="'Tabla 9'!A1" display="Tabla 9. Transacciones consolidables del Sector Público" xr:uid="{52F955F9-672E-4B64-A400-BF386BE972AD}"/>
    <hyperlink ref="G13" location="'Tabla 10'!A1" display="Tabla 10. Matriz de Transacciones Formuladas Consolidables del SP" xr:uid="{265B0336-CED9-41C7-8BF1-D5A6DB005DA2}"/>
    <hyperlink ref="G14" location="'Tabla 11'!A1" display="Tabla 11 Presupuesto Formulado de Ingresos Consolidado por Ámbito Institucional del SPNF Clasificación Económica de los Ingresos" xr:uid="{EAF1BD8B-AC80-48B7-9735-3EC7F3038942}"/>
    <hyperlink ref="G15" location="'Tabla 12'!A1" display="Tabla 12 Comparativo Presupuesto Inicial del Sector Público por clasificación económica 2024 -2025" xr:uid="{4F450C23-FEC6-4E69-B151-9060F368B84A}"/>
    <hyperlink ref="G16" location="'Tabla 13'!A1" display="Tabla 13 Distribución del presupuesto consolidado de gastos del SP por finalidad 2025" xr:uid="{37B38EF7-65B4-4A2F-80CF-A445272F8296}"/>
    <hyperlink ref="G17" location="'Tabla 14'!A1" display="Tabla 14 Comparativo presupuesto inicial de gastos del SP por finalidad" xr:uid="{81E7FA76-6E67-444C-9368-ECFCA989A0E8}"/>
    <hyperlink ref="G18" location="'Tabla 15'!A1" display="Tabla 15 Presupuesto de gastos del SPNF por clasificación funcional 2025" xr:uid="{45F4844B-8B7F-476B-9686-481BC822F3FD}"/>
    <hyperlink ref="G19" location="'Tabla 16'!A1" display="Tabla 16 Presupuesto Consolidado Formulado por Ámbito del SP Cuenta de Ahorro, Inversión y Financiamiento" xr:uid="{24119B7F-0033-42D3-97A0-D39560FDE85C}"/>
    <hyperlink ref="G20" location="'Tabla 17'!A1" display="Tabla 17. Demanda Agregada por Ámbito Institucional del SPNF" xr:uid="{33BEA9B6-D70F-4FA7-BC65-40B178FF262A}"/>
    <hyperlink ref="G21" location="'Tabla 18'!A1" display="Tabla 18. Gasto Formulado en Remuneraciones por Ámbito Institucional del SP" xr:uid="{ED8A1C5A-126A-4BBE-935E-9357C5901E75}"/>
    <hyperlink ref="G22" location="'Tabla 19'!A1" display="Tabla 19. Proyectos de Inversión Pública por Ámbito Institucional del SP" xr:uid="{35DABC53-F5A0-43D9-9EE5-6164F662BF83}"/>
    <hyperlink ref="G23" location="'Tabla 20'!A1" display="Tabla 20 Presupuesto Físico por programas y productos Instituto Nacional de" xr:uid="{661D3F02-2A39-4250-9131-6E678347740B}"/>
    <hyperlink ref="G24" location="'Tabla 21'!A1" display="Tabla 21 Presupuesto Físico por programas y productos Corporación del Acueducto y Alcantarillado de Santo Domingo (CAASD)" xr:uid="{F5D7850C-54A9-4730-AC80-8CF529DC70FF}"/>
    <hyperlink ref="G25" location="'Tabla 22'!A1" display="Tabla 22. Presupuesto Físico por programas y productos Corporación de Acueducto y Alcantarillado De La Romana (COAAROM)" xr:uid="{FDA2F3F4-1C67-4B3F-8D4E-B659CB63AB71}"/>
    <hyperlink ref="G26" location="'Tabla 23'!A1" display="Tabla 23 Presupuesto Físico por programas y productos Corporación de Empresa de Transmisión Eléctrica Dominicana (ETED)" xr:uid="{F16AD12E-F85A-4C40-9A9E-485BD5F5E613}"/>
    <hyperlink ref="G27" location="'Tabla 24'!A1" display="Tabla 24 Proceso de Consolidación por Ámbito Institucional del SP" xr:uid="{5EB4C1C8-AE8E-451F-B9AA-52CA8763FFF7}"/>
    <hyperlink ref="G28" location="'Tabla 25'!A1" display="Tabla 25. Proceso de Consolidación por Ámbito Institucional del SP" xr:uid="{E74C66A5-39DC-4837-A120-B0AB9552AEF1}"/>
    <hyperlink ref="G29" location="'Tabla 26'!A1" display="Tabla 26 Presupuesto Formulado del Sector Público Consolidado" xr:uid="{903A3056-4531-4F63-9BDE-9D61660CADA6}"/>
    <hyperlink ref="G30" location="'Tabla 27'!A1" display="Tabla 27. Presupuesto Formulado del Sector Público Consolidado" xr:uid="{751D8647-03FA-4EAD-A5AA-DC6F1F14A6F8}"/>
    <hyperlink ref="G31" location="'Tabla 28'!A1" display="Tabla 28. Presupuesto Formulado del Sector Público Consolidado" xr:uid="{4FDA28EB-5291-45A1-A148-EDB8DF4D89D3}"/>
    <hyperlink ref="G32" location="'Tabla 29'!A1" display="Tabla 29. Presupuesto Formulado del Sector Público Consolidado" xr:uid="{CF65D79C-4273-4E5F-9698-08AE14F18C8E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0A77D-3C61-46A3-882C-0394C2E285E8}">
  <sheetPr codeName="Sheet19"/>
  <dimension ref="A1:L35"/>
  <sheetViews>
    <sheetView showGridLines="0" topLeftCell="A3" zoomScale="130" zoomScaleNormal="130" workbookViewId="0">
      <selection activeCell="B21" sqref="B21"/>
    </sheetView>
  </sheetViews>
  <sheetFormatPr defaultColWidth="11.42578125" defaultRowHeight="15" x14ac:dyDescent="0.25"/>
  <cols>
    <col min="1" max="1" width="11.42578125" style="340"/>
    <col min="2" max="2" width="23.42578125" style="340" customWidth="1"/>
    <col min="3" max="4" width="13.85546875" style="340" customWidth="1"/>
    <col min="5" max="5" width="16.7109375" style="340" customWidth="1"/>
    <col min="6" max="6" width="25.42578125" style="340" customWidth="1"/>
    <col min="7" max="16384" width="11.42578125" style="340"/>
  </cols>
  <sheetData>
    <row r="1" spans="1:12" ht="23.25" x14ac:dyDescent="0.25">
      <c r="A1" s="738" t="s">
        <v>36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</row>
    <row r="2" spans="1:12" ht="18.75" x14ac:dyDescent="0.25">
      <c r="A2" s="739" t="s">
        <v>37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1:12" ht="15.75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</row>
    <row r="4" spans="1:12" x14ac:dyDescent="0.25">
      <c r="B4" s="353"/>
    </row>
    <row r="5" spans="1:12" x14ac:dyDescent="0.25">
      <c r="B5" s="353"/>
    </row>
    <row r="6" spans="1:12" x14ac:dyDescent="0.25">
      <c r="B6" s="353"/>
    </row>
    <row r="7" spans="1:12" x14ac:dyDescent="0.25">
      <c r="A7" s="353"/>
      <c r="B7" s="353"/>
      <c r="C7" s="353"/>
      <c r="D7" s="353"/>
      <c r="E7" s="353"/>
      <c r="F7" s="353"/>
    </row>
    <row r="8" spans="1:12" ht="41.25" customHeight="1" x14ac:dyDescent="0.25">
      <c r="B8" s="772" t="s">
        <v>1013</v>
      </c>
      <c r="C8" s="772"/>
      <c r="D8" s="772"/>
      <c r="E8" s="772"/>
      <c r="F8" s="772"/>
    </row>
    <row r="9" spans="1:12" ht="16.5" thickBot="1" x14ac:dyDescent="0.3">
      <c r="B9" s="773" t="s">
        <v>858</v>
      </c>
      <c r="C9" s="773"/>
      <c r="D9" s="773"/>
      <c r="E9" s="773"/>
      <c r="F9" s="773"/>
    </row>
    <row r="10" spans="1:12" x14ac:dyDescent="0.25">
      <c r="A10" s="343"/>
      <c r="B10" s="774" t="s">
        <v>859</v>
      </c>
      <c r="C10" s="776" t="s">
        <v>876</v>
      </c>
      <c r="D10" s="777"/>
      <c r="E10" s="537" t="s">
        <v>877</v>
      </c>
      <c r="F10" s="774" t="s">
        <v>878</v>
      </c>
    </row>
    <row r="11" spans="1:12" ht="15.75" thickBot="1" x14ac:dyDescent="0.3">
      <c r="A11" s="343"/>
      <c r="B11" s="775"/>
      <c r="C11" s="538">
        <v>2023</v>
      </c>
      <c r="D11" s="538" t="s">
        <v>742</v>
      </c>
      <c r="E11" s="539" t="s">
        <v>1011</v>
      </c>
      <c r="F11" s="775"/>
    </row>
    <row r="12" spans="1:12" ht="15.75" thickTop="1" x14ac:dyDescent="0.25">
      <c r="A12" s="343"/>
      <c r="B12" s="540" t="s">
        <v>863</v>
      </c>
      <c r="C12" s="541">
        <v>-11778.3</v>
      </c>
      <c r="D12" s="541">
        <v>-11703.200000000003</v>
      </c>
      <c r="E12" s="541">
        <f t="shared" ref="E12:E20" si="0">D12-C12</f>
        <v>75.099999999996726</v>
      </c>
      <c r="F12" s="542">
        <f t="shared" ref="F12:F18" si="1">(D12/C12) -1</f>
        <v>-6.3761323790357816E-3</v>
      </c>
    </row>
    <row r="13" spans="1:12" x14ac:dyDescent="0.25">
      <c r="A13" s="343"/>
      <c r="B13" s="543" t="s">
        <v>879</v>
      </c>
      <c r="C13" s="544">
        <v>21627.599999999999</v>
      </c>
      <c r="D13" s="544">
        <v>22146.400000000001</v>
      </c>
      <c r="E13" s="545">
        <f t="shared" si="0"/>
        <v>518.80000000000291</v>
      </c>
      <c r="F13" s="546">
        <f t="shared" si="1"/>
        <v>2.3987867354676506E-2</v>
      </c>
    </row>
    <row r="14" spans="1:12" x14ac:dyDescent="0.25">
      <c r="A14" s="343"/>
      <c r="B14" s="439" t="s">
        <v>880</v>
      </c>
      <c r="C14" s="440">
        <v>17963.899999999998</v>
      </c>
      <c r="D14" s="440">
        <v>18503.2</v>
      </c>
      <c r="E14" s="441">
        <f t="shared" si="0"/>
        <v>539.30000000000291</v>
      </c>
      <c r="F14" s="442">
        <f t="shared" si="1"/>
        <v>3.0021320537299889E-2</v>
      </c>
    </row>
    <row r="15" spans="1:12" x14ac:dyDescent="0.25">
      <c r="A15" s="343"/>
      <c r="B15" s="439" t="s">
        <v>881</v>
      </c>
      <c r="C15" s="440">
        <v>3663.7</v>
      </c>
      <c r="D15" s="440">
        <v>3643.2000000000003</v>
      </c>
      <c r="E15" s="441">
        <f t="shared" si="0"/>
        <v>-20.499999999999545</v>
      </c>
      <c r="F15" s="442">
        <f t="shared" si="1"/>
        <v>-5.5954363075577662E-3</v>
      </c>
    </row>
    <row r="16" spans="1:12" x14ac:dyDescent="0.25">
      <c r="A16" s="343"/>
      <c r="B16" s="543" t="s">
        <v>882</v>
      </c>
      <c r="C16" s="544">
        <v>9849.2999999999993</v>
      </c>
      <c r="D16" s="544">
        <v>10443.199999999999</v>
      </c>
      <c r="E16" s="545">
        <f t="shared" si="0"/>
        <v>593.89999999999964</v>
      </c>
      <c r="F16" s="546">
        <f t="shared" si="1"/>
        <v>6.0298701430558488E-2</v>
      </c>
    </row>
    <row r="17" spans="1:6" x14ac:dyDescent="0.25">
      <c r="A17" s="343"/>
      <c r="B17" s="439" t="s">
        <v>880</v>
      </c>
      <c r="C17" s="440">
        <v>3889.4999999999995</v>
      </c>
      <c r="D17" s="440">
        <v>4048.2999999999993</v>
      </c>
      <c r="E17" s="441">
        <f t="shared" si="0"/>
        <v>158.79999999999973</v>
      </c>
      <c r="F17" s="442">
        <f t="shared" si="1"/>
        <v>4.0827869906157499E-2</v>
      </c>
    </row>
    <row r="18" spans="1:6" ht="15.75" thickBot="1" x14ac:dyDescent="0.3">
      <c r="A18" s="343"/>
      <c r="B18" s="443" t="s">
        <v>881</v>
      </c>
      <c r="C18" s="444">
        <v>5959.8</v>
      </c>
      <c r="D18" s="445">
        <v>6394.9</v>
      </c>
      <c r="E18" s="446">
        <f t="shared" si="0"/>
        <v>435.09999999999945</v>
      </c>
      <c r="F18" s="447">
        <f t="shared" si="1"/>
        <v>7.3005805563945092E-2</v>
      </c>
    </row>
    <row r="19" spans="1:6" x14ac:dyDescent="0.25">
      <c r="A19" s="343"/>
      <c r="B19" s="540" t="s">
        <v>864</v>
      </c>
      <c r="C19" s="541">
        <v>5516.9999999999982</v>
      </c>
      <c r="D19" s="541">
        <v>6767.4000000000015</v>
      </c>
      <c r="E19" s="547">
        <f t="shared" si="0"/>
        <v>1250.4000000000033</v>
      </c>
      <c r="F19" s="542">
        <f>(D19/C19) -1</f>
        <v>0.22664491571506318</v>
      </c>
    </row>
    <row r="20" spans="1:6" ht="15.75" thickBot="1" x14ac:dyDescent="0.3">
      <c r="A20" s="343"/>
      <c r="B20" s="548" t="s">
        <v>883</v>
      </c>
      <c r="C20" s="549">
        <f>+C12+C19</f>
        <v>-6261.3000000000011</v>
      </c>
      <c r="D20" s="549">
        <f>+D19+D12</f>
        <v>-4935.8000000000011</v>
      </c>
      <c r="E20" s="550">
        <f t="shared" si="0"/>
        <v>1325.5</v>
      </c>
      <c r="F20" s="551">
        <f t="shared" ref="F20" si="2">(D20/C20) -1</f>
        <v>-0.21169725136952389</v>
      </c>
    </row>
    <row r="21" spans="1:6" ht="12.75" customHeight="1" x14ac:dyDescent="0.25">
      <c r="A21" s="340" t="s">
        <v>857</v>
      </c>
      <c r="B21" s="448" t="s">
        <v>874</v>
      </c>
      <c r="C21" s="449"/>
      <c r="D21" s="449"/>
      <c r="E21" s="449"/>
      <c r="F21" s="450"/>
    </row>
    <row r="22" spans="1:6" ht="12.75" customHeight="1" x14ac:dyDescent="0.25">
      <c r="B22" s="770" t="s">
        <v>1014</v>
      </c>
      <c r="C22" s="770"/>
      <c r="D22" s="770"/>
      <c r="E22" s="770"/>
      <c r="F22" s="437"/>
    </row>
    <row r="23" spans="1:6" ht="11.25" customHeight="1" x14ac:dyDescent="0.25">
      <c r="B23" s="354"/>
      <c r="C23" s="347"/>
      <c r="D23" s="347"/>
      <c r="E23" s="347"/>
    </row>
    <row r="24" spans="1:6" ht="11.25" customHeight="1" x14ac:dyDescent="0.25">
      <c r="B24" s="771"/>
      <c r="C24" s="771"/>
      <c r="D24" s="771"/>
      <c r="E24" s="771"/>
    </row>
    <row r="26" spans="1:6" x14ac:dyDescent="0.25">
      <c r="B26" s="345"/>
    </row>
    <row r="33" spans="2:6" x14ac:dyDescent="0.25">
      <c r="B33" s="345"/>
    </row>
    <row r="35" spans="2:6" x14ac:dyDescent="0.25">
      <c r="F35" s="347"/>
    </row>
  </sheetData>
  <mergeCells count="10">
    <mergeCell ref="B22:E22"/>
    <mergeCell ref="B24:E24"/>
    <mergeCell ref="A1:L1"/>
    <mergeCell ref="A2:L2"/>
    <mergeCell ref="A3:L3"/>
    <mergeCell ref="B8:F8"/>
    <mergeCell ref="B9:F9"/>
    <mergeCell ref="B10:B11"/>
    <mergeCell ref="C10:D10"/>
    <mergeCell ref="F10:F11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069C7-175E-4DF4-96D0-471E67AF7CA7}">
  <sheetPr codeName="Sheet20"/>
  <dimension ref="A1:L69"/>
  <sheetViews>
    <sheetView showGridLines="0" zoomScaleNormal="100" workbookViewId="0">
      <selection sqref="A1:L1"/>
    </sheetView>
  </sheetViews>
  <sheetFormatPr defaultColWidth="11.42578125" defaultRowHeight="15" x14ac:dyDescent="0.25"/>
  <cols>
    <col min="1" max="1" width="32.28515625" customWidth="1"/>
    <col min="2" max="2" width="17.28515625" customWidth="1"/>
    <col min="3" max="3" width="23.85546875" bestFit="1" customWidth="1"/>
    <col min="4" max="4" width="28.140625" bestFit="1" customWidth="1"/>
    <col min="5" max="5" width="10.7109375" bestFit="1" customWidth="1"/>
  </cols>
  <sheetData>
    <row r="1" spans="1:12" ht="23.25" x14ac:dyDescent="0.25">
      <c r="A1" s="738" t="s">
        <v>36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</row>
    <row r="2" spans="1:12" ht="18.75" x14ac:dyDescent="0.25">
      <c r="A2" s="739" t="s">
        <v>37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1:12" ht="15.75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</row>
    <row r="5" spans="1:12" ht="15.75" x14ac:dyDescent="0.25">
      <c r="B5" s="784" t="s">
        <v>1015</v>
      </c>
      <c r="C5" s="784"/>
      <c r="D5" s="784"/>
      <c r="E5" s="784"/>
      <c r="F5" s="784"/>
      <c r="G5" s="784"/>
      <c r="H5" s="784"/>
      <c r="I5" s="784"/>
    </row>
    <row r="6" spans="1:12" ht="15.75" x14ac:dyDescent="0.25">
      <c r="B6" s="785" t="s">
        <v>910</v>
      </c>
      <c r="C6" s="785"/>
      <c r="D6" s="785"/>
      <c r="E6" s="785"/>
      <c r="F6" s="785"/>
      <c r="G6" s="785"/>
      <c r="H6" s="785"/>
      <c r="I6" s="785"/>
    </row>
    <row r="7" spans="1:12" ht="17.25" x14ac:dyDescent="0.35">
      <c r="F7" s="361"/>
    </row>
    <row r="8" spans="1:12" ht="17.25" x14ac:dyDescent="0.35">
      <c r="F8" s="362"/>
    </row>
    <row r="9" spans="1:12" ht="17.25" x14ac:dyDescent="0.35">
      <c r="F9" s="362"/>
    </row>
    <row r="10" spans="1:12" ht="15" customHeight="1" x14ac:dyDescent="0.25"/>
    <row r="22" spans="3:7" x14ac:dyDescent="0.25">
      <c r="G22" s="363"/>
    </row>
    <row r="27" spans="3:7" x14ac:dyDescent="0.25">
      <c r="C27" s="448"/>
    </row>
    <row r="28" spans="3:7" x14ac:dyDescent="0.25">
      <c r="C28" s="448" t="s">
        <v>838</v>
      </c>
    </row>
    <row r="35" spans="1:5" ht="15.75" thickBot="1" x14ac:dyDescent="0.3"/>
    <row r="36" spans="1:5" ht="15.75" x14ac:dyDescent="0.25">
      <c r="A36" s="783" t="s">
        <v>911</v>
      </c>
      <c r="B36" s="783"/>
      <c r="C36" s="783"/>
      <c r="D36" s="783"/>
      <c r="E36" s="783"/>
    </row>
    <row r="37" spans="1:5" ht="15.75" x14ac:dyDescent="0.25">
      <c r="A37" s="779" t="s">
        <v>912</v>
      </c>
      <c r="B37" s="779"/>
      <c r="C37" s="779"/>
      <c r="D37" s="779"/>
      <c r="E37" s="779"/>
    </row>
    <row r="40" spans="1:5" ht="17.25" x14ac:dyDescent="0.35">
      <c r="A40" s="780" t="s">
        <v>903</v>
      </c>
      <c r="B40" s="780"/>
      <c r="C40" s="780"/>
      <c r="D40" s="780"/>
      <c r="E40" s="780"/>
    </row>
    <row r="41" spans="1:5" ht="17.25" x14ac:dyDescent="0.35">
      <c r="A41" s="781" t="s">
        <v>904</v>
      </c>
      <c r="B41" s="781"/>
      <c r="C41" s="781"/>
      <c r="D41" s="781"/>
      <c r="E41" s="781"/>
    </row>
    <row r="42" spans="1:5" ht="17.25" x14ac:dyDescent="0.35">
      <c r="A42" s="781" t="s">
        <v>905</v>
      </c>
      <c r="B42" s="781"/>
      <c r="C42" s="781"/>
      <c r="D42" s="781"/>
      <c r="E42" s="781"/>
    </row>
    <row r="43" spans="1:5" ht="17.25" x14ac:dyDescent="0.35">
      <c r="A43" s="782" t="s">
        <v>906</v>
      </c>
      <c r="B43" s="782"/>
      <c r="C43" s="782"/>
      <c r="D43" s="782"/>
      <c r="E43" s="782"/>
    </row>
    <row r="44" spans="1:5" ht="17.25" x14ac:dyDescent="0.25">
      <c r="A44" s="424" t="s">
        <v>0</v>
      </c>
      <c r="B44" s="552" t="s">
        <v>1</v>
      </c>
      <c r="C44" s="552" t="s">
        <v>907</v>
      </c>
      <c r="D44" s="552" t="s">
        <v>908</v>
      </c>
      <c r="E44" s="424" t="s">
        <v>909</v>
      </c>
    </row>
    <row r="45" spans="1:5" ht="17.25" x14ac:dyDescent="0.35">
      <c r="A45" s="778">
        <v>2023</v>
      </c>
      <c r="B45" s="553" t="s">
        <v>885</v>
      </c>
      <c r="C45" s="554">
        <v>0.08</v>
      </c>
      <c r="D45" s="554">
        <v>8.5000000000000006E-2</v>
      </c>
      <c r="E45" s="425">
        <v>0.05</v>
      </c>
    </row>
    <row r="46" spans="1:5" ht="17.25" x14ac:dyDescent="0.35">
      <c r="A46" s="778"/>
      <c r="B46" s="553" t="s">
        <v>886</v>
      </c>
      <c r="C46" s="554">
        <v>0.08</v>
      </c>
      <c r="D46" s="554">
        <v>8.5000000000000006E-2</v>
      </c>
      <c r="E46" s="425">
        <v>5.5E-2</v>
      </c>
    </row>
    <row r="47" spans="1:5" ht="17.25" x14ac:dyDescent="0.35">
      <c r="A47" s="778"/>
      <c r="B47" s="553" t="s">
        <v>887</v>
      </c>
      <c r="C47" s="554">
        <v>0.08</v>
      </c>
      <c r="D47" s="554">
        <v>8.5000000000000006E-2</v>
      </c>
      <c r="E47" s="425">
        <v>5.5E-2</v>
      </c>
    </row>
    <row r="48" spans="1:5" ht="17.25" x14ac:dyDescent="0.35">
      <c r="A48" s="778"/>
      <c r="B48" s="553" t="s">
        <v>888</v>
      </c>
      <c r="C48" s="554">
        <v>0.08</v>
      </c>
      <c r="D48" s="554">
        <v>8.5000000000000006E-2</v>
      </c>
      <c r="E48" s="425">
        <v>0.06</v>
      </c>
    </row>
    <row r="49" spans="1:6" ht="17.25" x14ac:dyDescent="0.35">
      <c r="A49" s="778"/>
      <c r="B49" s="553" t="s">
        <v>889</v>
      </c>
      <c r="C49" s="554">
        <v>0.08</v>
      </c>
      <c r="D49" s="554">
        <v>8.5000000000000006E-2</v>
      </c>
      <c r="E49" s="425">
        <v>0.06</v>
      </c>
    </row>
    <row r="50" spans="1:6" ht="17.25" x14ac:dyDescent="0.35">
      <c r="A50" s="778"/>
      <c r="B50" s="553" t="s">
        <v>890</v>
      </c>
      <c r="C50" s="554">
        <v>7.4999999999999997E-2</v>
      </c>
      <c r="D50" s="554">
        <v>0.08</v>
      </c>
      <c r="E50" s="425">
        <v>7.0000000000000007E-2</v>
      </c>
    </row>
    <row r="51" spans="1:6" ht="17.25" x14ac:dyDescent="0.35">
      <c r="A51" s="778"/>
      <c r="B51" s="553" t="s">
        <v>891</v>
      </c>
      <c r="C51" s="554">
        <v>6.7500000000000004E-2</v>
      </c>
      <c r="D51" s="554">
        <v>7.7499999999999999E-2</v>
      </c>
      <c r="E51" s="425">
        <v>7.7499999999999999E-2</v>
      </c>
    </row>
    <row r="52" spans="1:6" ht="17.25" x14ac:dyDescent="0.35">
      <c r="A52" s="778"/>
      <c r="B52" s="553" t="s">
        <v>892</v>
      </c>
      <c r="C52" s="554">
        <v>6.7500000000000004E-2</v>
      </c>
      <c r="D52" s="554">
        <v>7.7499999999999999E-2</v>
      </c>
      <c r="E52" s="425">
        <v>8.2500000000000004E-2</v>
      </c>
    </row>
    <row r="53" spans="1:6" ht="17.25" x14ac:dyDescent="0.35">
      <c r="A53" s="778"/>
      <c r="B53" s="553" t="s">
        <v>893</v>
      </c>
      <c r="C53" s="554">
        <v>6.25E-2</v>
      </c>
      <c r="D53" s="554">
        <v>7.4999999999999997E-2</v>
      </c>
      <c r="E53" s="425">
        <v>8.5000000000000006E-2</v>
      </c>
    </row>
    <row r="54" spans="1:6" ht="17.25" x14ac:dyDescent="0.35">
      <c r="A54" s="778"/>
      <c r="B54" s="553" t="s">
        <v>894</v>
      </c>
      <c r="C54" s="554">
        <v>7.4999999999999997E-2</v>
      </c>
      <c r="D54" s="554">
        <v>6.25E-2</v>
      </c>
      <c r="E54" s="425">
        <v>8.7499999999999994E-2</v>
      </c>
    </row>
    <row r="55" spans="1:6" ht="17.25" x14ac:dyDescent="0.35">
      <c r="A55" s="778"/>
      <c r="B55" s="553" t="s">
        <v>895</v>
      </c>
      <c r="C55" s="554">
        <v>7.2499999999999995E-2</v>
      </c>
      <c r="D55" s="554">
        <v>0.06</v>
      </c>
      <c r="E55" s="425">
        <v>0.09</v>
      </c>
    </row>
    <row r="56" spans="1:6" ht="17.25" x14ac:dyDescent="0.35">
      <c r="A56" s="778"/>
      <c r="B56" s="553" t="s">
        <v>896</v>
      </c>
      <c r="C56" s="554">
        <v>7.0000000000000007E-2</v>
      </c>
      <c r="D56" s="554">
        <v>5.5E-2</v>
      </c>
      <c r="E56" s="425">
        <v>0.09</v>
      </c>
    </row>
    <row r="57" spans="1:6" ht="17.25" x14ac:dyDescent="0.25">
      <c r="A57" s="778">
        <v>2024</v>
      </c>
      <c r="B57" s="555" t="s">
        <v>885</v>
      </c>
      <c r="C57" s="554">
        <v>5.5E-2</v>
      </c>
      <c r="D57" s="554">
        <v>7.0000000000000007E-2</v>
      </c>
      <c r="E57" s="425">
        <v>0.09</v>
      </c>
    </row>
    <row r="58" spans="1:6" ht="17.25" x14ac:dyDescent="0.25">
      <c r="A58" s="778"/>
      <c r="B58" s="555" t="s">
        <v>886</v>
      </c>
      <c r="C58" s="554">
        <v>5.5E-2</v>
      </c>
      <c r="D58" s="554">
        <v>7.0000000000000007E-2</v>
      </c>
      <c r="E58" s="425">
        <v>0.09</v>
      </c>
    </row>
    <row r="59" spans="1:6" ht="17.25" x14ac:dyDescent="0.25">
      <c r="A59" s="778"/>
      <c r="B59" s="555" t="s">
        <v>887</v>
      </c>
      <c r="C59" s="554">
        <v>5.5E-2</v>
      </c>
      <c r="D59" s="554">
        <v>7.0000000000000007E-2</v>
      </c>
      <c r="E59" s="425">
        <v>0.09</v>
      </c>
    </row>
    <row r="60" spans="1:6" ht="15.75" customHeight="1" x14ac:dyDescent="0.25">
      <c r="A60" s="778"/>
      <c r="B60" s="555" t="s">
        <v>888</v>
      </c>
      <c r="C60" s="554">
        <v>5.5E-2</v>
      </c>
      <c r="D60" s="554">
        <v>7.0000000000000007E-2</v>
      </c>
      <c r="E60" s="425">
        <v>0.09</v>
      </c>
      <c r="F60" s="364"/>
    </row>
    <row r="61" spans="1:6" ht="15.75" customHeight="1" x14ac:dyDescent="0.25">
      <c r="A61" s="778"/>
      <c r="B61" s="555" t="s">
        <v>889</v>
      </c>
      <c r="C61" s="554">
        <v>5.5E-2</v>
      </c>
      <c r="D61" s="554">
        <v>7.0000000000000007E-2</v>
      </c>
      <c r="E61" s="425">
        <v>0.09</v>
      </c>
      <c r="F61" s="364"/>
    </row>
    <row r="62" spans="1:6" ht="17.25" x14ac:dyDescent="0.25">
      <c r="A62" s="778"/>
      <c r="B62" s="555" t="s">
        <v>890</v>
      </c>
      <c r="C62" s="554">
        <v>5.5E-2</v>
      </c>
      <c r="D62" s="554">
        <v>7.0000000000000007E-2</v>
      </c>
      <c r="E62" s="425">
        <v>8.5000000000000006E-2</v>
      </c>
    </row>
    <row r="63" spans="1:6" ht="17.25" x14ac:dyDescent="0.35">
      <c r="A63" s="778"/>
      <c r="B63" s="553" t="s">
        <v>891</v>
      </c>
      <c r="C63" s="554">
        <v>5.5E-2</v>
      </c>
      <c r="D63" s="554">
        <v>7.0000000000000007E-2</v>
      </c>
      <c r="E63" s="425">
        <v>8.2500000000000004E-2</v>
      </c>
    </row>
    <row r="64" spans="1:6" ht="17.25" x14ac:dyDescent="0.35">
      <c r="A64" s="778"/>
      <c r="B64" s="553" t="s">
        <v>892</v>
      </c>
      <c r="C64" s="554">
        <v>5.5E-2</v>
      </c>
      <c r="D64" s="554">
        <v>7.0000000000000007E-2</v>
      </c>
      <c r="E64" s="425">
        <v>8.2500000000000004E-2</v>
      </c>
    </row>
    <row r="65" spans="1:5" ht="17.25" x14ac:dyDescent="0.25">
      <c r="A65" s="778"/>
      <c r="B65" s="555" t="s">
        <v>893</v>
      </c>
      <c r="C65" s="554">
        <v>5.2499999999999998E-2</v>
      </c>
      <c r="D65" s="554">
        <v>6.7500000000000004E-2</v>
      </c>
      <c r="E65" s="425">
        <v>0.08</v>
      </c>
    </row>
    <row r="66" spans="1:5" ht="17.25" x14ac:dyDescent="0.25">
      <c r="A66" s="778"/>
      <c r="B66" s="555" t="s">
        <v>894</v>
      </c>
      <c r="C66" s="554">
        <v>0.05</v>
      </c>
      <c r="D66" s="554">
        <v>6.5000000000000002E-2</v>
      </c>
      <c r="E66" s="425">
        <v>0.08</v>
      </c>
    </row>
    <row r="67" spans="1:5" ht="17.25" x14ac:dyDescent="0.25">
      <c r="A67" s="778"/>
      <c r="B67" s="555" t="s">
        <v>895</v>
      </c>
      <c r="C67" s="554">
        <v>4.7500000000000001E-2</v>
      </c>
      <c r="D67" s="554">
        <v>6.25E-2</v>
      </c>
      <c r="E67" s="425">
        <v>7.7499999999999999E-2</v>
      </c>
    </row>
    <row r="68" spans="1:5" ht="17.25" x14ac:dyDescent="0.35">
      <c r="A68" s="778"/>
      <c r="B68" s="553" t="s">
        <v>896</v>
      </c>
      <c r="C68" s="554">
        <v>4.4999999999999998E-2</v>
      </c>
      <c r="D68" s="554">
        <v>0.06</v>
      </c>
      <c r="E68" s="425">
        <v>7.4999999999999997E-2</v>
      </c>
    </row>
    <row r="69" spans="1:5" x14ac:dyDescent="0.25">
      <c r="B69" s="83"/>
      <c r="C69" s="83"/>
      <c r="D69" s="83"/>
    </row>
  </sheetData>
  <mergeCells count="13">
    <mergeCell ref="A36:E36"/>
    <mergeCell ref="A1:L1"/>
    <mergeCell ref="A2:L2"/>
    <mergeCell ref="A3:L3"/>
    <mergeCell ref="B5:I5"/>
    <mergeCell ref="B6:I6"/>
    <mergeCell ref="A57:A68"/>
    <mergeCell ref="A37:E37"/>
    <mergeCell ref="A40:E40"/>
    <mergeCell ref="A41:E41"/>
    <mergeCell ref="A42:E42"/>
    <mergeCell ref="A43:E43"/>
    <mergeCell ref="A45:A5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038BE-F4D8-4B60-855B-5AB280BA1761}">
  <sheetPr codeName="Sheet21"/>
  <dimension ref="A1:Z77"/>
  <sheetViews>
    <sheetView showGridLines="0" topLeftCell="A3" zoomScale="110" zoomScaleNormal="110" workbookViewId="0">
      <selection activeCell="C7" sqref="C7:K7"/>
    </sheetView>
  </sheetViews>
  <sheetFormatPr defaultColWidth="11.42578125" defaultRowHeight="15" x14ac:dyDescent="0.25"/>
  <cols>
    <col min="1" max="1" width="11.42578125" style="340"/>
    <col min="2" max="2" width="15.5703125" style="340" bestFit="1" customWidth="1"/>
    <col min="3" max="10" width="11.42578125" style="340"/>
    <col min="11" max="11" width="16.28515625" style="340" customWidth="1"/>
    <col min="12" max="12" width="11.42578125" style="340"/>
    <col min="13" max="13" width="13.28515625" style="340" customWidth="1"/>
    <col min="14" max="16384" width="11.42578125" style="340"/>
  </cols>
  <sheetData>
    <row r="1" spans="1:25" ht="23.25" x14ac:dyDescent="0.25">
      <c r="A1" s="738" t="s">
        <v>36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</row>
    <row r="2" spans="1:25" ht="18.75" x14ac:dyDescent="0.25">
      <c r="A2" s="739" t="s">
        <v>37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1:25" ht="15.75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</row>
    <row r="5" spans="1:25" x14ac:dyDescent="0.25">
      <c r="D5" s="353"/>
      <c r="E5" s="353"/>
      <c r="F5" s="353"/>
      <c r="G5" s="353"/>
      <c r="Q5" s="353"/>
      <c r="R5" s="353"/>
      <c r="S5" s="353"/>
      <c r="T5" s="353"/>
      <c r="U5" s="353"/>
      <c r="V5" s="353"/>
      <c r="W5" s="353"/>
      <c r="X5" s="355"/>
      <c r="Y5" s="355"/>
    </row>
    <row r="6" spans="1:25" ht="15.75" x14ac:dyDescent="0.25">
      <c r="C6" s="787" t="s">
        <v>1016</v>
      </c>
      <c r="D6" s="787"/>
      <c r="E6" s="787"/>
      <c r="F6" s="787"/>
      <c r="G6" s="787"/>
      <c r="H6" s="787"/>
      <c r="I6" s="787"/>
      <c r="J6" s="787"/>
      <c r="K6" s="787"/>
      <c r="O6" s="353"/>
      <c r="P6" s="353"/>
      <c r="Q6" s="788"/>
      <c r="R6" s="788"/>
      <c r="S6" s="788"/>
      <c r="T6" s="788"/>
      <c r="U6" s="788"/>
      <c r="V6" s="788"/>
      <c r="W6" s="788"/>
      <c r="X6" s="356"/>
      <c r="Y6" s="356"/>
    </row>
    <row r="7" spans="1:25" ht="15.75" x14ac:dyDescent="0.25">
      <c r="C7" s="785" t="s">
        <v>884</v>
      </c>
      <c r="D7" s="785"/>
      <c r="E7" s="785"/>
      <c r="F7" s="785"/>
      <c r="G7" s="785"/>
      <c r="H7" s="785"/>
      <c r="I7" s="785"/>
      <c r="J7" s="785"/>
      <c r="K7" s="785"/>
      <c r="O7" s="356"/>
      <c r="P7" s="356"/>
    </row>
    <row r="9" spans="1:25" x14ac:dyDescent="0.25">
      <c r="K9" s="357"/>
      <c r="L9" s="358"/>
      <c r="M9" s="358"/>
      <c r="N9" s="352"/>
      <c r="O9" s="352"/>
    </row>
    <row r="10" spans="1:25" x14ac:dyDescent="0.25">
      <c r="K10" s="357"/>
      <c r="L10" s="358"/>
      <c r="M10" s="358"/>
      <c r="N10" s="352"/>
      <c r="O10" s="359"/>
    </row>
    <row r="24" spans="3:17" ht="11.25" customHeight="1" x14ac:dyDescent="0.25"/>
    <row r="25" spans="3:17" ht="11.25" customHeight="1" x14ac:dyDescent="0.25"/>
    <row r="29" spans="3:17" x14ac:dyDescent="0.25">
      <c r="Q29" s="354"/>
    </row>
    <row r="30" spans="3:17" x14ac:dyDescent="0.25">
      <c r="Q30" s="354"/>
    </row>
    <row r="31" spans="3:17" x14ac:dyDescent="0.25">
      <c r="D31" s="346"/>
      <c r="K31" s="345"/>
    </row>
    <row r="32" spans="3:17" x14ac:dyDescent="0.25">
      <c r="C32" s="346"/>
      <c r="D32" s="346"/>
      <c r="K32" s="345"/>
      <c r="Q32" s="346"/>
    </row>
    <row r="33" spans="3:25" x14ac:dyDescent="0.25">
      <c r="Q33" s="346"/>
    </row>
    <row r="34" spans="3:25" x14ac:dyDescent="0.25">
      <c r="Q34" s="346"/>
    </row>
    <row r="35" spans="3:25" x14ac:dyDescent="0.25">
      <c r="C35" s="789"/>
      <c r="D35" s="789"/>
      <c r="E35" s="789"/>
      <c r="F35" s="789"/>
      <c r="G35" s="789"/>
      <c r="H35" s="789"/>
      <c r="I35" s="789"/>
      <c r="J35" s="789"/>
      <c r="K35" s="789"/>
      <c r="L35" s="789"/>
      <c r="M35" s="789"/>
      <c r="N35" s="789"/>
      <c r="O35" s="789"/>
      <c r="P35" s="789"/>
      <c r="Q35" s="789"/>
      <c r="R35" s="789"/>
      <c r="S35" s="789"/>
      <c r="T35" s="789"/>
      <c r="U35" s="789"/>
      <c r="V35" s="789"/>
      <c r="W35" s="789"/>
      <c r="X35" s="789"/>
      <c r="Y35" s="789"/>
    </row>
    <row r="37" spans="3:25" x14ac:dyDescent="0.25">
      <c r="C37" s="448"/>
      <c r="D37" s="360"/>
      <c r="E37" s="360"/>
      <c r="F37" s="360"/>
      <c r="G37" s="360"/>
      <c r="H37" s="360"/>
      <c r="I37" s="360"/>
      <c r="J37" s="360"/>
      <c r="K37" s="360"/>
      <c r="L37" s="360"/>
      <c r="M37" s="360"/>
      <c r="N37" s="360"/>
      <c r="O37" s="360"/>
      <c r="P37" s="360"/>
      <c r="Q37" s="360"/>
      <c r="R37" s="360"/>
      <c r="S37" s="360"/>
      <c r="T37" s="360"/>
      <c r="U37" s="360"/>
      <c r="V37" s="360"/>
      <c r="W37" s="360"/>
      <c r="X37" s="360"/>
      <c r="Y37" s="360"/>
    </row>
    <row r="38" spans="3:25" x14ac:dyDescent="0.25">
      <c r="C38" s="448" t="s">
        <v>902</v>
      </c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R38" s="360"/>
      <c r="S38" s="360"/>
      <c r="T38" s="360"/>
      <c r="U38" s="360"/>
      <c r="V38" s="360"/>
      <c r="W38" s="360"/>
      <c r="X38" s="360"/>
      <c r="Y38" s="360"/>
    </row>
    <row r="39" spans="3:25" x14ac:dyDescent="0.25">
      <c r="C39" s="360"/>
      <c r="D39" s="360"/>
      <c r="E39" s="360"/>
      <c r="F39" s="360"/>
      <c r="G39" s="360"/>
      <c r="H39" s="360"/>
      <c r="I39" s="360"/>
      <c r="J39" s="360"/>
      <c r="K39" s="360"/>
      <c r="L39" s="360"/>
      <c r="M39" s="360"/>
      <c r="N39" s="360"/>
      <c r="O39" s="360"/>
      <c r="P39" s="360"/>
      <c r="Q39" s="360"/>
      <c r="R39" s="360"/>
      <c r="S39" s="360"/>
      <c r="T39" s="360"/>
      <c r="U39" s="360"/>
      <c r="V39" s="360"/>
      <c r="W39" s="360"/>
      <c r="X39" s="360"/>
      <c r="Y39" s="360"/>
    </row>
    <row r="44" spans="3:25" x14ac:dyDescent="0.25"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789"/>
      <c r="N44" s="789"/>
    </row>
    <row r="46" spans="3:25" x14ac:dyDescent="0.25">
      <c r="C46" s="360"/>
      <c r="D46" s="360"/>
      <c r="E46" s="360"/>
      <c r="F46" s="360"/>
      <c r="G46" s="360"/>
      <c r="H46" s="360"/>
      <c r="I46" s="360"/>
      <c r="J46" s="360"/>
      <c r="K46" s="360"/>
      <c r="L46" s="360"/>
      <c r="M46" s="360"/>
      <c r="N46" s="360"/>
    </row>
    <row r="47" spans="3:25" x14ac:dyDescent="0.25">
      <c r="C47" s="360"/>
      <c r="D47" s="360"/>
      <c r="E47" s="360"/>
      <c r="F47" s="360"/>
      <c r="G47" s="360"/>
      <c r="H47" s="360"/>
      <c r="I47" s="360"/>
      <c r="J47" s="360"/>
      <c r="K47" s="360"/>
      <c r="L47" s="360"/>
      <c r="M47" s="360"/>
      <c r="N47" s="360"/>
    </row>
    <row r="48" spans="3:25" x14ac:dyDescent="0.25">
      <c r="C48" s="360"/>
      <c r="D48" s="360"/>
      <c r="E48" s="360"/>
      <c r="F48" s="360"/>
      <c r="G48" s="360"/>
      <c r="H48" s="360"/>
      <c r="I48" s="360"/>
      <c r="J48" s="360"/>
      <c r="K48" s="360"/>
      <c r="L48" s="360"/>
      <c r="M48" s="360"/>
      <c r="N48" s="360"/>
    </row>
    <row r="62" spans="2:26" x14ac:dyDescent="0.25">
      <c r="B62" s="414"/>
      <c r="C62" s="414"/>
      <c r="D62" s="414"/>
      <c r="E62" s="414"/>
      <c r="F62" s="414"/>
      <c r="G62" s="414"/>
      <c r="H62" s="414"/>
      <c r="I62" s="414"/>
      <c r="J62" s="414"/>
      <c r="K62" s="415"/>
      <c r="L62" s="416"/>
      <c r="M62" s="416"/>
      <c r="N62" s="417"/>
      <c r="O62" s="418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</row>
    <row r="63" spans="2:26" x14ac:dyDescent="0.25">
      <c r="B63" s="414"/>
      <c r="C63" s="786">
        <v>2023</v>
      </c>
      <c r="D63" s="786"/>
      <c r="E63" s="786"/>
      <c r="F63" s="786"/>
      <c r="G63" s="786"/>
      <c r="H63" s="786"/>
      <c r="I63" s="786"/>
      <c r="J63" s="786"/>
      <c r="K63" s="786"/>
      <c r="L63" s="786"/>
      <c r="M63" s="786"/>
      <c r="N63" s="786"/>
      <c r="O63" s="786">
        <v>2024</v>
      </c>
      <c r="P63" s="786"/>
      <c r="Q63" s="786"/>
      <c r="R63" s="786"/>
      <c r="S63" s="786"/>
      <c r="T63" s="786"/>
      <c r="U63" s="786"/>
      <c r="V63" s="786"/>
      <c r="W63" s="786"/>
      <c r="X63" s="786"/>
      <c r="Y63" s="786"/>
      <c r="Z63" s="786"/>
    </row>
    <row r="64" spans="2:26" x14ac:dyDescent="0.25">
      <c r="B64" s="414"/>
      <c r="C64" s="412" t="s">
        <v>885</v>
      </c>
      <c r="D64" s="411" t="s">
        <v>886</v>
      </c>
      <c r="E64" s="412" t="s">
        <v>887</v>
      </c>
      <c r="F64" s="411" t="s">
        <v>888</v>
      </c>
      <c r="G64" s="412" t="s">
        <v>889</v>
      </c>
      <c r="H64" s="411" t="s">
        <v>890</v>
      </c>
      <c r="I64" s="412" t="s">
        <v>891</v>
      </c>
      <c r="J64" s="411" t="s">
        <v>892</v>
      </c>
      <c r="K64" s="412" t="s">
        <v>893</v>
      </c>
      <c r="L64" s="411" t="s">
        <v>894</v>
      </c>
      <c r="M64" s="412" t="s">
        <v>895</v>
      </c>
      <c r="N64" s="411" t="s">
        <v>896</v>
      </c>
      <c r="O64" s="411" t="s">
        <v>885</v>
      </c>
      <c r="P64" s="411" t="s">
        <v>886</v>
      </c>
      <c r="Q64" s="411" t="s">
        <v>887</v>
      </c>
      <c r="R64" s="411" t="s">
        <v>888</v>
      </c>
      <c r="S64" s="411" t="s">
        <v>889</v>
      </c>
      <c r="T64" s="411" t="s">
        <v>890</v>
      </c>
      <c r="U64" s="411" t="s">
        <v>891</v>
      </c>
      <c r="V64" s="411" t="s">
        <v>892</v>
      </c>
      <c r="W64" s="411" t="s">
        <v>893</v>
      </c>
      <c r="X64" s="411" t="s">
        <v>894</v>
      </c>
      <c r="Y64" s="411" t="s">
        <v>895</v>
      </c>
      <c r="Z64" s="411" t="s">
        <v>896</v>
      </c>
    </row>
    <row r="65" spans="2:26" x14ac:dyDescent="0.25">
      <c r="B65" s="414" t="s">
        <v>897</v>
      </c>
      <c r="C65" s="419">
        <v>7.2400000000000006E-2</v>
      </c>
      <c r="D65" s="419">
        <v>6.3799999999999996E-2</v>
      </c>
      <c r="E65" s="419">
        <v>5.8999999999999997E-2</v>
      </c>
      <c r="F65" s="419">
        <v>5.1499999999999997E-2</v>
      </c>
      <c r="G65" s="419">
        <v>4.4299999999999999E-2</v>
      </c>
      <c r="H65" s="419">
        <v>0.04</v>
      </c>
      <c r="I65" s="419">
        <v>3.95E-2</v>
      </c>
      <c r="J65" s="419">
        <v>4.2685310479626981E-2</v>
      </c>
      <c r="K65" s="419">
        <v>4.4102606812692624E-2</v>
      </c>
      <c r="L65" s="419">
        <v>4.3458328142518932E-2</v>
      </c>
      <c r="M65" s="419">
        <v>4.0039349899971821E-2</v>
      </c>
      <c r="N65" s="419">
        <v>3.5688785536486245E-2</v>
      </c>
      <c r="O65" s="419">
        <v>3.3169247292580403E-2</v>
      </c>
      <c r="P65" s="419">
        <v>3.2995489088470699E-2</v>
      </c>
      <c r="Q65" s="419">
        <v>3.3846852582532803E-2</v>
      </c>
      <c r="R65" s="419">
        <v>3.03220064724921E-2</v>
      </c>
      <c r="S65" s="419">
        <v>3.1961963747203302E-2</v>
      </c>
      <c r="T65" s="419">
        <v>3.46275489981962E-2</v>
      </c>
      <c r="U65" s="419">
        <v>3.53873630709471E-2</v>
      </c>
      <c r="V65" s="419">
        <v>3.4238257060503999E-2</v>
      </c>
      <c r="W65" s="419">
        <v>3.2863932153528903E-2</v>
      </c>
      <c r="X65" s="419">
        <v>3.1582901933816097E-2</v>
      </c>
      <c r="Y65" s="419">
        <v>3.1797306083647198E-2</v>
      </c>
      <c r="Z65" s="419">
        <v>3.3484969949385997E-2</v>
      </c>
    </row>
    <row r="66" spans="2:26" x14ac:dyDescent="0.25">
      <c r="B66" s="414" t="s">
        <v>898</v>
      </c>
      <c r="C66" s="419">
        <v>6.6000000000000003E-2</v>
      </c>
      <c r="D66" s="419">
        <v>6.4000000000000001E-2</v>
      </c>
      <c r="E66" s="419">
        <v>6.1600000000000002E-2</v>
      </c>
      <c r="F66" s="419">
        <v>5.8299999999999998E-2</v>
      </c>
      <c r="G66" s="419">
        <v>5.5100000000000003E-2</v>
      </c>
      <c r="H66" s="419">
        <v>5.33E-2</v>
      </c>
      <c r="I66" s="419">
        <v>5.0500000000000003E-2</v>
      </c>
      <c r="J66" s="419">
        <v>4.8215200534875491E-2</v>
      </c>
      <c r="K66" s="419">
        <v>4.6776729559748542E-2</v>
      </c>
      <c r="L66" s="419">
        <v>4.5822035138461947E-2</v>
      </c>
      <c r="M66" s="419">
        <v>4.4817557075079062E-2</v>
      </c>
      <c r="N66" s="419">
        <v>4.3192187966398121E-2</v>
      </c>
      <c r="O66" s="419">
        <v>4.0852227972252998E-2</v>
      </c>
      <c r="P66" s="419">
        <v>3.9520367105585E-2</v>
      </c>
      <c r="Q66" s="419">
        <v>4.0437737626594097E-2</v>
      </c>
      <c r="R66" s="419">
        <v>3.9938957924569501E-2</v>
      </c>
      <c r="S66" s="419">
        <v>3.9926862536715103E-2</v>
      </c>
      <c r="T66" s="419">
        <v>3.9753199649810202E-2</v>
      </c>
      <c r="U66" s="419">
        <v>3.9009903293730101E-2</v>
      </c>
      <c r="V66" s="419">
        <v>4.0468920591319603E-2</v>
      </c>
      <c r="W66" s="419">
        <v>4.0124952028819799E-2</v>
      </c>
      <c r="X66" s="419">
        <v>3.9586113006524697E-2</v>
      </c>
      <c r="Y66" s="419">
        <v>3.9280412018971797E-2</v>
      </c>
      <c r="Z66" s="419">
        <v>4.0144866517603399E-2</v>
      </c>
    </row>
    <row r="67" spans="2:26" x14ac:dyDescent="0.25">
      <c r="B67" s="414" t="s">
        <v>899</v>
      </c>
      <c r="C67" s="419">
        <v>0.04</v>
      </c>
      <c r="D67" s="419">
        <v>0.04</v>
      </c>
      <c r="E67" s="419">
        <v>0.04</v>
      </c>
      <c r="F67" s="419">
        <v>0.04</v>
      </c>
      <c r="G67" s="419">
        <v>0.04</v>
      </c>
      <c r="H67" s="419">
        <v>0.04</v>
      </c>
      <c r="I67" s="419">
        <v>0.04</v>
      </c>
      <c r="J67" s="419">
        <v>0.04</v>
      </c>
      <c r="K67" s="419">
        <v>0.04</v>
      </c>
      <c r="L67" s="419">
        <v>0.04</v>
      </c>
      <c r="M67" s="419">
        <v>0.04</v>
      </c>
      <c r="N67" s="419">
        <v>0.04</v>
      </c>
      <c r="O67" s="419">
        <v>0.04</v>
      </c>
      <c r="P67" s="419">
        <v>0.04</v>
      </c>
      <c r="Q67" s="419">
        <v>0.04</v>
      </c>
      <c r="R67" s="419">
        <v>0.04</v>
      </c>
      <c r="S67" s="419">
        <v>0.04</v>
      </c>
      <c r="T67" s="419">
        <v>0.04</v>
      </c>
      <c r="U67" s="419">
        <v>0.04</v>
      </c>
      <c r="V67" s="419">
        <v>0.04</v>
      </c>
      <c r="W67" s="419">
        <v>0.04</v>
      </c>
      <c r="X67" s="419">
        <v>0.04</v>
      </c>
      <c r="Y67" s="419">
        <v>0.04</v>
      </c>
      <c r="Z67" s="419">
        <v>0.04</v>
      </c>
    </row>
    <row r="68" spans="2:26" x14ac:dyDescent="0.25">
      <c r="B68" s="414" t="s">
        <v>897</v>
      </c>
      <c r="C68" s="414" t="s">
        <v>900</v>
      </c>
      <c r="D68" s="420">
        <f>MAX(C65:Z65)</f>
        <v>7.2400000000000006E-2</v>
      </c>
      <c r="E68" s="414" t="s">
        <v>901</v>
      </c>
      <c r="F68" s="420">
        <f>MIN(C65:Z65)</f>
        <v>3.03220064724921E-2</v>
      </c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</row>
    <row r="69" spans="2:26" x14ac:dyDescent="0.25">
      <c r="B69" s="414" t="s">
        <v>898</v>
      </c>
      <c r="C69" s="414" t="s">
        <v>900</v>
      </c>
      <c r="D69" s="420">
        <f>MAX(C66:Z66)</f>
        <v>6.6000000000000003E-2</v>
      </c>
      <c r="E69" s="414" t="s">
        <v>901</v>
      </c>
      <c r="F69" s="420">
        <f>MIN(C66:Z66)</f>
        <v>3.9009903293730101E-2</v>
      </c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</row>
    <row r="70" spans="2:26" x14ac:dyDescent="0.25">
      <c r="B70" s="414" t="s">
        <v>899</v>
      </c>
      <c r="C70" s="414" t="s">
        <v>900</v>
      </c>
      <c r="D70" s="420">
        <f>MAX(C67:Z67)</f>
        <v>0.04</v>
      </c>
      <c r="E70" s="414" t="s">
        <v>901</v>
      </c>
      <c r="F70" s="420">
        <f>MIN(C67:Z67)</f>
        <v>0.04</v>
      </c>
      <c r="G70" s="414"/>
      <c r="H70" s="414"/>
      <c r="I70" s="414"/>
      <c r="J70" s="414"/>
      <c r="K70" s="417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</row>
    <row r="71" spans="2:26" x14ac:dyDescent="0.25">
      <c r="B71" s="414"/>
      <c r="C71" s="414"/>
      <c r="D71" s="414"/>
      <c r="E71" s="414"/>
      <c r="F71" s="414"/>
      <c r="G71" s="414"/>
      <c r="H71" s="414"/>
      <c r="I71" s="414"/>
      <c r="J71" s="414"/>
      <c r="K71" s="417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</row>
    <row r="72" spans="2:26" x14ac:dyDescent="0.25"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  <c r="R72" s="414"/>
      <c r="S72" s="414"/>
      <c r="T72" s="414"/>
      <c r="U72" s="414"/>
      <c r="V72" s="414"/>
      <c r="W72" s="414"/>
      <c r="X72" s="414"/>
      <c r="Y72" s="414"/>
      <c r="Z72" s="414"/>
    </row>
    <row r="73" spans="2:26" x14ac:dyDescent="0.25">
      <c r="B73" s="414"/>
      <c r="C73" s="414"/>
      <c r="D73" s="414"/>
      <c r="E73" s="414"/>
      <c r="F73" s="414"/>
      <c r="G73" s="414"/>
      <c r="H73" s="414"/>
      <c r="I73" s="414"/>
      <c r="J73" s="414"/>
      <c r="K73" s="421"/>
      <c r="L73" s="414"/>
      <c r="M73" s="414"/>
      <c r="N73" s="414"/>
      <c r="O73" s="414"/>
      <c r="P73" s="414"/>
      <c r="Q73" s="414"/>
      <c r="R73" s="414"/>
      <c r="S73" s="414"/>
      <c r="T73" s="414"/>
      <c r="U73" s="414"/>
      <c r="V73" s="414"/>
      <c r="W73" s="414"/>
      <c r="X73" s="414"/>
      <c r="Y73" s="414"/>
      <c r="Z73" s="414"/>
    </row>
    <row r="74" spans="2:26" x14ac:dyDescent="0.25">
      <c r="B74" s="414"/>
      <c r="C74" s="414"/>
      <c r="D74" s="414"/>
      <c r="E74" s="414"/>
      <c r="F74" s="420">
        <f>D69-F69</f>
        <v>2.6990096706269902E-2</v>
      </c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</row>
    <row r="75" spans="2:26" x14ac:dyDescent="0.25">
      <c r="B75" s="414"/>
      <c r="C75" s="414"/>
      <c r="D75" s="422"/>
      <c r="E75" s="422"/>
      <c r="F75" s="422"/>
      <c r="G75" s="422"/>
      <c r="H75" s="422"/>
      <c r="I75" s="422"/>
      <c r="J75" s="414"/>
      <c r="K75" s="414"/>
      <c r="L75" s="414"/>
      <c r="M75" s="414"/>
      <c r="N75" s="414"/>
      <c r="O75" s="423"/>
      <c r="P75" s="414"/>
      <c r="Q75" s="414"/>
      <c r="R75" s="414"/>
      <c r="S75" s="414"/>
      <c r="T75" s="423"/>
      <c r="U75" s="414"/>
      <c r="V75" s="414"/>
      <c r="W75" s="414"/>
      <c r="X75" s="414"/>
      <c r="Y75" s="414"/>
      <c r="Z75" s="414"/>
    </row>
    <row r="76" spans="2:26" x14ac:dyDescent="0.25"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23"/>
      <c r="P76" s="414"/>
      <c r="Q76" s="414"/>
      <c r="R76" s="414"/>
      <c r="S76" s="414"/>
      <c r="T76" s="423"/>
      <c r="U76" s="414"/>
      <c r="V76" s="414"/>
      <c r="W76" s="414"/>
      <c r="X76" s="414"/>
      <c r="Y76" s="414"/>
      <c r="Z76" s="414"/>
    </row>
    <row r="77" spans="2:26" x14ac:dyDescent="0.25"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</row>
  </sheetData>
  <mergeCells count="13">
    <mergeCell ref="C63:N63"/>
    <mergeCell ref="O63:Z63"/>
    <mergeCell ref="A1:L1"/>
    <mergeCell ref="A2:L2"/>
    <mergeCell ref="A3:L3"/>
    <mergeCell ref="C6:K6"/>
    <mergeCell ref="Q6:W6"/>
    <mergeCell ref="C7:K7"/>
    <mergeCell ref="C35:G35"/>
    <mergeCell ref="H35:R35"/>
    <mergeCell ref="S35:Y35"/>
    <mergeCell ref="C44:G44"/>
    <mergeCell ref="H44:N4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1797A-F017-44D1-85F2-C1C321D335D7}">
  <sheetPr codeName="Sheet22"/>
  <dimension ref="A1:X36"/>
  <sheetViews>
    <sheetView showGridLines="0" zoomScale="80" zoomScaleNormal="80" workbookViewId="0">
      <selection sqref="A1:L1"/>
    </sheetView>
  </sheetViews>
  <sheetFormatPr defaultColWidth="9.140625" defaultRowHeight="15" x14ac:dyDescent="0.25"/>
  <cols>
    <col min="2" max="2" width="37" customWidth="1"/>
    <col min="3" max="3" width="11.5703125" customWidth="1"/>
    <col min="21" max="24" width="9.140625" style="72"/>
  </cols>
  <sheetData>
    <row r="1" spans="1:24" s="55" customFormat="1" ht="23.25" x14ac:dyDescent="0.25">
      <c r="A1" s="738" t="s">
        <v>36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U1" s="221"/>
      <c r="V1" s="221"/>
      <c r="W1" s="221"/>
      <c r="X1" s="221"/>
    </row>
    <row r="2" spans="1:24" s="55" customFormat="1" ht="18.75" x14ac:dyDescent="0.25">
      <c r="A2" s="739" t="s">
        <v>37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U2" s="221"/>
      <c r="V2" s="221"/>
      <c r="W2" s="221"/>
      <c r="X2" s="221"/>
    </row>
    <row r="3" spans="1:24" s="55" customFormat="1" ht="15.75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U3" s="221"/>
      <c r="V3" s="221"/>
      <c r="W3" s="221"/>
      <c r="X3" s="221"/>
    </row>
    <row r="4" spans="1:24" s="55" customFormat="1" x14ac:dyDescent="0.25">
      <c r="U4" s="221"/>
      <c r="V4" s="221"/>
      <c r="W4" s="221"/>
      <c r="X4" s="221"/>
    </row>
    <row r="6" spans="1:24" x14ac:dyDescent="0.25">
      <c r="E6" s="556" t="s">
        <v>1024</v>
      </c>
    </row>
    <row r="7" spans="1:24" x14ac:dyDescent="0.25">
      <c r="E7" s="557" t="s">
        <v>1017</v>
      </c>
    </row>
    <row r="22" spans="2:24" x14ac:dyDescent="0.25">
      <c r="F22" s="558"/>
      <c r="U22" s="790"/>
      <c r="W22" s="219"/>
    </row>
    <row r="23" spans="2:24" x14ac:dyDescent="0.25">
      <c r="U23" s="790"/>
      <c r="W23" s="219"/>
    </row>
    <row r="24" spans="2:24" x14ac:dyDescent="0.25">
      <c r="F24" s="558"/>
      <c r="U24" s="790"/>
      <c r="W24" s="219"/>
    </row>
    <row r="25" spans="2:24" x14ac:dyDescent="0.25">
      <c r="U25" s="790"/>
      <c r="W25" s="219"/>
    </row>
    <row r="27" spans="2:24" x14ac:dyDescent="0.25">
      <c r="W27" s="72" t="s">
        <v>1018</v>
      </c>
      <c r="X27" s="72" t="s">
        <v>1019</v>
      </c>
    </row>
    <row r="28" spans="2:24" x14ac:dyDescent="0.25">
      <c r="B28" s="287" t="s">
        <v>1005</v>
      </c>
      <c r="U28" s="790">
        <v>2022</v>
      </c>
      <c r="V28" s="72" t="s">
        <v>1020</v>
      </c>
      <c r="W28" s="219">
        <v>41.9</v>
      </c>
      <c r="X28" s="72">
        <v>58.1</v>
      </c>
    </row>
    <row r="29" spans="2:24" x14ac:dyDescent="0.25">
      <c r="U29" s="790"/>
      <c r="V29" s="72" t="s">
        <v>1021</v>
      </c>
      <c r="W29" s="219">
        <v>43.8</v>
      </c>
      <c r="X29" s="72">
        <v>56.2</v>
      </c>
    </row>
    <row r="30" spans="2:24" x14ac:dyDescent="0.25">
      <c r="U30" s="790">
        <v>2023</v>
      </c>
      <c r="V30" s="72" t="s">
        <v>1022</v>
      </c>
      <c r="W30" s="219">
        <v>43.3</v>
      </c>
      <c r="X30" s="72">
        <v>56.7</v>
      </c>
    </row>
    <row r="31" spans="2:24" x14ac:dyDescent="0.25">
      <c r="U31" s="790"/>
      <c r="V31" s="72" t="s">
        <v>1023</v>
      </c>
      <c r="W31" s="219">
        <v>44</v>
      </c>
      <c r="X31" s="217">
        <v>56</v>
      </c>
    </row>
    <row r="32" spans="2:24" x14ac:dyDescent="0.25">
      <c r="B32" s="287"/>
      <c r="U32" s="790"/>
      <c r="V32" s="72" t="s">
        <v>1020</v>
      </c>
      <c r="W32" s="219">
        <v>43.3</v>
      </c>
      <c r="X32" s="72">
        <v>56.7</v>
      </c>
    </row>
    <row r="33" spans="21:24" x14ac:dyDescent="0.25">
      <c r="U33" s="790"/>
      <c r="V33" s="72" t="s">
        <v>1021</v>
      </c>
      <c r="W33" s="219">
        <v>43.2</v>
      </c>
      <c r="X33" s="72">
        <v>56.8</v>
      </c>
    </row>
    <row r="34" spans="21:24" x14ac:dyDescent="0.25">
      <c r="U34" s="790">
        <v>2024</v>
      </c>
      <c r="V34" s="72" t="s">
        <v>1022</v>
      </c>
      <c r="W34" s="219">
        <v>44.4</v>
      </c>
      <c r="X34" s="72">
        <v>55.6</v>
      </c>
    </row>
    <row r="35" spans="21:24" x14ac:dyDescent="0.25">
      <c r="U35" s="790"/>
      <c r="V35" s="72" t="s">
        <v>1023</v>
      </c>
      <c r="W35" s="219">
        <v>43.9</v>
      </c>
      <c r="X35" s="72">
        <v>56.1</v>
      </c>
    </row>
    <row r="36" spans="21:24" x14ac:dyDescent="0.25">
      <c r="U36" s="790"/>
      <c r="V36" s="72" t="s">
        <v>1020</v>
      </c>
      <c r="W36" s="219">
        <v>44.7</v>
      </c>
      <c r="X36" s="72">
        <v>55.3</v>
      </c>
    </row>
  </sheetData>
  <mergeCells count="7">
    <mergeCell ref="U34:U36"/>
    <mergeCell ref="A1:L1"/>
    <mergeCell ref="A2:L2"/>
    <mergeCell ref="A3:L3"/>
    <mergeCell ref="U22:U25"/>
    <mergeCell ref="U28:U29"/>
    <mergeCell ref="U30:U3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424E1-4789-4D3B-B5AF-9969EFC1A6F0}">
  <sheetPr codeName="Sheet23"/>
  <dimension ref="A1:Y46"/>
  <sheetViews>
    <sheetView showGridLines="0" workbookViewId="0">
      <selection activeCell="N8" sqref="N8"/>
    </sheetView>
  </sheetViews>
  <sheetFormatPr defaultColWidth="11.42578125" defaultRowHeight="15" x14ac:dyDescent="0.25"/>
  <cols>
    <col min="1" max="1" width="15.5703125" bestFit="1" customWidth="1"/>
    <col min="2" max="11" width="13.140625" bestFit="1" customWidth="1"/>
  </cols>
  <sheetData>
    <row r="1" spans="1:25" ht="23.25" x14ac:dyDescent="0.25">
      <c r="A1" s="738" t="s">
        <v>36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</row>
    <row r="2" spans="1:25" ht="18.75" x14ac:dyDescent="0.25">
      <c r="A2" s="739" t="s">
        <v>37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1:25" ht="15.75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</row>
    <row r="5" spans="1:25" ht="15.75" x14ac:dyDescent="0.25">
      <c r="C5" s="784" t="s">
        <v>1025</v>
      </c>
      <c r="D5" s="784"/>
      <c r="E5" s="784"/>
      <c r="F5" s="784"/>
      <c r="G5" s="784"/>
      <c r="H5" s="784"/>
      <c r="I5" s="784"/>
      <c r="J5" s="784"/>
    </row>
    <row r="7" spans="1:25" ht="15.75" x14ac:dyDescent="0.25">
      <c r="B7" s="793"/>
      <c r="C7" s="793"/>
      <c r="D7" s="793"/>
      <c r="E7" s="793"/>
      <c r="F7" s="793"/>
      <c r="G7" s="793"/>
      <c r="H7" s="793"/>
      <c r="I7" s="793"/>
      <c r="J7" s="793"/>
      <c r="M7" s="341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1"/>
    </row>
    <row r="8" spans="1:25" ht="15.75" x14ac:dyDescent="0.25"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</row>
    <row r="14" spans="1:25" ht="14.25" customHeight="1" x14ac:dyDescent="0.25"/>
    <row r="28" spans="3:3" x14ac:dyDescent="0.25">
      <c r="C28" s="451" t="s">
        <v>837</v>
      </c>
    </row>
    <row r="29" spans="3:3" x14ac:dyDescent="0.25">
      <c r="C29" s="428" t="s">
        <v>915</v>
      </c>
    </row>
    <row r="30" spans="3:3" x14ac:dyDescent="0.25">
      <c r="C30" s="428" t="s">
        <v>916</v>
      </c>
    </row>
    <row r="38" spans="1:12" x14ac:dyDescent="0.25">
      <c r="A38" s="72"/>
      <c r="B38" s="426">
        <v>4413382.9599851798</v>
      </c>
      <c r="C38" s="426"/>
      <c r="D38" s="426"/>
      <c r="E38" s="426"/>
      <c r="F38" s="426">
        <v>4640112.6057703504</v>
      </c>
      <c r="G38" s="426"/>
      <c r="H38" s="426"/>
      <c r="I38" s="426"/>
      <c r="J38" s="426">
        <v>4768740.1024052501</v>
      </c>
      <c r="K38" s="427"/>
    </row>
    <row r="39" spans="1:12" x14ac:dyDescent="0.25">
      <c r="B39" s="129"/>
      <c r="C39" s="129"/>
      <c r="D39" s="129"/>
      <c r="E39" s="129"/>
      <c r="F39" s="129"/>
      <c r="G39" s="129"/>
      <c r="H39" s="129"/>
      <c r="I39" s="129"/>
      <c r="J39" s="129"/>
      <c r="K39" s="129"/>
    </row>
    <row r="42" spans="1:12" ht="15.75" x14ac:dyDescent="0.25">
      <c r="A42" s="72"/>
      <c r="B42" s="794" t="s">
        <v>913</v>
      </c>
      <c r="C42" s="794"/>
      <c r="D42" s="794"/>
      <c r="E42" s="794"/>
      <c r="F42" s="794"/>
      <c r="G42" s="794"/>
      <c r="H42" s="794"/>
      <c r="I42" s="794"/>
      <c r="J42" s="794"/>
      <c r="K42" s="72"/>
      <c r="L42" s="72"/>
    </row>
    <row r="43" spans="1:12" ht="15.75" x14ac:dyDescent="0.25">
      <c r="A43" s="72"/>
      <c r="B43" s="791" t="s">
        <v>832</v>
      </c>
      <c r="C43" s="791"/>
      <c r="D43" s="791"/>
      <c r="E43" s="791"/>
      <c r="F43" s="791"/>
      <c r="G43" s="791"/>
      <c r="H43" s="791"/>
      <c r="I43" s="791"/>
      <c r="J43" s="791"/>
      <c r="K43" s="72"/>
      <c r="L43" s="72"/>
    </row>
    <row r="44" spans="1:12" x14ac:dyDescent="0.25">
      <c r="A44" s="72"/>
      <c r="B44" s="792">
        <v>2022</v>
      </c>
      <c r="C44" s="792"/>
      <c r="D44" s="792"/>
      <c r="E44" s="792"/>
      <c r="F44" s="786">
        <v>2023</v>
      </c>
      <c r="G44" s="786"/>
      <c r="H44" s="786"/>
      <c r="I44" s="786"/>
      <c r="J44" s="786">
        <v>2024</v>
      </c>
      <c r="K44" s="786"/>
      <c r="L44" s="786"/>
    </row>
    <row r="45" spans="1:12" x14ac:dyDescent="0.25">
      <c r="A45" s="72"/>
      <c r="B45" s="411" t="s">
        <v>833</v>
      </c>
      <c r="C45" s="411" t="s">
        <v>834</v>
      </c>
      <c r="D45" s="411" t="s">
        <v>835</v>
      </c>
      <c r="E45" s="411" t="s">
        <v>836</v>
      </c>
      <c r="F45" s="411" t="s">
        <v>833</v>
      </c>
      <c r="G45" s="411" t="s">
        <v>834</v>
      </c>
      <c r="H45" s="412" t="s">
        <v>835</v>
      </c>
      <c r="I45" s="411" t="s">
        <v>836</v>
      </c>
      <c r="J45" s="411" t="s">
        <v>833</v>
      </c>
      <c r="K45" s="411" t="s">
        <v>834</v>
      </c>
      <c r="L45" s="412" t="s">
        <v>835</v>
      </c>
    </row>
    <row r="46" spans="1:12" x14ac:dyDescent="0.25">
      <c r="A46" s="414" t="s">
        <v>914</v>
      </c>
      <c r="B46" s="413">
        <v>59.4</v>
      </c>
      <c r="C46" s="413">
        <v>59.9</v>
      </c>
      <c r="D46" s="413">
        <v>59.2</v>
      </c>
      <c r="E46" s="413">
        <v>60.6</v>
      </c>
      <c r="F46" s="413">
        <v>60.4</v>
      </c>
      <c r="G46" s="413">
        <v>60.1</v>
      </c>
      <c r="H46" s="413">
        <v>60.7</v>
      </c>
      <c r="I46" s="413">
        <v>61.7</v>
      </c>
      <c r="J46" s="413">
        <v>61.6</v>
      </c>
      <c r="K46" s="413">
        <v>61.8</v>
      </c>
      <c r="L46" s="413">
        <v>62.1</v>
      </c>
    </row>
  </sheetData>
  <mergeCells count="10">
    <mergeCell ref="B43:J43"/>
    <mergeCell ref="B44:E44"/>
    <mergeCell ref="F44:I44"/>
    <mergeCell ref="J44:L44"/>
    <mergeCell ref="A1:L1"/>
    <mergeCell ref="A2:L2"/>
    <mergeCell ref="A3:L3"/>
    <mergeCell ref="C5:J5"/>
    <mergeCell ref="B7:J7"/>
    <mergeCell ref="B42:J4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9074A-3484-44DA-9AE9-7AAC254B6877}">
  <sheetPr codeName="Sheet24"/>
  <dimension ref="A1:VRU42"/>
  <sheetViews>
    <sheetView showGridLines="0" topLeftCell="A5" zoomScale="80" zoomScaleNormal="80" workbookViewId="0">
      <selection activeCell="J25" sqref="J25"/>
    </sheetView>
  </sheetViews>
  <sheetFormatPr defaultColWidth="0" defaultRowHeight="15" x14ac:dyDescent="0.25"/>
  <cols>
    <col min="1" max="1" width="11.42578125" style="55" customWidth="1"/>
    <col min="2" max="2" width="43.42578125" style="55" customWidth="1"/>
    <col min="3" max="3" width="22.42578125" style="55" customWidth="1"/>
    <col min="4" max="4" width="20.85546875" style="55" customWidth="1"/>
    <col min="5" max="5" width="17.7109375" style="55" customWidth="1"/>
    <col min="6" max="6" width="17.85546875" style="55" customWidth="1"/>
    <col min="7" max="8" width="18.85546875" style="55" customWidth="1"/>
    <col min="9" max="9" width="15.5703125" style="55" customWidth="1"/>
    <col min="10" max="10" width="20.7109375" style="55" customWidth="1"/>
    <col min="11" max="11" width="15.5703125" style="55" customWidth="1"/>
    <col min="12" max="12" width="20.42578125" style="55" customWidth="1"/>
    <col min="13" max="13" width="35.42578125" style="55" customWidth="1"/>
    <col min="14" max="14" width="23.85546875" style="55" customWidth="1"/>
    <col min="15" max="15" width="17.140625" style="55" customWidth="1"/>
    <col min="16" max="16" width="11.42578125" style="55" customWidth="1"/>
    <col min="17" max="17" width="12.5703125" style="55" customWidth="1"/>
    <col min="18" max="258" width="11.42578125" style="55" customWidth="1"/>
    <col min="259" max="259" width="44.85546875" style="55" customWidth="1"/>
    <col min="260" max="260" width="15.5703125" style="55" customWidth="1"/>
    <col min="261" max="261" width="20.85546875" style="55" customWidth="1"/>
    <col min="262" max="262" width="17.7109375" style="55" customWidth="1"/>
    <col min="263" max="263" width="13.42578125" style="55" customWidth="1"/>
    <col min="264" max="264" width="15.140625" style="55" customWidth="1"/>
    <col min="265" max="265" width="15.5703125" style="55" customWidth="1"/>
    <col min="266" max="266" width="8.140625" style="55" customWidth="1"/>
    <col min="267" max="267" width="4.140625" style="55" customWidth="1"/>
    <col min="268" max="514" width="11.42578125" style="55" customWidth="1"/>
    <col min="515" max="515" width="44.85546875" style="55" customWidth="1"/>
    <col min="516" max="516" width="15.5703125" style="55" customWidth="1"/>
    <col min="517" max="517" width="20.85546875" style="55" customWidth="1"/>
    <col min="518" max="518" width="17.7109375" style="55" customWidth="1"/>
    <col min="519" max="519" width="13.42578125" style="55" customWidth="1"/>
    <col min="520" max="520" width="15.140625" style="55" customWidth="1"/>
    <col min="521" max="521" width="15.5703125" style="55" customWidth="1"/>
    <col min="522" max="522" width="8.140625" style="55" customWidth="1"/>
    <col min="523" max="523" width="4.140625" style="55" customWidth="1"/>
    <col min="524" max="770" width="11.42578125" style="55" customWidth="1"/>
    <col min="771" max="771" width="44.85546875" style="55" customWidth="1"/>
    <col min="772" max="772" width="15.5703125" style="55" customWidth="1"/>
    <col min="773" max="773" width="20.85546875" style="55" customWidth="1"/>
    <col min="774" max="774" width="17.7109375" style="55" customWidth="1"/>
    <col min="775" max="775" width="13.42578125" style="55" customWidth="1"/>
    <col min="776" max="776" width="15.140625" style="55" customWidth="1"/>
    <col min="777" max="777" width="15.5703125" style="55" customWidth="1"/>
    <col min="778" max="778" width="8.140625" style="55" customWidth="1"/>
    <col min="779" max="779" width="4.140625" style="55" customWidth="1"/>
    <col min="780" max="1025" width="11.42578125" style="55" hidden="1"/>
    <col min="1026" max="1026" width="11.42578125" style="55" customWidth="1"/>
    <col min="1027" max="1027" width="44.85546875" style="55" customWidth="1"/>
    <col min="1028" max="1028" width="15.5703125" style="55" customWidth="1"/>
    <col min="1029" max="1029" width="20.85546875" style="55" customWidth="1"/>
    <col min="1030" max="1030" width="17.7109375" style="55" customWidth="1"/>
    <col min="1031" max="1031" width="13.42578125" style="55" customWidth="1"/>
    <col min="1032" max="1032" width="15.140625" style="55" customWidth="1"/>
    <col min="1033" max="1033" width="15.5703125" style="55" customWidth="1"/>
    <col min="1034" max="1034" width="8.140625" style="55" customWidth="1"/>
    <col min="1035" max="1035" width="4.140625" style="55" customWidth="1"/>
    <col min="1036" max="1282" width="11.42578125" style="55" customWidth="1"/>
    <col min="1283" max="1283" width="44.85546875" style="55" customWidth="1"/>
    <col min="1284" max="1284" width="15.5703125" style="55" customWidth="1"/>
    <col min="1285" max="1285" width="20.85546875" style="55" customWidth="1"/>
    <col min="1286" max="1286" width="17.7109375" style="55" customWidth="1"/>
    <col min="1287" max="1287" width="13.42578125" style="55" customWidth="1"/>
    <col min="1288" max="1288" width="15.140625" style="55" customWidth="1"/>
    <col min="1289" max="1289" width="15.5703125" style="55" customWidth="1"/>
    <col min="1290" max="1290" width="8.140625" style="55" customWidth="1"/>
    <col min="1291" max="1291" width="4.140625" style="55" customWidth="1"/>
    <col min="1292" max="1538" width="11.42578125" style="55" customWidth="1"/>
    <col min="1539" max="1539" width="44.85546875" style="55" customWidth="1"/>
    <col min="1540" max="1540" width="15.5703125" style="55" customWidth="1"/>
    <col min="1541" max="1541" width="20.85546875" style="55" customWidth="1"/>
    <col min="1542" max="1542" width="17.7109375" style="55" customWidth="1"/>
    <col min="1543" max="1543" width="13.42578125" style="55" customWidth="1"/>
    <col min="1544" max="1544" width="15.140625" style="55" customWidth="1"/>
    <col min="1545" max="1545" width="15.5703125" style="55" customWidth="1"/>
    <col min="1546" max="1546" width="8.140625" style="55" customWidth="1"/>
    <col min="1547" max="1547" width="4.140625" style="55" customWidth="1"/>
    <col min="1548" max="1794" width="11.42578125" style="55" customWidth="1"/>
    <col min="1795" max="1795" width="44.85546875" style="55" customWidth="1"/>
    <col min="1796" max="1796" width="15.5703125" style="55" customWidth="1"/>
    <col min="1797" max="1797" width="20.85546875" style="55" customWidth="1"/>
    <col min="1798" max="1798" width="17.7109375" style="55" customWidth="1"/>
    <col min="1799" max="1799" width="13.42578125" style="55" customWidth="1"/>
    <col min="1800" max="1800" width="15.140625" style="55" customWidth="1"/>
    <col min="1801" max="1801" width="15.5703125" style="55" customWidth="1"/>
    <col min="1802" max="1802" width="8.140625" style="55" customWidth="1"/>
    <col min="1803" max="1803" width="4.140625" style="55" customWidth="1"/>
    <col min="1804" max="2049" width="11.42578125" style="55" hidden="1"/>
    <col min="2050" max="2050" width="11.42578125" style="55" customWidth="1"/>
    <col min="2051" max="2051" width="44.85546875" style="55" customWidth="1"/>
    <col min="2052" max="2052" width="15.5703125" style="55" customWidth="1"/>
    <col min="2053" max="2053" width="20.85546875" style="55" customWidth="1"/>
    <col min="2054" max="2054" width="17.7109375" style="55" customWidth="1"/>
    <col min="2055" max="2055" width="13.42578125" style="55" customWidth="1"/>
    <col min="2056" max="2056" width="15.140625" style="55" customWidth="1"/>
    <col min="2057" max="2057" width="15.5703125" style="55" customWidth="1"/>
    <col min="2058" max="2058" width="8.140625" style="55" customWidth="1"/>
    <col min="2059" max="2059" width="4.140625" style="55" customWidth="1"/>
    <col min="2060" max="2306" width="11.42578125" style="55" customWidth="1"/>
    <col min="2307" max="2307" width="44.85546875" style="55" customWidth="1"/>
    <col min="2308" max="2308" width="15.5703125" style="55" customWidth="1"/>
    <col min="2309" max="2309" width="20.85546875" style="55" customWidth="1"/>
    <col min="2310" max="2310" width="17.7109375" style="55" customWidth="1"/>
    <col min="2311" max="2311" width="13.42578125" style="55" customWidth="1"/>
    <col min="2312" max="2312" width="15.140625" style="55" customWidth="1"/>
    <col min="2313" max="2313" width="15.5703125" style="55" customWidth="1"/>
    <col min="2314" max="2314" width="8.140625" style="55" customWidth="1"/>
    <col min="2315" max="2315" width="4.140625" style="55" customWidth="1"/>
    <col min="2316" max="2562" width="11.42578125" style="55" customWidth="1"/>
    <col min="2563" max="2563" width="44.85546875" style="55" customWidth="1"/>
    <col min="2564" max="2564" width="15.5703125" style="55" customWidth="1"/>
    <col min="2565" max="2565" width="20.85546875" style="55" customWidth="1"/>
    <col min="2566" max="2566" width="17.7109375" style="55" customWidth="1"/>
    <col min="2567" max="2567" width="13.42578125" style="55" customWidth="1"/>
    <col min="2568" max="2568" width="15.140625" style="55" customWidth="1"/>
    <col min="2569" max="2569" width="15.5703125" style="55" customWidth="1"/>
    <col min="2570" max="2570" width="8.140625" style="55" customWidth="1"/>
    <col min="2571" max="2571" width="4.140625" style="55" customWidth="1"/>
    <col min="2572" max="2818" width="11.42578125" style="55" customWidth="1"/>
    <col min="2819" max="2819" width="44.85546875" style="55" customWidth="1"/>
    <col min="2820" max="2820" width="15.5703125" style="55" customWidth="1"/>
    <col min="2821" max="2821" width="20.85546875" style="55" customWidth="1"/>
    <col min="2822" max="2822" width="17.7109375" style="55" customWidth="1"/>
    <col min="2823" max="2823" width="13.42578125" style="55" customWidth="1"/>
    <col min="2824" max="2824" width="15.140625" style="55" customWidth="1"/>
    <col min="2825" max="2825" width="15.5703125" style="55" customWidth="1"/>
    <col min="2826" max="2826" width="8.140625" style="55" customWidth="1"/>
    <col min="2827" max="2827" width="4.140625" style="55" customWidth="1"/>
    <col min="2828" max="3073" width="11.42578125" style="55" hidden="1"/>
    <col min="3074" max="3074" width="11.42578125" style="55" customWidth="1"/>
    <col min="3075" max="3075" width="44.85546875" style="55" customWidth="1"/>
    <col min="3076" max="3076" width="15.5703125" style="55" customWidth="1"/>
    <col min="3077" max="3077" width="20.85546875" style="55" customWidth="1"/>
    <col min="3078" max="3078" width="17.7109375" style="55" customWidth="1"/>
    <col min="3079" max="3079" width="13.42578125" style="55" customWidth="1"/>
    <col min="3080" max="3080" width="15.140625" style="55" customWidth="1"/>
    <col min="3081" max="3081" width="15.5703125" style="55" customWidth="1"/>
    <col min="3082" max="3082" width="8.140625" style="55" customWidth="1"/>
    <col min="3083" max="3083" width="4.140625" style="55" customWidth="1"/>
    <col min="3084" max="3330" width="11.42578125" style="55" customWidth="1"/>
    <col min="3331" max="3331" width="44.85546875" style="55" customWidth="1"/>
    <col min="3332" max="3332" width="15.5703125" style="55" customWidth="1"/>
    <col min="3333" max="3333" width="20.85546875" style="55" customWidth="1"/>
    <col min="3334" max="3334" width="17.7109375" style="55" customWidth="1"/>
    <col min="3335" max="3335" width="13.42578125" style="55" customWidth="1"/>
    <col min="3336" max="3336" width="15.140625" style="55" customWidth="1"/>
    <col min="3337" max="3337" width="15.5703125" style="55" customWidth="1"/>
    <col min="3338" max="3338" width="8.140625" style="55" customWidth="1"/>
    <col min="3339" max="3339" width="4.140625" style="55" customWidth="1"/>
    <col min="3340" max="3586" width="11.42578125" style="55" customWidth="1"/>
    <col min="3587" max="3587" width="44.85546875" style="55" customWidth="1"/>
    <col min="3588" max="3588" width="15.5703125" style="55" customWidth="1"/>
    <col min="3589" max="3589" width="20.85546875" style="55" customWidth="1"/>
    <col min="3590" max="3590" width="17.7109375" style="55" customWidth="1"/>
    <col min="3591" max="3591" width="13.42578125" style="55" customWidth="1"/>
    <col min="3592" max="3592" width="15.140625" style="55" customWidth="1"/>
    <col min="3593" max="3593" width="15.5703125" style="55" customWidth="1"/>
    <col min="3594" max="3594" width="8.140625" style="55" customWidth="1"/>
    <col min="3595" max="3595" width="4.140625" style="55" customWidth="1"/>
    <col min="3596" max="3842" width="11.42578125" style="55" customWidth="1"/>
    <col min="3843" max="3843" width="44.85546875" style="55" customWidth="1"/>
    <col min="3844" max="3844" width="15.5703125" style="55" customWidth="1"/>
    <col min="3845" max="3845" width="20.85546875" style="55" customWidth="1"/>
    <col min="3846" max="3846" width="17.7109375" style="55" customWidth="1"/>
    <col min="3847" max="3847" width="13.42578125" style="55" customWidth="1"/>
    <col min="3848" max="3848" width="15.140625" style="55" customWidth="1"/>
    <col min="3849" max="3849" width="15.5703125" style="55" customWidth="1"/>
    <col min="3850" max="3850" width="8.140625" style="55" customWidth="1"/>
    <col min="3851" max="3851" width="4.140625" style="55" customWidth="1"/>
    <col min="3852" max="4097" width="11.42578125" style="55" hidden="1"/>
    <col min="4098" max="4098" width="11.42578125" style="55" customWidth="1"/>
    <col min="4099" max="4099" width="44.85546875" style="55" customWidth="1"/>
    <col min="4100" max="4100" width="15.5703125" style="55" customWidth="1"/>
    <col min="4101" max="4101" width="20.85546875" style="55" customWidth="1"/>
    <col min="4102" max="4102" width="17.7109375" style="55" customWidth="1"/>
    <col min="4103" max="4103" width="13.42578125" style="55" customWidth="1"/>
    <col min="4104" max="4104" width="15.140625" style="55" customWidth="1"/>
    <col min="4105" max="4105" width="15.5703125" style="55" customWidth="1"/>
    <col min="4106" max="4106" width="8.140625" style="55" customWidth="1"/>
    <col min="4107" max="4107" width="4.140625" style="55" customWidth="1"/>
    <col min="4108" max="4354" width="11.42578125" style="55" customWidth="1"/>
    <col min="4355" max="4355" width="44.85546875" style="55" customWidth="1"/>
    <col min="4356" max="4356" width="15.5703125" style="55" customWidth="1"/>
    <col min="4357" max="4357" width="20.85546875" style="55" customWidth="1"/>
    <col min="4358" max="4358" width="17.7109375" style="55" customWidth="1"/>
    <col min="4359" max="4359" width="13.42578125" style="55" customWidth="1"/>
    <col min="4360" max="4360" width="15.140625" style="55" customWidth="1"/>
    <col min="4361" max="4361" width="15.5703125" style="55" customWidth="1"/>
    <col min="4362" max="4362" width="8.140625" style="55" customWidth="1"/>
    <col min="4363" max="4363" width="4.140625" style="55" customWidth="1"/>
    <col min="4364" max="4610" width="11.42578125" style="55" customWidth="1"/>
    <col min="4611" max="4611" width="44.85546875" style="55" customWidth="1"/>
    <col min="4612" max="4612" width="15.5703125" style="55" customWidth="1"/>
    <col min="4613" max="4613" width="20.85546875" style="55" customWidth="1"/>
    <col min="4614" max="4614" width="17.7109375" style="55" customWidth="1"/>
    <col min="4615" max="4615" width="13.42578125" style="55" customWidth="1"/>
    <col min="4616" max="4616" width="15.140625" style="55" customWidth="1"/>
    <col min="4617" max="4617" width="15.5703125" style="55" customWidth="1"/>
    <col min="4618" max="4618" width="8.140625" style="55" customWidth="1"/>
    <col min="4619" max="4619" width="4.140625" style="55" customWidth="1"/>
    <col min="4620" max="4866" width="11.42578125" style="55" customWidth="1"/>
    <col min="4867" max="4867" width="44.85546875" style="55" customWidth="1"/>
    <col min="4868" max="4868" width="15.5703125" style="55" customWidth="1"/>
    <col min="4869" max="4869" width="20.85546875" style="55" customWidth="1"/>
    <col min="4870" max="4870" width="17.7109375" style="55" customWidth="1"/>
    <col min="4871" max="4871" width="13.42578125" style="55" customWidth="1"/>
    <col min="4872" max="4872" width="15.140625" style="55" customWidth="1"/>
    <col min="4873" max="4873" width="15.5703125" style="55" customWidth="1"/>
    <col min="4874" max="4874" width="8.140625" style="55" customWidth="1"/>
    <col min="4875" max="4875" width="4.140625" style="55" customWidth="1"/>
    <col min="4876" max="5121" width="11.42578125" style="55" hidden="1"/>
    <col min="5122" max="5122" width="11.42578125" style="55" customWidth="1"/>
    <col min="5123" max="5123" width="44.85546875" style="55" customWidth="1"/>
    <col min="5124" max="5124" width="15.5703125" style="55" customWidth="1"/>
    <col min="5125" max="5125" width="20.85546875" style="55" customWidth="1"/>
    <col min="5126" max="5126" width="17.7109375" style="55" customWidth="1"/>
    <col min="5127" max="5127" width="13.42578125" style="55" customWidth="1"/>
    <col min="5128" max="5128" width="15.140625" style="55" customWidth="1"/>
    <col min="5129" max="5129" width="15.5703125" style="55" customWidth="1"/>
    <col min="5130" max="5130" width="8.140625" style="55" customWidth="1"/>
    <col min="5131" max="5131" width="4.140625" style="55" customWidth="1"/>
    <col min="5132" max="5378" width="11.42578125" style="55" customWidth="1"/>
    <col min="5379" max="5379" width="44.85546875" style="55" customWidth="1"/>
    <col min="5380" max="5380" width="15.5703125" style="55" customWidth="1"/>
    <col min="5381" max="5381" width="20.85546875" style="55" customWidth="1"/>
    <col min="5382" max="5382" width="17.7109375" style="55" customWidth="1"/>
    <col min="5383" max="5383" width="13.42578125" style="55" customWidth="1"/>
    <col min="5384" max="5384" width="15.140625" style="55" customWidth="1"/>
    <col min="5385" max="5385" width="15.5703125" style="55" customWidth="1"/>
    <col min="5386" max="5386" width="8.140625" style="55" customWidth="1"/>
    <col min="5387" max="5387" width="4.140625" style="55" customWidth="1"/>
    <col min="5388" max="5634" width="11.42578125" style="55" customWidth="1"/>
    <col min="5635" max="5635" width="44.85546875" style="55" customWidth="1"/>
    <col min="5636" max="5636" width="15.5703125" style="55" customWidth="1"/>
    <col min="5637" max="5637" width="20.85546875" style="55" customWidth="1"/>
    <col min="5638" max="5638" width="17.7109375" style="55" customWidth="1"/>
    <col min="5639" max="5639" width="13.42578125" style="55" customWidth="1"/>
    <col min="5640" max="5640" width="15.140625" style="55" customWidth="1"/>
    <col min="5641" max="5641" width="15.5703125" style="55" customWidth="1"/>
    <col min="5642" max="5642" width="8.140625" style="55" customWidth="1"/>
    <col min="5643" max="5643" width="4.140625" style="55" customWidth="1"/>
    <col min="5644" max="5890" width="11.42578125" style="55" customWidth="1"/>
    <col min="5891" max="5891" width="44.85546875" style="55" customWidth="1"/>
    <col min="5892" max="5892" width="15.5703125" style="55" customWidth="1"/>
    <col min="5893" max="5893" width="20.85546875" style="55" customWidth="1"/>
    <col min="5894" max="5894" width="17.7109375" style="55" customWidth="1"/>
    <col min="5895" max="5895" width="13.42578125" style="55" customWidth="1"/>
    <col min="5896" max="5896" width="15.140625" style="55" customWidth="1"/>
    <col min="5897" max="5897" width="15.5703125" style="55" customWidth="1"/>
    <col min="5898" max="5898" width="8.140625" style="55" customWidth="1"/>
    <col min="5899" max="5899" width="4.140625" style="55" customWidth="1"/>
    <col min="5900" max="6145" width="11.42578125" style="55" hidden="1"/>
    <col min="6146" max="6146" width="11.42578125" style="55" customWidth="1"/>
    <col min="6147" max="6147" width="44.85546875" style="55" customWidth="1"/>
    <col min="6148" max="6148" width="15.5703125" style="55" customWidth="1"/>
    <col min="6149" max="6149" width="20.85546875" style="55" customWidth="1"/>
    <col min="6150" max="6150" width="17.7109375" style="55" customWidth="1"/>
    <col min="6151" max="6151" width="13.42578125" style="55" customWidth="1"/>
    <col min="6152" max="6152" width="15.140625" style="55" customWidth="1"/>
    <col min="6153" max="6153" width="15.5703125" style="55" customWidth="1"/>
    <col min="6154" max="6154" width="8.140625" style="55" customWidth="1"/>
    <col min="6155" max="6155" width="4.140625" style="55" customWidth="1"/>
    <col min="6156" max="6402" width="11.42578125" style="55" customWidth="1"/>
    <col min="6403" max="6403" width="44.85546875" style="55" customWidth="1"/>
    <col min="6404" max="6404" width="15.5703125" style="55" customWidth="1"/>
    <col min="6405" max="6405" width="20.85546875" style="55" customWidth="1"/>
    <col min="6406" max="6406" width="17.7109375" style="55" customWidth="1"/>
    <col min="6407" max="6407" width="13.42578125" style="55" customWidth="1"/>
    <col min="6408" max="6408" width="15.140625" style="55" customWidth="1"/>
    <col min="6409" max="6409" width="15.5703125" style="55" customWidth="1"/>
    <col min="6410" max="6410" width="8.140625" style="55" customWidth="1"/>
    <col min="6411" max="6411" width="4.140625" style="55" customWidth="1"/>
    <col min="6412" max="6658" width="11.42578125" style="55" customWidth="1"/>
    <col min="6659" max="6659" width="44.85546875" style="55" customWidth="1"/>
    <col min="6660" max="6660" width="15.5703125" style="55" customWidth="1"/>
    <col min="6661" max="6661" width="20.85546875" style="55" customWidth="1"/>
    <col min="6662" max="6662" width="17.7109375" style="55" customWidth="1"/>
    <col min="6663" max="6663" width="13.42578125" style="55" customWidth="1"/>
    <col min="6664" max="6664" width="15.140625" style="55" customWidth="1"/>
    <col min="6665" max="6665" width="15.5703125" style="55" customWidth="1"/>
    <col min="6666" max="6666" width="8.140625" style="55" customWidth="1"/>
    <col min="6667" max="6667" width="4.140625" style="55" customWidth="1"/>
    <col min="6668" max="6914" width="11.42578125" style="55" customWidth="1"/>
    <col min="6915" max="6915" width="44.85546875" style="55" customWidth="1"/>
    <col min="6916" max="6916" width="15.5703125" style="55" customWidth="1"/>
    <col min="6917" max="6917" width="20.85546875" style="55" customWidth="1"/>
    <col min="6918" max="6918" width="17.7109375" style="55" customWidth="1"/>
    <col min="6919" max="6919" width="13.42578125" style="55" customWidth="1"/>
    <col min="6920" max="6920" width="15.140625" style="55" customWidth="1"/>
    <col min="6921" max="6921" width="15.5703125" style="55" customWidth="1"/>
    <col min="6922" max="6922" width="8.140625" style="55" customWidth="1"/>
    <col min="6923" max="6923" width="4.140625" style="55" customWidth="1"/>
    <col min="6924" max="7169" width="11.42578125" style="55" hidden="1"/>
    <col min="7170" max="7170" width="11.42578125" style="55" customWidth="1"/>
    <col min="7171" max="7171" width="44.85546875" style="55" customWidth="1"/>
    <col min="7172" max="7172" width="15.5703125" style="55" customWidth="1"/>
    <col min="7173" max="7173" width="20.85546875" style="55" customWidth="1"/>
    <col min="7174" max="7174" width="17.7109375" style="55" customWidth="1"/>
    <col min="7175" max="7175" width="13.42578125" style="55" customWidth="1"/>
    <col min="7176" max="7176" width="15.140625" style="55" customWidth="1"/>
    <col min="7177" max="7177" width="15.5703125" style="55" customWidth="1"/>
    <col min="7178" max="7178" width="8.140625" style="55" customWidth="1"/>
    <col min="7179" max="7179" width="4.140625" style="55" customWidth="1"/>
    <col min="7180" max="7426" width="11.42578125" style="55" customWidth="1"/>
    <col min="7427" max="7427" width="44.85546875" style="55" customWidth="1"/>
    <col min="7428" max="7428" width="15.5703125" style="55" customWidth="1"/>
    <col min="7429" max="7429" width="20.85546875" style="55" customWidth="1"/>
    <col min="7430" max="7430" width="17.7109375" style="55" customWidth="1"/>
    <col min="7431" max="7431" width="13.42578125" style="55" customWidth="1"/>
    <col min="7432" max="7432" width="15.140625" style="55" customWidth="1"/>
    <col min="7433" max="7433" width="15.5703125" style="55" customWidth="1"/>
    <col min="7434" max="7434" width="8.140625" style="55" customWidth="1"/>
    <col min="7435" max="7435" width="4.140625" style="55" customWidth="1"/>
    <col min="7436" max="7682" width="11.42578125" style="55" customWidth="1"/>
    <col min="7683" max="7683" width="44.85546875" style="55" customWidth="1"/>
    <col min="7684" max="7684" width="15.5703125" style="55" customWidth="1"/>
    <col min="7685" max="7685" width="20.85546875" style="55" customWidth="1"/>
    <col min="7686" max="7686" width="17.7109375" style="55" customWidth="1"/>
    <col min="7687" max="7687" width="13.42578125" style="55" customWidth="1"/>
    <col min="7688" max="7688" width="15.140625" style="55" customWidth="1"/>
    <col min="7689" max="7689" width="15.5703125" style="55" customWidth="1"/>
    <col min="7690" max="7690" width="8.140625" style="55" customWidth="1"/>
    <col min="7691" max="7691" width="4.140625" style="55" customWidth="1"/>
    <col min="7692" max="7938" width="11.42578125" style="55" customWidth="1"/>
    <col min="7939" max="7939" width="44.85546875" style="55" customWidth="1"/>
    <col min="7940" max="7940" width="15.5703125" style="55" customWidth="1"/>
    <col min="7941" max="7941" width="20.85546875" style="55" customWidth="1"/>
    <col min="7942" max="7942" width="17.7109375" style="55" customWidth="1"/>
    <col min="7943" max="7943" width="13.42578125" style="55" customWidth="1"/>
    <col min="7944" max="7944" width="15.140625" style="55" customWidth="1"/>
    <col min="7945" max="7945" width="15.5703125" style="55" customWidth="1"/>
    <col min="7946" max="7946" width="8.140625" style="55" customWidth="1"/>
    <col min="7947" max="7947" width="4.140625" style="55" customWidth="1"/>
    <col min="7948" max="8193" width="11.42578125" style="55" hidden="1"/>
    <col min="8194" max="8194" width="11.42578125" style="55" customWidth="1"/>
    <col min="8195" max="8195" width="44.85546875" style="55" customWidth="1"/>
    <col min="8196" max="8196" width="15.5703125" style="55" customWidth="1"/>
    <col min="8197" max="8197" width="20.85546875" style="55" customWidth="1"/>
    <col min="8198" max="8198" width="17.7109375" style="55" customWidth="1"/>
    <col min="8199" max="8199" width="13.42578125" style="55" customWidth="1"/>
    <col min="8200" max="8200" width="15.140625" style="55" customWidth="1"/>
    <col min="8201" max="8201" width="15.5703125" style="55" customWidth="1"/>
    <col min="8202" max="8202" width="8.140625" style="55" customWidth="1"/>
    <col min="8203" max="8203" width="4.140625" style="55" customWidth="1"/>
    <col min="8204" max="8450" width="11.42578125" style="55" customWidth="1"/>
    <col min="8451" max="8451" width="44.85546875" style="55" customWidth="1"/>
    <col min="8452" max="8452" width="15.5703125" style="55" customWidth="1"/>
    <col min="8453" max="8453" width="20.85546875" style="55" customWidth="1"/>
    <col min="8454" max="8454" width="17.7109375" style="55" customWidth="1"/>
    <col min="8455" max="8455" width="13.42578125" style="55" customWidth="1"/>
    <col min="8456" max="8456" width="15.140625" style="55" customWidth="1"/>
    <col min="8457" max="8457" width="15.5703125" style="55" customWidth="1"/>
    <col min="8458" max="8458" width="8.140625" style="55" customWidth="1"/>
    <col min="8459" max="8459" width="4.140625" style="55" customWidth="1"/>
    <col min="8460" max="8706" width="11.42578125" style="55" customWidth="1"/>
    <col min="8707" max="8707" width="44.85546875" style="55" customWidth="1"/>
    <col min="8708" max="8708" width="15.5703125" style="55" customWidth="1"/>
    <col min="8709" max="8709" width="20.85546875" style="55" customWidth="1"/>
    <col min="8710" max="8710" width="17.7109375" style="55" customWidth="1"/>
    <col min="8711" max="8711" width="13.42578125" style="55" customWidth="1"/>
    <col min="8712" max="8712" width="15.140625" style="55" customWidth="1"/>
    <col min="8713" max="8713" width="15.5703125" style="55" customWidth="1"/>
    <col min="8714" max="8714" width="8.140625" style="55" customWidth="1"/>
    <col min="8715" max="8715" width="4.140625" style="55" customWidth="1"/>
    <col min="8716" max="8962" width="11.42578125" style="55" customWidth="1"/>
    <col min="8963" max="8963" width="44.85546875" style="55" customWidth="1"/>
    <col min="8964" max="8964" width="15.5703125" style="55" customWidth="1"/>
    <col min="8965" max="8965" width="20.85546875" style="55" customWidth="1"/>
    <col min="8966" max="8966" width="17.7109375" style="55" customWidth="1"/>
    <col min="8967" max="8967" width="13.42578125" style="55" customWidth="1"/>
    <col min="8968" max="8968" width="15.140625" style="55" customWidth="1"/>
    <col min="8969" max="8969" width="15.5703125" style="55" customWidth="1"/>
    <col min="8970" max="8970" width="8.140625" style="55" customWidth="1"/>
    <col min="8971" max="8971" width="4.140625" style="55" customWidth="1"/>
    <col min="8972" max="9217" width="11.42578125" style="55" hidden="1"/>
    <col min="9218" max="9218" width="11.42578125" style="55" customWidth="1"/>
    <col min="9219" max="9219" width="44.85546875" style="55" customWidth="1"/>
    <col min="9220" max="9220" width="15.5703125" style="55" customWidth="1"/>
    <col min="9221" max="9221" width="20.85546875" style="55" customWidth="1"/>
    <col min="9222" max="9222" width="17.7109375" style="55" customWidth="1"/>
    <col min="9223" max="9223" width="13.42578125" style="55" customWidth="1"/>
    <col min="9224" max="9224" width="15.140625" style="55" customWidth="1"/>
    <col min="9225" max="9225" width="15.5703125" style="55" customWidth="1"/>
    <col min="9226" max="9226" width="8.140625" style="55" customWidth="1"/>
    <col min="9227" max="9227" width="4.140625" style="55" customWidth="1"/>
    <col min="9228" max="9474" width="11.42578125" style="55" customWidth="1"/>
    <col min="9475" max="9475" width="44.85546875" style="55" customWidth="1"/>
    <col min="9476" max="9476" width="15.5703125" style="55" customWidth="1"/>
    <col min="9477" max="9477" width="20.85546875" style="55" customWidth="1"/>
    <col min="9478" max="9478" width="17.7109375" style="55" customWidth="1"/>
    <col min="9479" max="9479" width="13.42578125" style="55" customWidth="1"/>
    <col min="9480" max="9480" width="15.140625" style="55" customWidth="1"/>
    <col min="9481" max="9481" width="15.5703125" style="55" customWidth="1"/>
    <col min="9482" max="9482" width="8.140625" style="55" customWidth="1"/>
    <col min="9483" max="9483" width="4.140625" style="55" customWidth="1"/>
    <col min="9484" max="9730" width="11.42578125" style="55" customWidth="1"/>
    <col min="9731" max="9731" width="44.85546875" style="55" customWidth="1"/>
    <col min="9732" max="9732" width="15.5703125" style="55" customWidth="1"/>
    <col min="9733" max="9733" width="20.85546875" style="55" customWidth="1"/>
    <col min="9734" max="9734" width="17.7109375" style="55" customWidth="1"/>
    <col min="9735" max="9735" width="13.42578125" style="55" customWidth="1"/>
    <col min="9736" max="9736" width="15.140625" style="55" customWidth="1"/>
    <col min="9737" max="9737" width="15.5703125" style="55" customWidth="1"/>
    <col min="9738" max="9738" width="8.140625" style="55" customWidth="1"/>
    <col min="9739" max="9739" width="4.140625" style="55" customWidth="1"/>
    <col min="9740" max="9986" width="11.42578125" style="55" customWidth="1"/>
    <col min="9987" max="9987" width="44.85546875" style="55" customWidth="1"/>
    <col min="9988" max="9988" width="15.5703125" style="55" customWidth="1"/>
    <col min="9989" max="9989" width="20.85546875" style="55" customWidth="1"/>
    <col min="9990" max="9990" width="17.7109375" style="55" customWidth="1"/>
    <col min="9991" max="9991" width="13.42578125" style="55" customWidth="1"/>
    <col min="9992" max="9992" width="15.140625" style="55" customWidth="1"/>
    <col min="9993" max="9993" width="15.5703125" style="55" customWidth="1"/>
    <col min="9994" max="9994" width="8.140625" style="55" customWidth="1"/>
    <col min="9995" max="9995" width="4.140625" style="55" customWidth="1"/>
    <col min="9996" max="10241" width="11.42578125" style="55" hidden="1"/>
    <col min="10242" max="10242" width="11.42578125" style="55" customWidth="1"/>
    <col min="10243" max="10243" width="44.85546875" style="55" customWidth="1"/>
    <col min="10244" max="10244" width="15.5703125" style="55" customWidth="1"/>
    <col min="10245" max="10245" width="20.85546875" style="55" customWidth="1"/>
    <col min="10246" max="10246" width="17.7109375" style="55" customWidth="1"/>
    <col min="10247" max="10247" width="13.42578125" style="55" customWidth="1"/>
    <col min="10248" max="10248" width="15.140625" style="55" customWidth="1"/>
    <col min="10249" max="10249" width="15.5703125" style="55" customWidth="1"/>
    <col min="10250" max="10250" width="8.140625" style="55" customWidth="1"/>
    <col min="10251" max="10251" width="4.140625" style="55" customWidth="1"/>
    <col min="10252" max="10498" width="11.42578125" style="55" customWidth="1"/>
    <col min="10499" max="10499" width="44.85546875" style="55" customWidth="1"/>
    <col min="10500" max="10500" width="15.5703125" style="55" customWidth="1"/>
    <col min="10501" max="10501" width="20.85546875" style="55" customWidth="1"/>
    <col min="10502" max="10502" width="17.7109375" style="55" customWidth="1"/>
    <col min="10503" max="10503" width="13.42578125" style="55" customWidth="1"/>
    <col min="10504" max="10504" width="15.140625" style="55" customWidth="1"/>
    <col min="10505" max="10505" width="15.5703125" style="55" customWidth="1"/>
    <col min="10506" max="10506" width="8.140625" style="55" customWidth="1"/>
    <col min="10507" max="10507" width="4.140625" style="55" customWidth="1"/>
    <col min="10508" max="10754" width="11.42578125" style="55" customWidth="1"/>
    <col min="10755" max="10755" width="44.85546875" style="55" customWidth="1"/>
    <col min="10756" max="10756" width="15.5703125" style="55" customWidth="1"/>
    <col min="10757" max="10757" width="20.85546875" style="55" customWidth="1"/>
    <col min="10758" max="10758" width="17.7109375" style="55" customWidth="1"/>
    <col min="10759" max="10759" width="13.42578125" style="55" customWidth="1"/>
    <col min="10760" max="10760" width="15.140625" style="55" customWidth="1"/>
    <col min="10761" max="10761" width="15.5703125" style="55" customWidth="1"/>
    <col min="10762" max="10762" width="8.140625" style="55" customWidth="1"/>
    <col min="10763" max="10763" width="4.140625" style="55" customWidth="1"/>
    <col min="10764" max="11010" width="11.42578125" style="55" customWidth="1"/>
    <col min="11011" max="11011" width="44.85546875" style="55" customWidth="1"/>
    <col min="11012" max="11012" width="15.5703125" style="55" customWidth="1"/>
    <col min="11013" max="11013" width="20.85546875" style="55" customWidth="1"/>
    <col min="11014" max="11014" width="17.7109375" style="55" customWidth="1"/>
    <col min="11015" max="11015" width="13.42578125" style="55" customWidth="1"/>
    <col min="11016" max="11016" width="15.140625" style="55" customWidth="1"/>
    <col min="11017" max="11017" width="15.5703125" style="55" customWidth="1"/>
    <col min="11018" max="11018" width="8.140625" style="55" customWidth="1"/>
    <col min="11019" max="11019" width="4.140625" style="55" customWidth="1"/>
    <col min="11020" max="11265" width="11.42578125" style="55" hidden="1"/>
    <col min="11266" max="11266" width="11.42578125" style="55" customWidth="1"/>
    <col min="11267" max="11267" width="44.85546875" style="55" customWidth="1"/>
    <col min="11268" max="11268" width="15.5703125" style="55" customWidth="1"/>
    <col min="11269" max="11269" width="20.85546875" style="55" customWidth="1"/>
    <col min="11270" max="11270" width="17.7109375" style="55" customWidth="1"/>
    <col min="11271" max="11271" width="13.42578125" style="55" customWidth="1"/>
    <col min="11272" max="11272" width="15.140625" style="55" customWidth="1"/>
    <col min="11273" max="11273" width="15.5703125" style="55" customWidth="1"/>
    <col min="11274" max="11274" width="8.140625" style="55" customWidth="1"/>
    <col min="11275" max="11275" width="4.140625" style="55" customWidth="1"/>
    <col min="11276" max="11522" width="11.42578125" style="55" customWidth="1"/>
    <col min="11523" max="11523" width="44.85546875" style="55" customWidth="1"/>
    <col min="11524" max="11524" width="15.5703125" style="55" customWidth="1"/>
    <col min="11525" max="11525" width="20.85546875" style="55" customWidth="1"/>
    <col min="11526" max="11526" width="17.7109375" style="55" customWidth="1"/>
    <col min="11527" max="11527" width="13.42578125" style="55" customWidth="1"/>
    <col min="11528" max="11528" width="15.140625" style="55" customWidth="1"/>
    <col min="11529" max="11529" width="15.5703125" style="55" customWidth="1"/>
    <col min="11530" max="11530" width="8.140625" style="55" customWidth="1"/>
    <col min="11531" max="11531" width="4.140625" style="55" customWidth="1"/>
    <col min="11532" max="11778" width="11.42578125" style="55" customWidth="1"/>
    <col min="11779" max="11779" width="44.85546875" style="55" customWidth="1"/>
    <col min="11780" max="11780" width="15.5703125" style="55" customWidth="1"/>
    <col min="11781" max="11781" width="20.85546875" style="55" customWidth="1"/>
    <col min="11782" max="11782" width="17.7109375" style="55" customWidth="1"/>
    <col min="11783" max="11783" width="13.42578125" style="55" customWidth="1"/>
    <col min="11784" max="11784" width="15.140625" style="55" customWidth="1"/>
    <col min="11785" max="11785" width="15.5703125" style="55" customWidth="1"/>
    <col min="11786" max="11786" width="8.140625" style="55" customWidth="1"/>
    <col min="11787" max="11787" width="4.140625" style="55" customWidth="1"/>
    <col min="11788" max="12034" width="11.42578125" style="55" customWidth="1"/>
    <col min="12035" max="12035" width="44.85546875" style="55" customWidth="1"/>
    <col min="12036" max="12036" width="15.5703125" style="55" customWidth="1"/>
    <col min="12037" max="12037" width="20.85546875" style="55" customWidth="1"/>
    <col min="12038" max="12038" width="17.7109375" style="55" customWidth="1"/>
    <col min="12039" max="12039" width="13.42578125" style="55" customWidth="1"/>
    <col min="12040" max="12040" width="15.140625" style="55" customWidth="1"/>
    <col min="12041" max="12041" width="15.5703125" style="55" customWidth="1"/>
    <col min="12042" max="12042" width="8.140625" style="55" customWidth="1"/>
    <col min="12043" max="12043" width="4.140625" style="55" customWidth="1"/>
    <col min="12044" max="12289" width="11.42578125" style="55" hidden="1"/>
    <col min="12290" max="12290" width="11.42578125" style="55" customWidth="1"/>
    <col min="12291" max="12291" width="44.85546875" style="55" customWidth="1"/>
    <col min="12292" max="12292" width="15.5703125" style="55" customWidth="1"/>
    <col min="12293" max="12293" width="20.85546875" style="55" customWidth="1"/>
    <col min="12294" max="12294" width="17.7109375" style="55" customWidth="1"/>
    <col min="12295" max="12295" width="13.42578125" style="55" customWidth="1"/>
    <col min="12296" max="12296" width="15.140625" style="55" customWidth="1"/>
    <col min="12297" max="12297" width="15.5703125" style="55" customWidth="1"/>
    <col min="12298" max="12298" width="8.140625" style="55" customWidth="1"/>
    <col min="12299" max="12299" width="4.140625" style="55" customWidth="1"/>
    <col min="12300" max="12546" width="11.42578125" style="55" customWidth="1"/>
    <col min="12547" max="12547" width="44.85546875" style="55" customWidth="1"/>
    <col min="12548" max="12548" width="15.5703125" style="55" customWidth="1"/>
    <col min="12549" max="12549" width="20.85546875" style="55" customWidth="1"/>
    <col min="12550" max="12550" width="17.7109375" style="55" customWidth="1"/>
    <col min="12551" max="12551" width="13.42578125" style="55" customWidth="1"/>
    <col min="12552" max="12552" width="15.140625" style="55" customWidth="1"/>
    <col min="12553" max="12553" width="15.5703125" style="55" customWidth="1"/>
    <col min="12554" max="12554" width="8.140625" style="55" customWidth="1"/>
    <col min="12555" max="12555" width="4.140625" style="55" customWidth="1"/>
    <col min="12556" max="12802" width="11.42578125" style="55" customWidth="1"/>
    <col min="12803" max="12803" width="44.85546875" style="55" customWidth="1"/>
    <col min="12804" max="12804" width="15.5703125" style="55" customWidth="1"/>
    <col min="12805" max="12805" width="20.85546875" style="55" customWidth="1"/>
    <col min="12806" max="12806" width="17.7109375" style="55" customWidth="1"/>
    <col min="12807" max="12807" width="13.42578125" style="55" customWidth="1"/>
    <col min="12808" max="12808" width="15.140625" style="55" customWidth="1"/>
    <col min="12809" max="12809" width="15.5703125" style="55" customWidth="1"/>
    <col min="12810" max="12810" width="8.140625" style="55" customWidth="1"/>
    <col min="12811" max="12811" width="4.140625" style="55" customWidth="1"/>
    <col min="12812" max="13058" width="11.42578125" style="55" customWidth="1"/>
    <col min="13059" max="13059" width="44.85546875" style="55" customWidth="1"/>
    <col min="13060" max="13060" width="15.5703125" style="55" customWidth="1"/>
    <col min="13061" max="13061" width="20.85546875" style="55" customWidth="1"/>
    <col min="13062" max="13062" width="17.7109375" style="55" customWidth="1"/>
    <col min="13063" max="13063" width="13.42578125" style="55" customWidth="1"/>
    <col min="13064" max="13064" width="15.140625" style="55" customWidth="1"/>
    <col min="13065" max="13065" width="15.5703125" style="55" customWidth="1"/>
    <col min="13066" max="13066" width="8.140625" style="55" customWidth="1"/>
    <col min="13067" max="13067" width="4.140625" style="55" customWidth="1"/>
    <col min="13068" max="13313" width="11.42578125" style="55" hidden="1"/>
    <col min="13314" max="13314" width="11.42578125" style="55" customWidth="1"/>
    <col min="13315" max="13315" width="44.85546875" style="55" customWidth="1"/>
    <col min="13316" max="13316" width="15.5703125" style="55" customWidth="1"/>
    <col min="13317" max="13317" width="20.85546875" style="55" customWidth="1"/>
    <col min="13318" max="13318" width="17.7109375" style="55" customWidth="1"/>
    <col min="13319" max="13319" width="13.42578125" style="55" customWidth="1"/>
    <col min="13320" max="13320" width="15.140625" style="55" customWidth="1"/>
    <col min="13321" max="13321" width="15.5703125" style="55" customWidth="1"/>
    <col min="13322" max="13322" width="8.140625" style="55" customWidth="1"/>
    <col min="13323" max="13323" width="4.140625" style="55" customWidth="1"/>
    <col min="13324" max="13570" width="11.42578125" style="55" customWidth="1"/>
    <col min="13571" max="13571" width="44.85546875" style="55" customWidth="1"/>
    <col min="13572" max="13572" width="15.5703125" style="55" customWidth="1"/>
    <col min="13573" max="13573" width="20.85546875" style="55" customWidth="1"/>
    <col min="13574" max="13574" width="17.7109375" style="55" customWidth="1"/>
    <col min="13575" max="13575" width="13.42578125" style="55" customWidth="1"/>
    <col min="13576" max="13576" width="15.140625" style="55" customWidth="1"/>
    <col min="13577" max="13577" width="15.5703125" style="55" customWidth="1"/>
    <col min="13578" max="13578" width="8.140625" style="55" customWidth="1"/>
    <col min="13579" max="13579" width="4.140625" style="55" customWidth="1"/>
    <col min="13580" max="13826" width="11.42578125" style="55" customWidth="1"/>
    <col min="13827" max="13827" width="44.85546875" style="55" customWidth="1"/>
    <col min="13828" max="13828" width="15.5703125" style="55" customWidth="1"/>
    <col min="13829" max="13829" width="20.85546875" style="55" customWidth="1"/>
    <col min="13830" max="13830" width="17.7109375" style="55" customWidth="1"/>
    <col min="13831" max="13831" width="13.42578125" style="55" customWidth="1"/>
    <col min="13832" max="13832" width="15.140625" style="55" customWidth="1"/>
    <col min="13833" max="13833" width="15.5703125" style="55" customWidth="1"/>
    <col min="13834" max="13834" width="8.140625" style="55" customWidth="1"/>
    <col min="13835" max="13835" width="4.140625" style="55" customWidth="1"/>
    <col min="13836" max="14082" width="11.42578125" style="55" customWidth="1"/>
    <col min="14083" max="14083" width="44.85546875" style="55" customWidth="1"/>
    <col min="14084" max="14084" width="15.5703125" style="55" customWidth="1"/>
    <col min="14085" max="14085" width="20.85546875" style="55" customWidth="1"/>
    <col min="14086" max="14086" width="17.7109375" style="55" customWidth="1"/>
    <col min="14087" max="14087" width="13.42578125" style="55" customWidth="1"/>
    <col min="14088" max="14088" width="15.140625" style="55" customWidth="1"/>
    <col min="14089" max="14089" width="15.5703125" style="55" customWidth="1"/>
    <col min="14090" max="14090" width="8.140625" style="55" customWidth="1"/>
    <col min="14091" max="14091" width="4.140625" style="55" customWidth="1"/>
    <col min="14092" max="14337" width="11.42578125" style="55" hidden="1"/>
    <col min="14338" max="14338" width="11.42578125" style="55" customWidth="1"/>
    <col min="14339" max="14339" width="44.85546875" style="55" customWidth="1"/>
    <col min="14340" max="14340" width="15.5703125" style="55" customWidth="1"/>
    <col min="14341" max="14341" width="20.85546875" style="55" customWidth="1"/>
    <col min="14342" max="14342" width="17.7109375" style="55" customWidth="1"/>
    <col min="14343" max="14343" width="13.42578125" style="55" customWidth="1"/>
    <col min="14344" max="14344" width="15.140625" style="55" customWidth="1"/>
    <col min="14345" max="14345" width="15.5703125" style="55" customWidth="1"/>
    <col min="14346" max="14346" width="8.140625" style="55" customWidth="1"/>
    <col min="14347" max="14347" width="4.140625" style="55" customWidth="1"/>
    <col min="14348" max="14594" width="11.42578125" style="55" customWidth="1"/>
    <col min="14595" max="14595" width="44.85546875" style="55" customWidth="1"/>
    <col min="14596" max="14596" width="15.5703125" style="55" customWidth="1"/>
    <col min="14597" max="14597" width="20.85546875" style="55" customWidth="1"/>
    <col min="14598" max="14598" width="17.7109375" style="55" customWidth="1"/>
    <col min="14599" max="14599" width="13.42578125" style="55" customWidth="1"/>
    <col min="14600" max="14600" width="15.140625" style="55" customWidth="1"/>
    <col min="14601" max="14601" width="15.5703125" style="55" customWidth="1"/>
    <col min="14602" max="14602" width="8.140625" style="55" customWidth="1"/>
    <col min="14603" max="14603" width="4.140625" style="55" customWidth="1"/>
    <col min="14604" max="14850" width="11.42578125" style="55" customWidth="1"/>
    <col min="14851" max="14851" width="44.85546875" style="55" customWidth="1"/>
    <col min="14852" max="14852" width="15.5703125" style="55" customWidth="1"/>
    <col min="14853" max="14853" width="20.85546875" style="55" customWidth="1"/>
    <col min="14854" max="14854" width="17.7109375" style="55" customWidth="1"/>
    <col min="14855" max="14855" width="13.42578125" style="55" customWidth="1"/>
    <col min="14856" max="14856" width="15.140625" style="55" customWidth="1"/>
    <col min="14857" max="14857" width="15.5703125" style="55" customWidth="1"/>
    <col min="14858" max="14858" width="8.140625" style="55" customWidth="1"/>
    <col min="14859" max="14859" width="4.140625" style="55" customWidth="1"/>
    <col min="14860" max="15106" width="11.42578125" style="55" customWidth="1"/>
    <col min="15107" max="15107" width="44.85546875" style="55" customWidth="1"/>
    <col min="15108" max="15108" width="15.5703125" style="55" customWidth="1"/>
    <col min="15109" max="15109" width="20.85546875" style="55" customWidth="1"/>
    <col min="15110" max="15110" width="17.7109375" style="55" customWidth="1"/>
    <col min="15111" max="15111" width="13.42578125" style="55" customWidth="1"/>
    <col min="15112" max="15112" width="15.140625" style="55" customWidth="1"/>
    <col min="15113" max="15113" width="15.5703125" style="55" customWidth="1"/>
    <col min="15114" max="15114" width="8.140625" style="55" customWidth="1"/>
    <col min="15115" max="15115" width="4.140625" style="55" customWidth="1"/>
    <col min="15116" max="15361" width="11.42578125" style="55" hidden="1"/>
    <col min="15362" max="15362" width="11.42578125" style="55" customWidth="1"/>
    <col min="15363" max="15363" width="44.85546875" style="55" customWidth="1"/>
    <col min="15364" max="15364" width="15.5703125" style="55" customWidth="1"/>
    <col min="15365" max="15365" width="20.85546875" style="55" customWidth="1"/>
    <col min="15366" max="15366" width="17.7109375" style="55" customWidth="1"/>
    <col min="15367" max="15367" width="13.42578125" style="55" customWidth="1"/>
    <col min="15368" max="15368" width="15.140625" style="55" customWidth="1"/>
    <col min="15369" max="15369" width="15.5703125" style="55" customWidth="1"/>
    <col min="15370" max="15370" width="8.140625" style="55" customWidth="1"/>
    <col min="15371" max="15371" width="4.140625" style="55" customWidth="1"/>
    <col min="15372" max="15618" width="11.42578125" style="55" customWidth="1"/>
    <col min="15619" max="15619" width="44.85546875" style="55" customWidth="1"/>
    <col min="15620" max="15620" width="15.5703125" style="55" customWidth="1"/>
    <col min="15621" max="15621" width="20.85546875" style="55" customWidth="1"/>
    <col min="15622" max="15622" width="17.7109375" style="55" customWidth="1"/>
    <col min="15623" max="15623" width="13.42578125" style="55" customWidth="1"/>
    <col min="15624" max="15624" width="15.140625" style="55" customWidth="1"/>
    <col min="15625" max="15625" width="15.5703125" style="55" customWidth="1"/>
    <col min="15626" max="15626" width="8.140625" style="55" customWidth="1"/>
    <col min="15627" max="15627" width="4.140625" style="55" customWidth="1"/>
    <col min="15628" max="15874" width="11.42578125" style="55" customWidth="1"/>
    <col min="15875" max="15875" width="44.85546875" style="55" customWidth="1"/>
    <col min="15876" max="15876" width="15.5703125" style="55" customWidth="1"/>
    <col min="15877" max="15877" width="20.85546875" style="55" customWidth="1"/>
    <col min="15878" max="15878" width="17.7109375" style="55" customWidth="1"/>
    <col min="15879" max="15879" width="13.42578125" style="55" customWidth="1"/>
    <col min="15880" max="15880" width="15.140625" style="55" customWidth="1"/>
    <col min="15881" max="15881" width="15.5703125" style="55" customWidth="1"/>
    <col min="15882" max="15882" width="8.140625" style="55" customWidth="1"/>
    <col min="15883" max="15883" width="4.140625" style="55" customWidth="1"/>
    <col min="15884" max="16130" width="11.42578125" style="55" customWidth="1"/>
    <col min="16131" max="16131" width="44.85546875" style="55" customWidth="1"/>
    <col min="16132" max="16132" width="15.5703125" style="55" customWidth="1"/>
    <col min="16133" max="16133" width="20.85546875" style="55" customWidth="1"/>
    <col min="16134" max="16134" width="17.7109375" style="55" customWidth="1"/>
    <col min="16135" max="16135" width="13.42578125" style="55" customWidth="1"/>
    <col min="16136" max="16136" width="15.140625" style="55" customWidth="1"/>
    <col min="16137" max="16137" width="15.5703125" style="55" customWidth="1"/>
    <col min="16138" max="16138" width="8.140625" style="55" customWidth="1"/>
    <col min="16139" max="16139" width="4.140625" style="55" customWidth="1"/>
    <col min="16140" max="16384" width="11.42578125" style="55" customWidth="1"/>
  </cols>
  <sheetData>
    <row r="1" spans="1:20" ht="23.25" customHeight="1" x14ac:dyDescent="0.25">
      <c r="A1" s="738" t="s">
        <v>36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4"/>
      <c r="N1" s="54"/>
      <c r="O1" s="54"/>
      <c r="P1" s="54"/>
      <c r="Q1" s="54"/>
    </row>
    <row r="2" spans="1:20" ht="18.75" x14ac:dyDescent="0.25">
      <c r="A2" s="739" t="s">
        <v>37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5"/>
      <c r="N2" s="5"/>
      <c r="O2" s="5"/>
      <c r="P2" s="5"/>
      <c r="Q2" s="5"/>
    </row>
    <row r="3" spans="1:20" ht="15.75" customHeight="1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56"/>
      <c r="N3" s="56"/>
      <c r="O3" s="56"/>
      <c r="P3" s="56"/>
      <c r="Q3" s="56"/>
    </row>
    <row r="4" spans="1:20" ht="15.75" customHeigh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6"/>
      <c r="L4" s="56"/>
      <c r="M4" s="56"/>
      <c r="N4" s="56"/>
      <c r="O4" s="56"/>
      <c r="P4" s="56"/>
      <c r="Q4" s="56"/>
    </row>
    <row r="5" spans="1:20" ht="18.75" x14ac:dyDescent="0.3">
      <c r="B5" s="797" t="s">
        <v>1026</v>
      </c>
      <c r="C5" s="797"/>
      <c r="D5" s="797"/>
      <c r="E5" s="797"/>
      <c r="F5" s="797"/>
      <c r="G5" s="797"/>
      <c r="H5" s="797"/>
      <c r="I5" s="797"/>
      <c r="J5" s="797"/>
      <c r="K5" s="797"/>
      <c r="L5" s="797"/>
      <c r="M5" s="58"/>
      <c r="N5" s="59"/>
      <c r="O5" s="60"/>
      <c r="P5" s="59"/>
      <c r="Q5" s="59"/>
    </row>
    <row r="6" spans="1:20" ht="15.75" x14ac:dyDescent="0.25">
      <c r="B6" s="798" t="s">
        <v>68</v>
      </c>
      <c r="C6" s="798"/>
      <c r="D6" s="798"/>
      <c r="E6" s="798"/>
      <c r="F6" s="798"/>
      <c r="G6" s="798"/>
      <c r="H6" s="798"/>
      <c r="I6" s="798"/>
      <c r="J6" s="798"/>
      <c r="K6" s="798"/>
      <c r="L6" s="798"/>
    </row>
    <row r="7" spans="1:20" ht="15.75" x14ac:dyDescent="0.25">
      <c r="B7" s="798">
        <v>2025</v>
      </c>
      <c r="C7" s="798"/>
      <c r="D7" s="798"/>
      <c r="E7" s="798"/>
      <c r="F7" s="798"/>
      <c r="G7" s="798"/>
      <c r="H7" s="798"/>
      <c r="I7" s="798"/>
      <c r="J7" s="798"/>
      <c r="K7" s="798"/>
      <c r="L7" s="798"/>
    </row>
    <row r="8" spans="1:20" ht="15.75" x14ac:dyDescent="0.25">
      <c r="B8" s="795" t="s">
        <v>69</v>
      </c>
      <c r="C8" s="795"/>
      <c r="D8" s="795"/>
      <c r="E8" s="795"/>
      <c r="F8" s="795"/>
      <c r="G8" s="795"/>
      <c r="H8" s="795"/>
      <c r="I8" s="795"/>
      <c r="J8" s="795"/>
      <c r="K8" s="795"/>
      <c r="L8" s="795"/>
      <c r="M8" s="62"/>
    </row>
    <row r="9" spans="1:20" ht="15.75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1"/>
      <c r="L9" s="61"/>
      <c r="M9" s="62"/>
    </row>
    <row r="10" spans="1:20" ht="75.75" thickBot="1" x14ac:dyDescent="0.3">
      <c r="B10" s="796" t="s">
        <v>70</v>
      </c>
      <c r="C10" s="476" t="s">
        <v>751</v>
      </c>
      <c r="D10" s="476" t="s">
        <v>71</v>
      </c>
      <c r="E10" s="475" t="s">
        <v>72</v>
      </c>
      <c r="F10" s="475" t="s">
        <v>73</v>
      </c>
      <c r="G10" s="476" t="s">
        <v>74</v>
      </c>
      <c r="H10" s="476" t="s">
        <v>97</v>
      </c>
      <c r="I10" s="476" t="s">
        <v>96</v>
      </c>
      <c r="J10" s="476" t="s">
        <v>98</v>
      </c>
      <c r="K10" s="475" t="s">
        <v>75</v>
      </c>
      <c r="L10" s="559" t="s">
        <v>99</v>
      </c>
      <c r="M10" s="64"/>
      <c r="N10" s="559" t="s">
        <v>739</v>
      </c>
    </row>
    <row r="11" spans="1:20" ht="15.75" x14ac:dyDescent="0.25">
      <c r="B11" s="796"/>
      <c r="C11" s="560">
        <v>1</v>
      </c>
      <c r="D11" s="560">
        <v>2</v>
      </c>
      <c r="E11" s="561">
        <v>3</v>
      </c>
      <c r="F11" s="561">
        <v>4</v>
      </c>
      <c r="G11" s="560">
        <v>5</v>
      </c>
      <c r="H11" s="561">
        <v>6</v>
      </c>
      <c r="I11" s="561">
        <v>7</v>
      </c>
      <c r="J11" s="560">
        <v>8</v>
      </c>
      <c r="K11" s="561">
        <v>9</v>
      </c>
      <c r="L11" s="562">
        <v>10</v>
      </c>
      <c r="M11" s="64"/>
      <c r="N11" s="563">
        <v>8113264048168.5498</v>
      </c>
    </row>
    <row r="12" spans="1:20" x14ac:dyDescent="0.25">
      <c r="B12" s="564" t="s">
        <v>76</v>
      </c>
      <c r="C12" s="565">
        <f t="shared" ref="C12:J12" si="0">SUM(C13:C14)</f>
        <v>1241364731494</v>
      </c>
      <c r="D12" s="565">
        <f t="shared" si="0"/>
        <v>184784264494</v>
      </c>
      <c r="E12" s="565">
        <f t="shared" si="0"/>
        <v>88692353294</v>
      </c>
      <c r="F12" s="565">
        <f t="shared" si="0"/>
        <v>36047675776.839996</v>
      </c>
      <c r="G12" s="565">
        <f t="shared" si="0"/>
        <v>338067614467</v>
      </c>
      <c r="H12" s="565">
        <f t="shared" si="0"/>
        <v>162235576341</v>
      </c>
      <c r="I12" s="565">
        <f t="shared" si="0"/>
        <v>20651091973</v>
      </c>
      <c r="J12" s="565">
        <f t="shared" si="0"/>
        <v>9704973597</v>
      </c>
      <c r="K12" s="565">
        <f>SUM(K13:K14)</f>
        <v>2081548281436.8401</v>
      </c>
      <c r="L12" s="566">
        <f>K12/N$11</f>
        <v>0.256561141000547</v>
      </c>
      <c r="N12" s="65"/>
      <c r="O12" s="66"/>
      <c r="P12" s="67"/>
      <c r="Q12" s="67"/>
      <c r="R12" s="67"/>
      <c r="S12" s="67"/>
      <c r="T12" s="67"/>
    </row>
    <row r="13" spans="1:20" x14ac:dyDescent="0.25">
      <c r="B13" s="68" t="s">
        <v>77</v>
      </c>
      <c r="C13" s="69">
        <v>1240428372056</v>
      </c>
      <c r="D13" s="69">
        <v>174413945186</v>
      </c>
      <c r="E13" s="69">
        <v>88654552294</v>
      </c>
      <c r="F13" s="70">
        <v>25980725620.969997</v>
      </c>
      <c r="G13" s="70">
        <v>323703069642</v>
      </c>
      <c r="H13" s="69">
        <v>162235576341</v>
      </c>
      <c r="I13" s="70">
        <v>8855903711</v>
      </c>
      <c r="J13" s="70">
        <v>9704973597</v>
      </c>
      <c r="K13" s="70">
        <f>SUM(C13:J13)</f>
        <v>2033977118447.97</v>
      </c>
      <c r="L13" s="71">
        <f>K13/N$11</f>
        <v>0.25069775941867817</v>
      </c>
      <c r="M13" s="72"/>
      <c r="N13"/>
      <c r="O13"/>
      <c r="P13"/>
      <c r="Q13"/>
      <c r="R13" s="67"/>
      <c r="S13" s="67"/>
      <c r="T13" s="67"/>
    </row>
    <row r="14" spans="1:20" x14ac:dyDescent="0.25">
      <c r="B14" s="68" t="s">
        <v>78</v>
      </c>
      <c r="C14" s="69">
        <v>936359438</v>
      </c>
      <c r="D14" s="69">
        <v>10370319308</v>
      </c>
      <c r="E14" s="69">
        <v>37801000</v>
      </c>
      <c r="F14" s="70">
        <v>10066950155.870001</v>
      </c>
      <c r="G14" s="70">
        <v>14364544825</v>
      </c>
      <c r="H14" s="69">
        <v>0</v>
      </c>
      <c r="I14" s="70">
        <v>11795188262</v>
      </c>
      <c r="J14" s="70">
        <v>0</v>
      </c>
      <c r="K14" s="70">
        <f>SUM(C14:J14)</f>
        <v>47571162988.870003</v>
      </c>
      <c r="L14" s="71">
        <f>K14/N$11</f>
        <v>5.8633815818688283E-3</v>
      </c>
      <c r="M14" s="72"/>
      <c r="N14"/>
      <c r="O14"/>
      <c r="P14"/>
      <c r="Q14"/>
      <c r="R14" s="67"/>
      <c r="S14" s="67"/>
      <c r="T14" s="67"/>
    </row>
    <row r="15" spans="1:20" x14ac:dyDescent="0.25">
      <c r="B15" s="73"/>
      <c r="C15" s="74"/>
      <c r="D15" s="74"/>
      <c r="E15" s="74"/>
      <c r="F15" s="75"/>
      <c r="G15" s="76"/>
      <c r="H15" s="74"/>
      <c r="I15" s="75"/>
      <c r="J15" s="76"/>
      <c r="K15" s="75"/>
      <c r="L15" s="77"/>
      <c r="M15" s="72"/>
      <c r="N15"/>
      <c r="O15"/>
      <c r="P15"/>
      <c r="Q15"/>
      <c r="R15" s="67"/>
      <c r="S15" s="67"/>
      <c r="T15" s="67"/>
    </row>
    <row r="16" spans="1:20" x14ac:dyDescent="0.25">
      <c r="B16" s="564" t="s">
        <v>79</v>
      </c>
      <c r="C16" s="567">
        <f>C17+C23</f>
        <v>1484234610959</v>
      </c>
      <c r="D16" s="567">
        <f>D17+D23</f>
        <v>183369770693</v>
      </c>
      <c r="E16" s="567">
        <f>E17+E23</f>
        <v>88065353298</v>
      </c>
      <c r="F16" s="567">
        <f>F17+F23</f>
        <v>34714304403.360001</v>
      </c>
      <c r="G16" s="567">
        <f>G17+G23</f>
        <v>339805329868</v>
      </c>
      <c r="H16" s="567">
        <f t="shared" ref="H16:J16" si="1">H17+H23</f>
        <v>140464877574</v>
      </c>
      <c r="I16" s="567">
        <f t="shared" si="1"/>
        <v>8658158277</v>
      </c>
      <c r="J16" s="567">
        <f t="shared" si="1"/>
        <v>5867888847</v>
      </c>
      <c r="K16" s="567">
        <f>SUM(C16:J16)</f>
        <v>2285180293919.3604</v>
      </c>
      <c r="L16" s="568">
        <f t="shared" ref="L16:L23" si="2">K16/N$11</f>
        <v>0.28165979565711363</v>
      </c>
      <c r="M16" s="72"/>
      <c r="N16"/>
      <c r="O16"/>
      <c r="P16"/>
      <c r="Q16"/>
      <c r="R16" s="67"/>
      <c r="S16" s="67"/>
      <c r="T16" s="67"/>
    </row>
    <row r="17" spans="2:20" x14ac:dyDescent="0.25">
      <c r="B17" s="78" t="s">
        <v>80</v>
      </c>
      <c r="C17" s="79">
        <v>1308196684792</v>
      </c>
      <c r="D17" s="80">
        <v>164590324182</v>
      </c>
      <c r="E17" s="81">
        <v>87016297862</v>
      </c>
      <c r="F17" s="81">
        <v>22776798122.130005</v>
      </c>
      <c r="G17" s="82">
        <v>261456075003</v>
      </c>
      <c r="H17" s="82">
        <v>137755616134</v>
      </c>
      <c r="I17" s="82">
        <v>8111807062</v>
      </c>
      <c r="J17" s="82">
        <v>5349687658</v>
      </c>
      <c r="K17" s="82">
        <f>SUM(C17:J17)</f>
        <v>1995253290815.1299</v>
      </c>
      <c r="L17" s="71">
        <f t="shared" si="2"/>
        <v>0.24592485576326448</v>
      </c>
      <c r="M17" s="83"/>
      <c r="N17"/>
      <c r="O17"/>
      <c r="P17"/>
      <c r="Q17"/>
      <c r="R17" s="67"/>
      <c r="S17" s="67"/>
      <c r="T17" s="67"/>
    </row>
    <row r="18" spans="2:20" x14ac:dyDescent="0.25">
      <c r="B18" s="84" t="s">
        <v>81</v>
      </c>
      <c r="C18" s="82">
        <f>SUM(C19:C22)</f>
        <v>298486441612</v>
      </c>
      <c r="D18" s="82">
        <f>SUM(D19:D22)</f>
        <v>120729328</v>
      </c>
      <c r="E18" s="82">
        <f>SUM(E19:E22)</f>
        <v>0</v>
      </c>
      <c r="F18" s="79">
        <f>SUM(F19:F22)</f>
        <v>67892145.569999993</v>
      </c>
      <c r="G18" s="82">
        <f>SUM(G19:G22)</f>
        <v>1228289358</v>
      </c>
      <c r="H18" s="82">
        <f t="shared" ref="H18:J18" si="3">SUM(H19:H22)</f>
        <v>52339423187</v>
      </c>
      <c r="I18" s="82">
        <f t="shared" si="3"/>
        <v>1568882686</v>
      </c>
      <c r="J18" s="82">
        <f t="shared" si="3"/>
        <v>0</v>
      </c>
      <c r="K18" s="82">
        <f>SUM(C18:J18)</f>
        <v>353811658316.57001</v>
      </c>
      <c r="L18" s="85">
        <f t="shared" si="2"/>
        <v>4.3609040235346189E-2</v>
      </c>
      <c r="M18" s="83"/>
      <c r="N18"/>
      <c r="O18"/>
      <c r="P18"/>
      <c r="Q18"/>
      <c r="R18" s="67"/>
      <c r="S18" s="67"/>
      <c r="T18" s="67"/>
    </row>
    <row r="19" spans="2:20" x14ac:dyDescent="0.25">
      <c r="B19" s="86" t="s">
        <v>82</v>
      </c>
      <c r="C19" s="69">
        <v>120010652162</v>
      </c>
      <c r="D19" s="69">
        <v>13094</v>
      </c>
      <c r="E19" s="69">
        <v>0</v>
      </c>
      <c r="F19" s="69">
        <v>63565468.57</v>
      </c>
      <c r="G19" s="70">
        <v>0</v>
      </c>
      <c r="H19" s="69">
        <v>52339423187</v>
      </c>
      <c r="I19" s="69">
        <v>1356311790</v>
      </c>
      <c r="J19" s="70">
        <v>0</v>
      </c>
      <c r="K19" s="70">
        <f>SUM(C19:J19)</f>
        <v>173769965701.57001</v>
      </c>
      <c r="L19" s="85">
        <f t="shared" si="2"/>
        <v>2.1418009406558882E-2</v>
      </c>
      <c r="M19" s="83"/>
      <c r="N19"/>
      <c r="O19"/>
      <c r="P19"/>
      <c r="Q19"/>
      <c r="R19" s="67"/>
      <c r="S19" s="67"/>
      <c r="T19" s="67"/>
    </row>
    <row r="20" spans="2:20" x14ac:dyDescent="0.25">
      <c r="B20" s="86" t="s">
        <v>83</v>
      </c>
      <c r="C20" s="69">
        <v>176990963659</v>
      </c>
      <c r="D20" s="69">
        <v>120716234</v>
      </c>
      <c r="E20" s="69">
        <v>0</v>
      </c>
      <c r="F20" s="69">
        <v>3908957</v>
      </c>
      <c r="G20" s="70">
        <v>0</v>
      </c>
      <c r="H20" s="69">
        <v>0</v>
      </c>
      <c r="I20" s="69">
        <v>212570896</v>
      </c>
      <c r="J20" s="70">
        <v>0</v>
      </c>
      <c r="K20" s="70">
        <f t="shared" ref="K20:K22" si="4">SUM(C20:J20)</f>
        <v>177328159746</v>
      </c>
      <c r="L20" s="85">
        <f t="shared" si="2"/>
        <v>2.1856574455508967E-2</v>
      </c>
      <c r="M20" s="83"/>
      <c r="N20"/>
      <c r="O20"/>
      <c r="P20"/>
      <c r="Q20"/>
      <c r="R20" s="67"/>
      <c r="S20" s="67"/>
      <c r="T20" s="67"/>
    </row>
    <row r="21" spans="2:20" x14ac:dyDescent="0.25">
      <c r="B21" s="86" t="s">
        <v>84</v>
      </c>
      <c r="C21" s="69">
        <v>1484825791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70">
        <f t="shared" si="4"/>
        <v>1484825791</v>
      </c>
      <c r="L21" s="85">
        <f t="shared" si="2"/>
        <v>1.8301213693829892E-4</v>
      </c>
      <c r="M21" s="83"/>
      <c r="N21"/>
      <c r="O21"/>
      <c r="P21"/>
      <c r="Q21"/>
      <c r="R21" s="67"/>
      <c r="S21" s="67"/>
      <c r="T21" s="67"/>
    </row>
    <row r="22" spans="2:20" x14ac:dyDescent="0.25">
      <c r="B22" s="86" t="s">
        <v>85</v>
      </c>
      <c r="C22" s="69">
        <v>0</v>
      </c>
      <c r="D22" s="69">
        <v>0</v>
      </c>
      <c r="E22" s="69">
        <v>0</v>
      </c>
      <c r="F22" s="69">
        <v>417720</v>
      </c>
      <c r="G22" s="70">
        <v>1228289358</v>
      </c>
      <c r="H22" s="69">
        <v>0</v>
      </c>
      <c r="I22" s="69">
        <v>0</v>
      </c>
      <c r="J22" s="70">
        <v>0</v>
      </c>
      <c r="K22" s="70">
        <f t="shared" si="4"/>
        <v>1228707078</v>
      </c>
      <c r="L22" s="85">
        <f t="shared" si="2"/>
        <v>1.5144423634004154E-4</v>
      </c>
      <c r="M22" s="83"/>
      <c r="N22"/>
      <c r="O22"/>
      <c r="P22"/>
      <c r="Q22"/>
      <c r="R22" s="67"/>
      <c r="S22" s="67"/>
      <c r="T22" s="67"/>
    </row>
    <row r="23" spans="2:20" x14ac:dyDescent="0.25">
      <c r="B23" s="78" t="s">
        <v>86</v>
      </c>
      <c r="C23" s="82">
        <v>176037926167</v>
      </c>
      <c r="D23" s="82">
        <v>18779446511</v>
      </c>
      <c r="E23" s="82">
        <v>1049055436</v>
      </c>
      <c r="F23" s="82">
        <v>11937506281.229992</v>
      </c>
      <c r="G23" s="82">
        <v>78349254865</v>
      </c>
      <c r="H23" s="82">
        <v>2709261440</v>
      </c>
      <c r="I23" s="82">
        <v>546351215</v>
      </c>
      <c r="J23" s="82">
        <v>518201189</v>
      </c>
      <c r="K23" s="82">
        <f>SUM(C23:J23)</f>
        <v>289927003104.22998</v>
      </c>
      <c r="L23" s="71">
        <f t="shared" si="2"/>
        <v>3.5734939893849106E-2</v>
      </c>
      <c r="M23" s="83"/>
      <c r="N23"/>
      <c r="O23"/>
      <c r="P23"/>
      <c r="Q23"/>
      <c r="R23" s="67"/>
      <c r="S23" s="67"/>
      <c r="T23" s="67"/>
    </row>
    <row r="24" spans="2:20" x14ac:dyDescent="0.25">
      <c r="B24" s="68"/>
      <c r="C24" s="69"/>
      <c r="D24" s="87"/>
      <c r="E24" s="88"/>
      <c r="F24" s="89"/>
      <c r="G24" s="89"/>
      <c r="H24" s="88"/>
      <c r="I24" s="89"/>
      <c r="J24" s="89"/>
      <c r="K24" s="89"/>
      <c r="L24" s="90"/>
      <c r="M24" s="83"/>
      <c r="N24"/>
      <c r="O24"/>
      <c r="P24"/>
      <c r="Q24"/>
      <c r="R24" s="67"/>
      <c r="S24" s="67"/>
      <c r="T24" s="67"/>
    </row>
    <row r="25" spans="2:20" x14ac:dyDescent="0.25">
      <c r="B25" s="564" t="s">
        <v>87</v>
      </c>
      <c r="C25" s="567"/>
      <c r="D25" s="567"/>
      <c r="E25" s="567"/>
      <c r="F25" s="567"/>
      <c r="G25" s="567"/>
      <c r="H25" s="567"/>
      <c r="I25" s="567"/>
      <c r="J25" s="567"/>
      <c r="K25" s="567"/>
      <c r="L25" s="568"/>
      <c r="M25" s="83"/>
      <c r="N25"/>
      <c r="O25"/>
      <c r="P25"/>
      <c r="Q25"/>
      <c r="R25" s="67"/>
      <c r="S25" s="67"/>
      <c r="T25" s="67"/>
    </row>
    <row r="26" spans="2:20" x14ac:dyDescent="0.25">
      <c r="B26" s="68" t="s">
        <v>88</v>
      </c>
      <c r="C26" s="91">
        <f t="shared" ref="C26:J26" si="5">C13-C17</f>
        <v>-67768312736</v>
      </c>
      <c r="D26" s="91">
        <f t="shared" si="5"/>
        <v>9823621004</v>
      </c>
      <c r="E26" s="91">
        <f t="shared" si="5"/>
        <v>1638254432</v>
      </c>
      <c r="F26" s="91">
        <f t="shared" si="5"/>
        <v>3203927498.8399925</v>
      </c>
      <c r="G26" s="91">
        <f t="shared" si="5"/>
        <v>62246994639</v>
      </c>
      <c r="H26" s="91">
        <f t="shared" si="5"/>
        <v>24479960207</v>
      </c>
      <c r="I26" s="91">
        <f t="shared" si="5"/>
        <v>744096649</v>
      </c>
      <c r="J26" s="91">
        <f t="shared" si="5"/>
        <v>4355285939</v>
      </c>
      <c r="K26" s="91">
        <f>K13-K17</f>
        <v>38723827632.840088</v>
      </c>
      <c r="L26" s="77">
        <f>K26/N$11</f>
        <v>4.7729036554136827E-3</v>
      </c>
      <c r="M26"/>
      <c r="N26"/>
      <c r="O26"/>
      <c r="P26"/>
      <c r="Q26"/>
      <c r="R26" s="67"/>
      <c r="S26" s="67"/>
      <c r="T26" s="67"/>
    </row>
    <row r="27" spans="2:20" x14ac:dyDescent="0.25">
      <c r="B27" s="68" t="s">
        <v>89</v>
      </c>
      <c r="C27" s="91">
        <f t="shared" ref="C27:J27" si="6">C14-C23</f>
        <v>-175101566729</v>
      </c>
      <c r="D27" s="91">
        <f t="shared" si="6"/>
        <v>-8409127203</v>
      </c>
      <c r="E27" s="91">
        <f t="shared" si="6"/>
        <v>-1011254436</v>
      </c>
      <c r="F27" s="91">
        <f t="shared" si="6"/>
        <v>-1870556125.3599911</v>
      </c>
      <c r="G27" s="91">
        <f t="shared" si="6"/>
        <v>-63984710040</v>
      </c>
      <c r="H27" s="91">
        <f t="shared" si="6"/>
        <v>-2709261440</v>
      </c>
      <c r="I27" s="91">
        <f t="shared" si="6"/>
        <v>11248837047</v>
      </c>
      <c r="J27" s="91">
        <f t="shared" si="6"/>
        <v>-518201189</v>
      </c>
      <c r="K27" s="91">
        <f>K14-K23</f>
        <v>-242355840115.35999</v>
      </c>
      <c r="L27" s="77">
        <f>K27/N$11</f>
        <v>-2.9871558311980274E-2</v>
      </c>
      <c r="M27"/>
      <c r="N27"/>
      <c r="O27"/>
      <c r="P27"/>
      <c r="Q27"/>
      <c r="R27" s="67"/>
      <c r="S27" s="67"/>
      <c r="T27" s="67"/>
    </row>
    <row r="28" spans="2:20" x14ac:dyDescent="0.25">
      <c r="B28" s="68" t="s">
        <v>90</v>
      </c>
      <c r="C28" s="91">
        <f t="shared" ref="C28:J28" si="7">C12-C16</f>
        <v>-242869879465</v>
      </c>
      <c r="D28" s="91">
        <f t="shared" si="7"/>
        <v>1414493801</v>
      </c>
      <c r="E28" s="91">
        <f t="shared" si="7"/>
        <v>626999996</v>
      </c>
      <c r="F28" s="91">
        <f t="shared" si="7"/>
        <v>1333371373.4799957</v>
      </c>
      <c r="G28" s="91">
        <f t="shared" si="7"/>
        <v>-1737715401</v>
      </c>
      <c r="H28" s="91">
        <f t="shared" si="7"/>
        <v>21770698767</v>
      </c>
      <c r="I28" s="91">
        <f t="shared" si="7"/>
        <v>11992933696</v>
      </c>
      <c r="J28" s="91">
        <f t="shared" si="7"/>
        <v>3837084750</v>
      </c>
      <c r="K28" s="91">
        <f>K12-K16</f>
        <v>-203632012482.52026</v>
      </c>
      <c r="L28" s="77">
        <f>K28/N$11</f>
        <v>-2.5098654656566639E-2</v>
      </c>
      <c r="M28"/>
      <c r="N28"/>
      <c r="O28"/>
      <c r="P28"/>
      <c r="Q28"/>
      <c r="R28" s="67"/>
      <c r="S28" s="67"/>
      <c r="T28" s="67"/>
    </row>
    <row r="29" spans="2:20" x14ac:dyDescent="0.25">
      <c r="B29" s="68" t="s">
        <v>91</v>
      </c>
      <c r="C29" s="91">
        <f t="shared" ref="C29:J29" si="8">(C12-(C16-C18))</f>
        <v>55616562147</v>
      </c>
      <c r="D29" s="91">
        <f t="shared" si="8"/>
        <v>1535223129</v>
      </c>
      <c r="E29" s="91">
        <f t="shared" si="8"/>
        <v>626999996</v>
      </c>
      <c r="F29" s="91">
        <f t="shared" si="8"/>
        <v>1401263519.0499954</v>
      </c>
      <c r="G29" s="91">
        <f t="shared" si="8"/>
        <v>-509426043</v>
      </c>
      <c r="H29" s="91">
        <f t="shared" si="8"/>
        <v>74110121954</v>
      </c>
      <c r="I29" s="91">
        <f t="shared" si="8"/>
        <v>13561816382</v>
      </c>
      <c r="J29" s="91">
        <f t="shared" si="8"/>
        <v>3837084750</v>
      </c>
      <c r="K29" s="91">
        <f>(K12-(K16-K18))</f>
        <v>150179645834.0498</v>
      </c>
      <c r="L29" s="77">
        <f>K29/N$11</f>
        <v>1.851038557877956E-2</v>
      </c>
      <c r="M29"/>
      <c r="N29"/>
      <c r="O29"/>
      <c r="P29"/>
      <c r="Q29"/>
      <c r="R29" s="67"/>
      <c r="S29" s="67"/>
      <c r="T29" s="67"/>
    </row>
    <row r="30" spans="2:20" x14ac:dyDescent="0.25">
      <c r="B30" s="68"/>
      <c r="C30"/>
      <c r="D30"/>
      <c r="E30"/>
      <c r="F30"/>
      <c r="G30"/>
      <c r="H30"/>
      <c r="I30"/>
      <c r="J30"/>
      <c r="K30"/>
      <c r="L30" s="77"/>
      <c r="M30" s="83"/>
      <c r="N30"/>
      <c r="O30"/>
      <c r="P30"/>
      <c r="Q30"/>
      <c r="R30" s="67"/>
      <c r="S30" s="67"/>
      <c r="T30" s="67"/>
    </row>
    <row r="31" spans="2:20" x14ac:dyDescent="0.25">
      <c r="B31" s="564" t="s">
        <v>92</v>
      </c>
      <c r="C31" s="567">
        <f>C28/N$11</f>
        <v>-2.9934916209195028E-2</v>
      </c>
      <c r="D31" s="567">
        <f>D28/N$11</f>
        <v>1.7434337063383277E-4</v>
      </c>
      <c r="E31" s="567">
        <f>E28/N$11</f>
        <v>7.7280856666009294E-5</v>
      </c>
      <c r="F31" s="567">
        <f>F28/N$11</f>
        <v>1.643446294319713E-4</v>
      </c>
      <c r="G31" s="567">
        <f>G28/N$11</f>
        <v>-2.1418203458967465E-4</v>
      </c>
      <c r="H31" s="567">
        <f>H28/N$11</f>
        <v>2.6833465098321822E-3</v>
      </c>
      <c r="I31" s="567">
        <f>I28/N$11</f>
        <v>1.4781885101727004E-3</v>
      </c>
      <c r="J31" s="567">
        <f>J28/N$11</f>
        <v>4.7293971048140181E-4</v>
      </c>
      <c r="K31" s="567">
        <f>K28/N$11</f>
        <v>-2.5098654656566639E-2</v>
      </c>
      <c r="L31" s="568">
        <f>L28</f>
        <v>-2.5098654656566639E-2</v>
      </c>
      <c r="M31" s="83"/>
      <c r="N31"/>
      <c r="O31"/>
      <c r="P31"/>
      <c r="Q31"/>
      <c r="R31" s="67"/>
      <c r="S31" s="67"/>
      <c r="T31" s="67"/>
    </row>
    <row r="32" spans="2:20" x14ac:dyDescent="0.25">
      <c r="B32" s="68"/>
      <c r="C32" s="92"/>
      <c r="D32" s="93"/>
      <c r="E32" s="94"/>
      <c r="F32" s="89"/>
      <c r="G32" s="89"/>
      <c r="H32" s="94"/>
      <c r="I32" s="89"/>
      <c r="J32" s="89"/>
      <c r="K32" s="89"/>
      <c r="L32" s="95"/>
      <c r="M32" s="83"/>
      <c r="N32"/>
      <c r="O32"/>
      <c r="P32"/>
      <c r="Q32"/>
      <c r="R32" s="67"/>
      <c r="S32" s="67"/>
      <c r="T32" s="67"/>
    </row>
    <row r="33" spans="2:20" x14ac:dyDescent="0.25">
      <c r="B33" s="564" t="s">
        <v>93</v>
      </c>
      <c r="C33" s="567">
        <f t="shared" ref="C33:J33" si="9">C34-C35</f>
        <v>242869879465</v>
      </c>
      <c r="D33" s="567">
        <f t="shared" si="9"/>
        <v>-1414493801</v>
      </c>
      <c r="E33" s="567">
        <f t="shared" si="9"/>
        <v>-626999996</v>
      </c>
      <c r="F33" s="567">
        <f t="shared" si="9"/>
        <v>-1333371373.4800003</v>
      </c>
      <c r="G33" s="567">
        <f t="shared" si="9"/>
        <v>1737715401</v>
      </c>
      <c r="H33" s="567">
        <f t="shared" si="9"/>
        <v>-21770698767</v>
      </c>
      <c r="I33" s="567">
        <f t="shared" si="9"/>
        <v>-11992933696</v>
      </c>
      <c r="J33" s="567">
        <f t="shared" si="9"/>
        <v>-3837084750</v>
      </c>
      <c r="K33" s="567">
        <f>K34-K35</f>
        <v>203632012482.52002</v>
      </c>
      <c r="L33" s="568">
        <f>K33/N$11</f>
        <v>2.5098654656566608E-2</v>
      </c>
      <c r="M33" s="83"/>
      <c r="N33"/>
      <c r="O33"/>
      <c r="P33"/>
      <c r="Q33"/>
      <c r="R33" s="67"/>
      <c r="S33" s="67"/>
      <c r="T33" s="67"/>
    </row>
    <row r="34" spans="2:20" x14ac:dyDescent="0.25">
      <c r="B34" s="78" t="s">
        <v>94</v>
      </c>
      <c r="C34" s="79">
        <v>350990390000</v>
      </c>
      <c r="D34" s="79">
        <v>0</v>
      </c>
      <c r="E34" s="79">
        <v>0</v>
      </c>
      <c r="F34" s="79">
        <v>378448669</v>
      </c>
      <c r="G34" s="82">
        <v>2844671566</v>
      </c>
      <c r="H34" s="79">
        <v>119606482964</v>
      </c>
      <c r="I34" s="79">
        <v>42788191484</v>
      </c>
      <c r="J34" s="82">
        <v>92843055</v>
      </c>
      <c r="K34" s="82">
        <f>SUM(C34:J34)</f>
        <v>516701027738</v>
      </c>
      <c r="L34" s="71">
        <f>K34/N$11</f>
        <v>6.3685962230532564E-2</v>
      </c>
      <c r="M34" s="83"/>
      <c r="N34"/>
      <c r="O34"/>
      <c r="P34"/>
      <c r="Q34"/>
    </row>
    <row r="35" spans="2:20" x14ac:dyDescent="0.25">
      <c r="B35" s="78" t="s">
        <v>95</v>
      </c>
      <c r="C35" s="82">
        <v>108120510535</v>
      </c>
      <c r="D35" s="79">
        <v>1414493801</v>
      </c>
      <c r="E35" s="82">
        <v>626999996</v>
      </c>
      <c r="F35" s="81">
        <v>1711820042.4800003</v>
      </c>
      <c r="G35" s="82">
        <v>1106956165</v>
      </c>
      <c r="H35" s="82">
        <v>141377181731</v>
      </c>
      <c r="I35" s="81">
        <v>54781125180</v>
      </c>
      <c r="J35" s="82">
        <v>3929927805</v>
      </c>
      <c r="K35" s="82">
        <f>SUM(C35:J35)</f>
        <v>313069015255.47998</v>
      </c>
      <c r="L35" s="71">
        <f>K35/N$11</f>
        <v>3.8587307573965959E-2</v>
      </c>
      <c r="M35" s="83"/>
      <c r="N35"/>
      <c r="O35"/>
      <c r="P35"/>
      <c r="Q35"/>
    </row>
    <row r="36" spans="2:20" x14ac:dyDescent="0.25">
      <c r="B36" s="269" t="s">
        <v>187</v>
      </c>
      <c r="L36"/>
      <c r="M36"/>
      <c r="N36"/>
      <c r="O36"/>
      <c r="P36"/>
      <c r="Q36"/>
    </row>
    <row r="37" spans="2:20" ht="15" customHeight="1" x14ac:dyDescent="0.25">
      <c r="C37" s="98"/>
      <c r="D37" s="98"/>
      <c r="E37" s="98"/>
      <c r="F37" s="98"/>
      <c r="G37" s="98"/>
      <c r="H37" s="98"/>
      <c r="I37" s="98"/>
      <c r="J37" s="98"/>
      <c r="L37"/>
      <c r="M37"/>
      <c r="N37"/>
      <c r="O37"/>
      <c r="P37"/>
      <c r="Q37"/>
    </row>
    <row r="38" spans="2:20" x14ac:dyDescent="0.25">
      <c r="B38"/>
      <c r="C38"/>
      <c r="D38"/>
      <c r="E38"/>
      <c r="F38"/>
      <c r="G38"/>
      <c r="H38"/>
      <c r="I38"/>
      <c r="J38"/>
      <c r="L38"/>
      <c r="M38"/>
      <c r="N38"/>
      <c r="O38"/>
      <c r="P38"/>
      <c r="Q38"/>
    </row>
    <row r="39" spans="2:20" x14ac:dyDescent="0.25">
      <c r="B39"/>
      <c r="C39"/>
      <c r="D39"/>
      <c r="E39"/>
      <c r="F39"/>
      <c r="G39"/>
      <c r="H39"/>
      <c r="I39" s="82"/>
      <c r="J39"/>
      <c r="L39"/>
      <c r="M39"/>
      <c r="N39"/>
      <c r="O39"/>
      <c r="P39"/>
      <c r="Q39"/>
    </row>
    <row r="40" spans="2:20" x14ac:dyDescent="0.25">
      <c r="B40"/>
      <c r="C40"/>
      <c r="D40"/>
      <c r="E40"/>
      <c r="F40"/>
      <c r="G40"/>
      <c r="H40"/>
      <c r="I40"/>
      <c r="J40"/>
      <c r="L40"/>
      <c r="M40"/>
      <c r="N40"/>
      <c r="O40"/>
      <c r="P40"/>
      <c r="Q40"/>
    </row>
    <row r="41" spans="2:20" x14ac:dyDescent="0.25">
      <c r="K41"/>
      <c r="L41"/>
      <c r="M41"/>
      <c r="N41"/>
      <c r="O41"/>
    </row>
    <row r="42" spans="2:20" x14ac:dyDescent="0.25">
      <c r="K42"/>
      <c r="L42"/>
      <c r="M42"/>
      <c r="N42"/>
      <c r="O42"/>
    </row>
  </sheetData>
  <mergeCells count="8">
    <mergeCell ref="B8:L8"/>
    <mergeCell ref="B10:B11"/>
    <mergeCell ref="A1:L1"/>
    <mergeCell ref="A2:L2"/>
    <mergeCell ref="A3:L3"/>
    <mergeCell ref="B5:L5"/>
    <mergeCell ref="B6:L6"/>
    <mergeCell ref="B7:L7"/>
  </mergeCells>
  <pageMargins left="0.7" right="0.7" top="0.75" bottom="0.75" header="0.3" footer="0.3"/>
  <pageSetup orientation="portrait" r:id="rId1"/>
  <ignoredErrors>
    <ignoredError sqref="C18:J18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E5BC0-436B-456F-97CB-57D0FA1C6F49}">
  <sheetPr codeName="Sheet25"/>
  <dimension ref="B1:U38"/>
  <sheetViews>
    <sheetView showGridLines="0" zoomScale="80" zoomScaleNormal="80" workbookViewId="0">
      <selection activeCell="E36" sqref="E36"/>
    </sheetView>
  </sheetViews>
  <sheetFormatPr defaultColWidth="11.42578125" defaultRowHeight="12.75" x14ac:dyDescent="0.2"/>
  <cols>
    <col min="1" max="1" width="11.42578125" style="101" customWidth="1"/>
    <col min="2" max="2" width="73.42578125" style="101" customWidth="1"/>
    <col min="3" max="3" width="19" style="101" customWidth="1"/>
    <col min="4" max="4" width="19.140625" style="101" customWidth="1"/>
    <col min="5" max="5" width="15.85546875" style="101" customWidth="1"/>
    <col min="6" max="6" width="13.5703125" style="101" customWidth="1"/>
    <col min="7" max="10" width="15" style="101" customWidth="1"/>
    <col min="11" max="11" width="16.85546875" style="101" customWidth="1"/>
    <col min="12" max="12" width="18.42578125" style="101" customWidth="1"/>
    <col min="13" max="13" width="17.5703125" style="101" customWidth="1"/>
    <col min="14" max="14" width="17.140625" style="101" customWidth="1"/>
    <col min="15" max="15" width="16" style="101" customWidth="1"/>
    <col min="16" max="16" width="18.85546875" style="101" customWidth="1"/>
    <col min="17" max="17" width="18.5703125" style="101" customWidth="1"/>
    <col min="18" max="16384" width="11.42578125" style="101"/>
  </cols>
  <sheetData>
    <row r="1" spans="2:21" ht="27.75" x14ac:dyDescent="0.25">
      <c r="B1" s="800" t="s">
        <v>36</v>
      </c>
      <c r="C1" s="801"/>
      <c r="D1" s="801"/>
      <c r="E1" s="801"/>
      <c r="F1" s="801"/>
      <c r="G1" s="801"/>
      <c r="H1" s="801"/>
      <c r="I1" s="801"/>
      <c r="J1" s="801"/>
      <c r="K1" s="801"/>
      <c r="L1" s="100"/>
      <c r="M1" s="100"/>
      <c r="N1" s="100"/>
      <c r="O1" s="100"/>
      <c r="P1" s="100"/>
      <c r="Q1" s="100"/>
      <c r="R1" s="100"/>
      <c r="S1" s="100"/>
      <c r="T1" s="100"/>
      <c r="U1" s="100"/>
    </row>
    <row r="2" spans="2:21" ht="20.25" x14ac:dyDescent="0.25">
      <c r="B2" s="802" t="s">
        <v>37</v>
      </c>
      <c r="C2" s="803"/>
      <c r="D2" s="803"/>
      <c r="E2" s="803"/>
      <c r="F2" s="803"/>
      <c r="G2" s="803"/>
      <c r="H2" s="803"/>
      <c r="I2" s="803"/>
      <c r="J2" s="803"/>
      <c r="K2" s="803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spans="2:21" ht="15.75" customHeight="1" x14ac:dyDescent="0.25">
      <c r="B3" s="714" t="s">
        <v>38</v>
      </c>
      <c r="C3" s="715"/>
      <c r="D3" s="715"/>
      <c r="E3" s="715"/>
      <c r="F3" s="715"/>
      <c r="G3" s="715"/>
      <c r="H3" s="715"/>
      <c r="I3" s="715"/>
      <c r="J3" s="715"/>
      <c r="K3" s="715"/>
      <c r="L3" s="6"/>
      <c r="M3" s="6"/>
      <c r="N3" s="6"/>
      <c r="O3" s="6"/>
      <c r="P3" s="6"/>
      <c r="Q3" s="102"/>
      <c r="R3" s="100"/>
      <c r="S3" s="100"/>
      <c r="T3" s="100"/>
      <c r="U3" s="100"/>
    </row>
    <row r="4" spans="2:21" ht="15" x14ac:dyDescent="0.25"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3"/>
      <c r="O4" s="103"/>
      <c r="P4" s="103"/>
      <c r="Q4" s="103"/>
      <c r="R4" s="103"/>
      <c r="S4" s="103"/>
      <c r="T4" s="103"/>
      <c r="U4" s="103"/>
    </row>
    <row r="5" spans="2:21" ht="15" x14ac:dyDescent="0.25">
      <c r="B5" s="804" t="s">
        <v>1027</v>
      </c>
      <c r="C5" s="804"/>
      <c r="D5" s="804"/>
      <c r="E5" s="804"/>
      <c r="F5" s="804"/>
      <c r="G5" s="804"/>
      <c r="H5" s="804"/>
      <c r="I5" s="804"/>
      <c r="J5" s="804"/>
      <c r="K5" s="804"/>
      <c r="L5" s="100"/>
      <c r="M5" s="100"/>
      <c r="N5" s="103"/>
      <c r="O5" s="103"/>
      <c r="P5" s="103"/>
      <c r="Q5" s="103"/>
      <c r="R5" s="103"/>
      <c r="S5" s="103"/>
      <c r="T5" s="103"/>
      <c r="U5" s="103"/>
    </row>
    <row r="6" spans="2:21" ht="15" x14ac:dyDescent="0.25">
      <c r="B6" s="804" t="s">
        <v>738</v>
      </c>
      <c r="C6" s="804"/>
      <c r="D6" s="804"/>
      <c r="E6" s="804"/>
      <c r="F6" s="804"/>
      <c r="G6" s="804"/>
      <c r="H6" s="804"/>
      <c r="I6" s="804"/>
      <c r="J6" s="804"/>
      <c r="K6" s="804"/>
      <c r="L6" s="100"/>
      <c r="M6" s="100"/>
      <c r="N6" s="103"/>
      <c r="O6" s="103"/>
      <c r="P6" s="103"/>
      <c r="Q6" s="103"/>
      <c r="R6" s="103"/>
      <c r="S6" s="103"/>
      <c r="T6" s="103"/>
      <c r="U6" s="103"/>
    </row>
    <row r="7" spans="2:21" ht="15" x14ac:dyDescent="0.25">
      <c r="B7" s="804">
        <v>2025</v>
      </c>
      <c r="C7" s="804"/>
      <c r="D7" s="804"/>
      <c r="E7" s="804"/>
      <c r="F7" s="804"/>
      <c r="G7" s="804"/>
      <c r="H7" s="804"/>
      <c r="I7" s="804"/>
      <c r="J7" s="804"/>
      <c r="K7" s="804"/>
      <c r="L7" s="100"/>
      <c r="M7" s="100"/>
      <c r="N7" s="103"/>
      <c r="O7" s="103"/>
      <c r="P7" s="103"/>
      <c r="Q7" s="103"/>
      <c r="R7" s="103"/>
      <c r="S7" s="103"/>
      <c r="T7" s="103"/>
      <c r="U7" s="103"/>
    </row>
    <row r="8" spans="2:21" ht="15" x14ac:dyDescent="0.25">
      <c r="B8" s="799" t="s">
        <v>100</v>
      </c>
      <c r="C8" s="799"/>
      <c r="D8" s="799"/>
      <c r="E8" s="799"/>
      <c r="F8" s="799"/>
      <c r="G8" s="799"/>
      <c r="H8" s="799"/>
      <c r="I8" s="799"/>
      <c r="J8" s="799"/>
      <c r="K8" s="799"/>
      <c r="L8"/>
      <c r="M8"/>
      <c r="N8"/>
      <c r="O8"/>
      <c r="P8"/>
      <c r="Q8"/>
      <c r="R8"/>
      <c r="S8" s="103"/>
      <c r="T8" s="103"/>
      <c r="U8" s="103"/>
    </row>
    <row r="9" spans="2:21" ht="77.25" customHeight="1" thickBot="1" x14ac:dyDescent="0.3">
      <c r="B9" s="796" t="s">
        <v>64</v>
      </c>
      <c r="C9" s="476" t="s">
        <v>751</v>
      </c>
      <c r="D9" s="476" t="s">
        <v>101</v>
      </c>
      <c r="E9" s="475" t="s">
        <v>72</v>
      </c>
      <c r="F9" s="475" t="s">
        <v>102</v>
      </c>
      <c r="G9" s="476" t="s">
        <v>74</v>
      </c>
      <c r="H9" s="476" t="s">
        <v>97</v>
      </c>
      <c r="I9" s="476" t="s">
        <v>96</v>
      </c>
      <c r="J9" s="476" t="s">
        <v>98</v>
      </c>
      <c r="K9" s="475" t="s">
        <v>136</v>
      </c>
      <c r="L9"/>
      <c r="M9"/>
      <c r="N9"/>
      <c r="O9"/>
      <c r="P9"/>
      <c r="Q9"/>
      <c r="R9"/>
      <c r="T9" s="100"/>
      <c r="U9" s="100"/>
    </row>
    <row r="10" spans="2:21" ht="15" x14ac:dyDescent="0.25">
      <c r="B10" s="796"/>
      <c r="C10" s="560">
        <v>1</v>
      </c>
      <c r="D10" s="560">
        <v>2</v>
      </c>
      <c r="E10" s="561">
        <v>3</v>
      </c>
      <c r="F10" s="561">
        <v>4</v>
      </c>
      <c r="G10" s="560">
        <v>5</v>
      </c>
      <c r="H10" s="561">
        <v>6</v>
      </c>
      <c r="I10" s="561">
        <v>7</v>
      </c>
      <c r="J10" s="560">
        <v>8</v>
      </c>
      <c r="K10" s="561">
        <v>9</v>
      </c>
      <c r="L10"/>
      <c r="M10"/>
      <c r="N10"/>
      <c r="O10"/>
      <c r="P10"/>
      <c r="Q10"/>
      <c r="R10"/>
      <c r="T10" s="100"/>
      <c r="U10" s="100"/>
    </row>
    <row r="11" spans="2:21" ht="15" x14ac:dyDescent="0.25">
      <c r="B11" s="569" t="s">
        <v>77</v>
      </c>
      <c r="C11" s="570">
        <f>SUM(C12:C18)</f>
        <v>1240428372056</v>
      </c>
      <c r="D11" s="570">
        <f>SUM(D12:D18)</f>
        <v>174413945186</v>
      </c>
      <c r="E11" s="570">
        <f>SUM(E12:E18)</f>
        <v>88654552294</v>
      </c>
      <c r="F11" s="570">
        <f>SUM(F12:F18)</f>
        <v>25980725620.969997</v>
      </c>
      <c r="G11" s="570">
        <f>SUM(G12:G18)</f>
        <v>323703069642</v>
      </c>
      <c r="H11" s="570">
        <f t="shared" ref="H11:J11" si="0">SUM(H12:H18)</f>
        <v>162235576341</v>
      </c>
      <c r="I11" s="570">
        <f t="shared" si="0"/>
        <v>8855903711</v>
      </c>
      <c r="J11" s="570">
        <f t="shared" si="0"/>
        <v>9704973597</v>
      </c>
      <c r="K11" s="570">
        <f>SUM(C11:J11)</f>
        <v>2033977118447.97</v>
      </c>
      <c r="L11"/>
      <c r="M11"/>
      <c r="N11"/>
      <c r="O11"/>
      <c r="P11"/>
      <c r="Q11"/>
      <c r="R11"/>
      <c r="T11" s="100"/>
      <c r="U11" s="100"/>
    </row>
    <row r="12" spans="2:21" ht="15" x14ac:dyDescent="0.25">
      <c r="B12" s="107" t="s">
        <v>103</v>
      </c>
      <c r="C12" s="108">
        <v>1159747493169</v>
      </c>
      <c r="D12" s="108">
        <v>4296919916</v>
      </c>
      <c r="E12" s="108">
        <v>0</v>
      </c>
      <c r="F12" s="108">
        <v>5431272090.9899988</v>
      </c>
      <c r="G12" s="109">
        <v>0</v>
      </c>
      <c r="H12" s="109">
        <v>0</v>
      </c>
      <c r="I12" s="109">
        <v>0</v>
      </c>
      <c r="J12" s="109">
        <v>0</v>
      </c>
      <c r="K12" s="109">
        <f>SUM(C12:J12)</f>
        <v>1169475685175.99</v>
      </c>
      <c r="L12"/>
      <c r="M12"/>
      <c r="N12"/>
      <c r="O12"/>
      <c r="P12"/>
      <c r="Q12"/>
      <c r="R12"/>
      <c r="T12" s="100"/>
      <c r="U12" s="100"/>
    </row>
    <row r="13" spans="2:21" ht="15" x14ac:dyDescent="0.25">
      <c r="B13" s="107" t="s">
        <v>104</v>
      </c>
      <c r="C13" s="108">
        <v>4445524135</v>
      </c>
      <c r="D13" s="108">
        <v>0</v>
      </c>
      <c r="E13" s="108">
        <v>5436990366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10">
        <f t="shared" ref="K13:K18" si="1">SUM(C13:J13)</f>
        <v>9882514501</v>
      </c>
      <c r="L13"/>
      <c r="M13"/>
      <c r="N13"/>
      <c r="O13"/>
      <c r="P13"/>
      <c r="Q13"/>
      <c r="R13"/>
      <c r="T13" s="100"/>
      <c r="U13" s="100"/>
    </row>
    <row r="14" spans="2:21" ht="15" x14ac:dyDescent="0.25">
      <c r="B14" s="107" t="s">
        <v>105</v>
      </c>
      <c r="C14" s="108">
        <v>42094309583</v>
      </c>
      <c r="D14" s="108">
        <v>35353033273</v>
      </c>
      <c r="E14" s="108">
        <v>41338454143</v>
      </c>
      <c r="F14" s="108">
        <v>4292438458.0099998</v>
      </c>
      <c r="G14" s="108">
        <v>200547124070</v>
      </c>
      <c r="H14" s="108">
        <v>113472645371</v>
      </c>
      <c r="I14" s="108">
        <v>12708815</v>
      </c>
      <c r="J14" s="108">
        <v>8464297240</v>
      </c>
      <c r="K14" s="110">
        <f t="shared" si="1"/>
        <v>445575010953.01001</v>
      </c>
      <c r="L14"/>
      <c r="M14"/>
      <c r="N14"/>
      <c r="O14"/>
      <c r="P14"/>
      <c r="Q14"/>
      <c r="R14"/>
      <c r="T14" s="100"/>
      <c r="U14" s="100"/>
    </row>
    <row r="15" spans="2:21" ht="15" x14ac:dyDescent="0.25">
      <c r="B15" s="107" t="s">
        <v>106</v>
      </c>
      <c r="C15" s="108">
        <v>21158472346</v>
      </c>
      <c r="D15" s="108">
        <v>1904885145</v>
      </c>
      <c r="E15" s="108">
        <v>2400000</v>
      </c>
      <c r="F15" s="108">
        <v>538633988.49000001</v>
      </c>
      <c r="G15" s="108">
        <v>0</v>
      </c>
      <c r="H15" s="108">
        <v>43163842269</v>
      </c>
      <c r="I15" s="108">
        <v>7383211362</v>
      </c>
      <c r="J15" s="108">
        <v>57505000</v>
      </c>
      <c r="K15" s="108">
        <f t="shared" si="1"/>
        <v>74208950110.490005</v>
      </c>
      <c r="L15"/>
      <c r="M15"/>
      <c r="N15"/>
      <c r="O15"/>
      <c r="P15"/>
      <c r="Q15"/>
      <c r="R15"/>
      <c r="T15" s="100"/>
      <c r="U15" s="100"/>
    </row>
    <row r="16" spans="2:21" ht="15" x14ac:dyDescent="0.25">
      <c r="B16" s="107" t="s">
        <v>107</v>
      </c>
      <c r="C16" s="108">
        <v>1343331371</v>
      </c>
      <c r="D16" s="108">
        <v>131916061637</v>
      </c>
      <c r="E16" s="108">
        <v>41817346746</v>
      </c>
      <c r="F16" s="108">
        <v>15418414633.98</v>
      </c>
      <c r="G16" s="108">
        <v>96648157755</v>
      </c>
      <c r="H16" s="108">
        <v>0</v>
      </c>
      <c r="I16" s="108">
        <v>556243883</v>
      </c>
      <c r="J16" s="108">
        <v>149703020</v>
      </c>
      <c r="K16" s="111">
        <f t="shared" si="1"/>
        <v>287849259045.97998</v>
      </c>
      <c r="L16"/>
      <c r="M16"/>
      <c r="N16"/>
      <c r="O16"/>
      <c r="P16"/>
      <c r="Q16"/>
      <c r="R16"/>
      <c r="T16" s="100"/>
      <c r="U16" s="100"/>
    </row>
    <row r="17" spans="2:21" ht="15" x14ac:dyDescent="0.25">
      <c r="B17" s="107" t="s">
        <v>108</v>
      </c>
      <c r="C17" s="108">
        <v>358342268</v>
      </c>
      <c r="D17" s="108">
        <v>12000000</v>
      </c>
      <c r="E17" s="108">
        <v>0</v>
      </c>
      <c r="F17" s="108">
        <v>267296026.5</v>
      </c>
      <c r="G17" s="108">
        <v>0</v>
      </c>
      <c r="H17" s="108">
        <v>0</v>
      </c>
      <c r="I17" s="108">
        <v>13920000</v>
      </c>
      <c r="J17" s="108">
        <v>0</v>
      </c>
      <c r="K17" s="110">
        <f t="shared" si="1"/>
        <v>651558294.5</v>
      </c>
      <c r="L17"/>
      <c r="M17"/>
      <c r="N17"/>
      <c r="O17"/>
      <c r="P17"/>
      <c r="Q17"/>
      <c r="R17"/>
      <c r="T17" s="100"/>
      <c r="U17" s="100"/>
    </row>
    <row r="18" spans="2:21" ht="15" x14ac:dyDescent="0.25">
      <c r="B18" s="107" t="s">
        <v>109</v>
      </c>
      <c r="C18" s="108">
        <v>11280899184</v>
      </c>
      <c r="D18" s="108">
        <v>931045215</v>
      </c>
      <c r="E18" s="108">
        <v>59361039</v>
      </c>
      <c r="F18" s="108">
        <v>32670423</v>
      </c>
      <c r="G18" s="108">
        <v>26507787817</v>
      </c>
      <c r="H18" s="108">
        <v>5599088701</v>
      </c>
      <c r="I18" s="108">
        <v>889819651</v>
      </c>
      <c r="J18" s="108">
        <v>1033468337</v>
      </c>
      <c r="K18" s="112">
        <f t="shared" si="1"/>
        <v>46334140367</v>
      </c>
      <c r="L18"/>
      <c r="M18"/>
      <c r="N18"/>
      <c r="O18"/>
      <c r="P18"/>
      <c r="Q18"/>
      <c r="R18"/>
    </row>
    <row r="19" spans="2:21" ht="15" x14ac:dyDescent="0.25">
      <c r="B19" s="569" t="s">
        <v>110</v>
      </c>
      <c r="C19" s="570">
        <f>SUM(C20:C22)</f>
        <v>936359438</v>
      </c>
      <c r="D19" s="570">
        <f>SUM(D20:D22)</f>
        <v>10370319308</v>
      </c>
      <c r="E19" s="570">
        <f>SUM(E20:E22)</f>
        <v>37801000</v>
      </c>
      <c r="F19" s="570">
        <f>F20+F21+F22</f>
        <v>10066950155.870001</v>
      </c>
      <c r="G19" s="570">
        <f>G20+G21+G22</f>
        <v>14364544825</v>
      </c>
      <c r="H19" s="570">
        <f t="shared" ref="H19:J19" si="2">H20+H21+H22</f>
        <v>0</v>
      </c>
      <c r="I19" s="570">
        <f t="shared" si="2"/>
        <v>11795188262</v>
      </c>
      <c r="J19" s="570">
        <f t="shared" si="2"/>
        <v>0</v>
      </c>
      <c r="K19" s="570">
        <f>SUM(C19:J19)</f>
        <v>47571162988.870003</v>
      </c>
      <c r="L19"/>
      <c r="M19"/>
      <c r="N19"/>
      <c r="O19"/>
      <c r="P19"/>
      <c r="Q19"/>
      <c r="R19"/>
    </row>
    <row r="20" spans="2:21" ht="30" x14ac:dyDescent="0.25">
      <c r="B20" s="127" t="s">
        <v>111</v>
      </c>
      <c r="C20" s="114">
        <v>0</v>
      </c>
      <c r="D20" s="114">
        <v>0</v>
      </c>
      <c r="E20" s="114">
        <v>37474000</v>
      </c>
      <c r="F20" s="114">
        <v>211839328.08000001</v>
      </c>
      <c r="G20" s="114">
        <v>0</v>
      </c>
      <c r="H20" s="114">
        <v>0</v>
      </c>
      <c r="I20" s="114">
        <v>0</v>
      </c>
      <c r="J20" s="114">
        <v>0</v>
      </c>
      <c r="K20" s="114">
        <f>SUM(C20:J20)</f>
        <v>249313328.08000001</v>
      </c>
      <c r="L20"/>
      <c r="M20"/>
      <c r="N20"/>
      <c r="O20"/>
      <c r="P20"/>
      <c r="Q20"/>
      <c r="R20"/>
    </row>
    <row r="21" spans="2:21" ht="15" x14ac:dyDescent="0.25">
      <c r="B21" s="113" t="s">
        <v>112</v>
      </c>
      <c r="C21" s="114">
        <v>936359438</v>
      </c>
      <c r="D21" s="114">
        <v>10370319308</v>
      </c>
      <c r="E21" s="114">
        <v>0</v>
      </c>
      <c r="F21" s="114">
        <v>9855110827.7900009</v>
      </c>
      <c r="G21" s="114">
        <v>14364544825</v>
      </c>
      <c r="H21" s="114">
        <v>0</v>
      </c>
      <c r="I21" s="114">
        <v>2582630000</v>
      </c>
      <c r="J21" s="114">
        <v>0</v>
      </c>
      <c r="K21" s="114">
        <f t="shared" ref="K21:K22" si="3">SUM(C21:J21)</f>
        <v>38108964398.790001</v>
      </c>
      <c r="L21"/>
      <c r="M21"/>
      <c r="N21"/>
      <c r="O21"/>
      <c r="P21"/>
      <c r="Q21"/>
      <c r="R21"/>
    </row>
    <row r="22" spans="2:21" ht="30" x14ac:dyDescent="0.25">
      <c r="B22" s="113" t="s">
        <v>113</v>
      </c>
      <c r="C22" s="114">
        <v>0</v>
      </c>
      <c r="D22" s="114">
        <v>0</v>
      </c>
      <c r="E22" s="114">
        <v>327000</v>
      </c>
      <c r="F22" s="114">
        <v>0</v>
      </c>
      <c r="G22" s="114">
        <v>0</v>
      </c>
      <c r="H22" s="114">
        <v>0</v>
      </c>
      <c r="I22" s="114">
        <v>9212558262</v>
      </c>
      <c r="J22" s="114">
        <v>0</v>
      </c>
      <c r="K22" s="114">
        <f t="shared" si="3"/>
        <v>9212885262</v>
      </c>
      <c r="L22"/>
      <c r="M22"/>
      <c r="N22"/>
      <c r="O22"/>
      <c r="P22"/>
      <c r="Q22"/>
      <c r="R22"/>
    </row>
    <row r="23" spans="2:21" ht="15" x14ac:dyDescent="0.25">
      <c r="B23" s="571" t="s">
        <v>75</v>
      </c>
      <c r="C23" s="572">
        <f>C11+C19</f>
        <v>1241364731494</v>
      </c>
      <c r="D23" s="572">
        <f>D11+D19</f>
        <v>184784264494</v>
      </c>
      <c r="E23" s="572">
        <f>E11+E19</f>
        <v>88692353294</v>
      </c>
      <c r="F23" s="572">
        <f>F11+F19</f>
        <v>36047675776.839996</v>
      </c>
      <c r="G23" s="572">
        <f>G19+G11</f>
        <v>338067614467</v>
      </c>
      <c r="H23" s="572">
        <f t="shared" ref="H23:J23" si="4">H19+H11</f>
        <v>162235576341</v>
      </c>
      <c r="I23" s="572">
        <f t="shared" si="4"/>
        <v>20651091973</v>
      </c>
      <c r="J23" s="572">
        <f t="shared" si="4"/>
        <v>9704973597</v>
      </c>
      <c r="K23" s="573">
        <f>SUM(C23:J23)</f>
        <v>2081548281436.8401</v>
      </c>
      <c r="L23"/>
      <c r="M23"/>
      <c r="N23"/>
      <c r="O23"/>
      <c r="P23"/>
      <c r="Q23"/>
      <c r="R23"/>
    </row>
    <row r="24" spans="2:21" ht="15" customHeight="1" x14ac:dyDescent="0.25">
      <c r="B24" s="261" t="s">
        <v>146</v>
      </c>
      <c r="C24" s="261"/>
      <c r="D24" s="261"/>
      <c r="E24" s="261"/>
      <c r="F24" s="261"/>
      <c r="G24" s="261"/>
      <c r="H24" s="261"/>
      <c r="I24" s="261"/>
      <c r="J24" s="261"/>
      <c r="K24" s="274"/>
      <c r="L24"/>
      <c r="M24"/>
      <c r="N24"/>
      <c r="O24"/>
      <c r="P24"/>
      <c r="Q24"/>
      <c r="R24"/>
    </row>
    <row r="25" spans="2:21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2:21" ht="15" x14ac:dyDescent="0.25">
      <c r="L26"/>
      <c r="M26"/>
      <c r="N26"/>
      <c r="O26"/>
      <c r="P26"/>
      <c r="Q26"/>
      <c r="R26"/>
    </row>
    <row r="27" spans="2:21" ht="15" x14ac:dyDescent="0.25">
      <c r="L27"/>
      <c r="M27"/>
      <c r="N27"/>
      <c r="O27"/>
      <c r="P27"/>
      <c r="Q27"/>
      <c r="R27"/>
    </row>
    <row r="28" spans="2:21" ht="15" x14ac:dyDescent="0.25">
      <c r="L28"/>
      <c r="M28"/>
      <c r="N28"/>
      <c r="O28"/>
      <c r="P28"/>
      <c r="Q28"/>
      <c r="R28"/>
    </row>
    <row r="29" spans="2:21" ht="15" x14ac:dyDescent="0.25">
      <c r="L29"/>
      <c r="M29"/>
      <c r="N29"/>
      <c r="O29"/>
      <c r="P29"/>
      <c r="Q29"/>
      <c r="R29"/>
    </row>
    <row r="33" spans="2:11" ht="15" x14ac:dyDescent="0.25">
      <c r="B33" s="100"/>
      <c r="C33" s="100"/>
      <c r="D33" s="115"/>
      <c r="E33" s="100"/>
      <c r="F33" s="100"/>
      <c r="G33" s="100"/>
      <c r="H33" s="100"/>
      <c r="I33" s="100"/>
      <c r="J33" s="100"/>
      <c r="K33" s="100"/>
    </row>
    <row r="38" spans="2:11" ht="15" x14ac:dyDescent="0.25">
      <c r="E38" s="115"/>
    </row>
  </sheetData>
  <mergeCells count="8">
    <mergeCell ref="B8:K8"/>
    <mergeCell ref="B9:B10"/>
    <mergeCell ref="B1:K1"/>
    <mergeCell ref="B2:K2"/>
    <mergeCell ref="B3:K3"/>
    <mergeCell ref="B5:K5"/>
    <mergeCell ref="B6:K6"/>
    <mergeCell ref="B7:K7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6E40B-184C-4B1B-A06C-E13A6BF6B43E}">
  <sheetPr codeName="Sheet26"/>
  <dimension ref="B2:N39"/>
  <sheetViews>
    <sheetView showGridLines="0" zoomScale="80" zoomScaleNormal="80" workbookViewId="0">
      <selection activeCell="E36" sqref="E36"/>
    </sheetView>
  </sheetViews>
  <sheetFormatPr defaultColWidth="11.42578125" defaultRowHeight="15" x14ac:dyDescent="0.25"/>
  <cols>
    <col min="1" max="1" width="11.42578125" style="116"/>
    <col min="2" max="2" width="63.5703125" style="116" customWidth="1"/>
    <col min="3" max="3" width="19.7109375" style="116" customWidth="1"/>
    <col min="4" max="4" width="21.7109375" style="116" customWidth="1"/>
    <col min="5" max="5" width="21.85546875" style="116" customWidth="1"/>
    <col min="6" max="6" width="16.42578125" style="116" customWidth="1"/>
    <col min="7" max="10" width="19.7109375" style="116" customWidth="1"/>
    <col min="11" max="11" width="16" style="116" customWidth="1"/>
    <col min="12" max="12" width="11.42578125" style="116" customWidth="1"/>
    <col min="13" max="13" width="6.7109375" style="116" customWidth="1"/>
    <col min="14" max="16384" width="11.42578125" style="116"/>
  </cols>
  <sheetData>
    <row r="2" spans="2:14" ht="23.25" x14ac:dyDescent="0.25">
      <c r="B2" s="805" t="s">
        <v>36</v>
      </c>
      <c r="C2" s="806"/>
      <c r="D2" s="806"/>
      <c r="E2" s="806"/>
      <c r="F2" s="806"/>
      <c r="G2" s="806"/>
      <c r="H2" s="806"/>
      <c r="I2" s="806"/>
      <c r="J2" s="806"/>
      <c r="K2" s="806"/>
    </row>
    <row r="3" spans="2:14" ht="18.75" x14ac:dyDescent="0.25">
      <c r="B3" s="807" t="s">
        <v>37</v>
      </c>
      <c r="C3" s="808"/>
      <c r="D3" s="808"/>
      <c r="E3" s="808"/>
      <c r="F3" s="808"/>
      <c r="G3" s="808"/>
      <c r="H3" s="808"/>
      <c r="I3" s="808"/>
      <c r="J3" s="808"/>
      <c r="K3" s="808"/>
    </row>
    <row r="4" spans="2:14" ht="15.75" x14ac:dyDescent="0.25">
      <c r="B4" s="809" t="s">
        <v>114</v>
      </c>
      <c r="C4" s="810"/>
      <c r="D4" s="810"/>
      <c r="E4" s="810"/>
      <c r="F4" s="810"/>
      <c r="G4" s="810"/>
      <c r="H4" s="810"/>
      <c r="I4" s="810"/>
      <c r="J4" s="810"/>
      <c r="K4" s="810"/>
    </row>
    <row r="5" spans="2:14" ht="15.75" x14ac:dyDescent="0.25">
      <c r="B5" s="117"/>
      <c r="C5" s="117"/>
      <c r="D5" s="117"/>
      <c r="E5" s="117"/>
      <c r="F5" s="117"/>
      <c r="G5" s="117"/>
      <c r="H5" s="117"/>
      <c r="I5" s="117"/>
      <c r="J5" s="117"/>
      <c r="K5" s="117"/>
    </row>
    <row r="6" spans="2:14" x14ac:dyDescent="0.25">
      <c r="B6" s="811" t="s">
        <v>1028</v>
      </c>
      <c r="C6" s="811"/>
      <c r="D6" s="811"/>
      <c r="E6" s="811"/>
      <c r="F6" s="811"/>
      <c r="G6" s="811"/>
      <c r="H6" s="811"/>
      <c r="I6" s="811"/>
      <c r="J6" s="811"/>
      <c r="K6" s="811"/>
    </row>
    <row r="7" spans="2:14" x14ac:dyDescent="0.25">
      <c r="B7" s="811" t="s">
        <v>737</v>
      </c>
      <c r="C7" s="811"/>
      <c r="D7" s="811"/>
      <c r="E7" s="811"/>
      <c r="F7" s="811"/>
      <c r="G7" s="811"/>
      <c r="H7" s="811"/>
      <c r="I7" s="811"/>
      <c r="J7" s="811"/>
      <c r="K7" s="811"/>
    </row>
    <row r="8" spans="2:14" x14ac:dyDescent="0.25">
      <c r="B8" s="804">
        <v>2025</v>
      </c>
      <c r="C8" s="804"/>
      <c r="D8" s="804"/>
      <c r="E8" s="804"/>
      <c r="F8" s="804"/>
      <c r="G8" s="804"/>
      <c r="H8" s="804"/>
      <c r="I8" s="804"/>
      <c r="J8" s="804"/>
      <c r="K8" s="804"/>
      <c r="L8"/>
      <c r="M8"/>
      <c r="N8"/>
    </row>
    <row r="9" spans="2:14" x14ac:dyDescent="0.25">
      <c r="B9" s="799" t="s">
        <v>100</v>
      </c>
      <c r="C9" s="799"/>
      <c r="D9" s="799"/>
      <c r="E9" s="799"/>
      <c r="F9" s="799"/>
      <c r="G9" s="799"/>
      <c r="H9" s="799"/>
      <c r="I9" s="799"/>
      <c r="J9" s="799"/>
      <c r="K9" s="799"/>
      <c r="L9"/>
      <c r="M9"/>
      <c r="N9"/>
    </row>
    <row r="10" spans="2:14" ht="66.75" customHeight="1" thickBot="1" x14ac:dyDescent="0.3">
      <c r="B10" s="796" t="s">
        <v>64</v>
      </c>
      <c r="C10" s="476" t="s">
        <v>752</v>
      </c>
      <c r="D10" s="476" t="s">
        <v>115</v>
      </c>
      <c r="E10" s="475" t="s">
        <v>116</v>
      </c>
      <c r="F10" s="475" t="s">
        <v>117</v>
      </c>
      <c r="G10" s="476" t="s">
        <v>118</v>
      </c>
      <c r="H10" s="476" t="s">
        <v>97</v>
      </c>
      <c r="I10" s="476" t="s">
        <v>96</v>
      </c>
      <c r="J10" s="476" t="s">
        <v>98</v>
      </c>
      <c r="K10" s="475" t="s">
        <v>136</v>
      </c>
    </row>
    <row r="11" spans="2:14" x14ac:dyDescent="0.25">
      <c r="B11" s="796"/>
      <c r="C11" s="560">
        <v>1</v>
      </c>
      <c r="D11" s="560">
        <v>2</v>
      </c>
      <c r="E11" s="561">
        <v>3</v>
      </c>
      <c r="F11" s="561">
        <v>4</v>
      </c>
      <c r="G11" s="560">
        <v>5</v>
      </c>
      <c r="H11" s="561">
        <v>6</v>
      </c>
      <c r="I11" s="561">
        <v>7</v>
      </c>
      <c r="J11" s="560">
        <v>8</v>
      </c>
      <c r="K11" s="561">
        <v>9</v>
      </c>
    </row>
    <row r="12" spans="2:14" x14ac:dyDescent="0.25">
      <c r="B12" s="574" t="s">
        <v>119</v>
      </c>
      <c r="C12" s="575">
        <f>SUM(C13:C20)</f>
        <v>1308196684792</v>
      </c>
      <c r="D12" s="575">
        <f t="shared" ref="D12:E12" si="0">SUM(D13:D20)</f>
        <v>164590324182</v>
      </c>
      <c r="E12" s="575">
        <f t="shared" si="0"/>
        <v>87016297862</v>
      </c>
      <c r="F12" s="575">
        <f>SUM(F13:F20)</f>
        <v>22776798122.130005</v>
      </c>
      <c r="G12" s="575">
        <f>SUM(G13:G20)</f>
        <v>261456075003</v>
      </c>
      <c r="H12" s="575">
        <f t="shared" ref="H12:J12" si="1">SUM(H13:H20)</f>
        <v>137755616134</v>
      </c>
      <c r="I12" s="575">
        <f t="shared" si="1"/>
        <v>8111807062</v>
      </c>
      <c r="J12" s="575">
        <f t="shared" si="1"/>
        <v>5349687658</v>
      </c>
      <c r="K12" s="575">
        <f>SUM(K13:K20)</f>
        <v>1995253290815.1301</v>
      </c>
    </row>
    <row r="13" spans="2:14" x14ac:dyDescent="0.25">
      <c r="B13" s="118" t="s">
        <v>120</v>
      </c>
      <c r="C13" s="119">
        <v>0</v>
      </c>
      <c r="D13" s="119">
        <v>0</v>
      </c>
      <c r="E13" s="119">
        <v>0</v>
      </c>
      <c r="F13" s="120">
        <v>702587</v>
      </c>
      <c r="G13" s="120">
        <v>254491211378</v>
      </c>
      <c r="H13" s="120">
        <v>83756190368</v>
      </c>
      <c r="I13" s="120">
        <v>5947181364</v>
      </c>
      <c r="J13" s="120">
        <v>4893062690</v>
      </c>
      <c r="K13" s="121">
        <f>+SUM(C13:J13)</f>
        <v>349088348387</v>
      </c>
    </row>
    <row r="14" spans="2:14" x14ac:dyDescent="0.25">
      <c r="B14" s="122" t="s">
        <v>121</v>
      </c>
      <c r="C14" s="123">
        <v>516919627204</v>
      </c>
      <c r="D14" s="123">
        <v>160515290745</v>
      </c>
      <c r="E14" s="123">
        <v>65417989655</v>
      </c>
      <c r="F14" s="120">
        <v>21322893961.260006</v>
      </c>
      <c r="G14" s="124">
        <v>0</v>
      </c>
      <c r="H14" s="124">
        <v>0</v>
      </c>
      <c r="I14" s="124">
        <v>0</v>
      </c>
      <c r="J14" s="124">
        <v>300000</v>
      </c>
      <c r="K14" s="121">
        <f t="shared" ref="K14:K20" si="2">+SUM(C14:J14)</f>
        <v>764176101565.26001</v>
      </c>
    </row>
    <row r="15" spans="2:14" x14ac:dyDescent="0.25">
      <c r="B15" s="122" t="s">
        <v>122</v>
      </c>
      <c r="C15" s="125">
        <v>90986168678</v>
      </c>
      <c r="D15" s="125">
        <v>2392571428</v>
      </c>
      <c r="E15" s="126">
        <v>0</v>
      </c>
      <c r="F15" s="120">
        <v>52019358.799999997</v>
      </c>
      <c r="G15" s="120">
        <v>26208264</v>
      </c>
      <c r="H15" s="120">
        <v>442512396</v>
      </c>
      <c r="I15" s="120">
        <v>582766562</v>
      </c>
      <c r="J15" s="120">
        <v>324480358</v>
      </c>
      <c r="K15" s="121">
        <f t="shared" si="2"/>
        <v>94806727044.800003</v>
      </c>
    </row>
    <row r="16" spans="2:14" x14ac:dyDescent="0.25">
      <c r="B16" s="122" t="s">
        <v>81</v>
      </c>
      <c r="C16" s="125">
        <v>298486441612</v>
      </c>
      <c r="D16" s="123">
        <v>120729328</v>
      </c>
      <c r="E16" s="126">
        <v>0</v>
      </c>
      <c r="F16" s="120">
        <v>67892145.569999993</v>
      </c>
      <c r="G16" s="120">
        <v>1228289358</v>
      </c>
      <c r="H16" s="120">
        <v>52339423187</v>
      </c>
      <c r="I16" s="120">
        <v>1568882686</v>
      </c>
      <c r="J16" s="124">
        <v>0</v>
      </c>
      <c r="K16" s="121">
        <f t="shared" si="2"/>
        <v>353811658316.57001</v>
      </c>
    </row>
    <row r="17" spans="2:11" x14ac:dyDescent="0.25">
      <c r="B17" s="122" t="s">
        <v>123</v>
      </c>
      <c r="C17" s="125">
        <v>13500000000</v>
      </c>
      <c r="D17" s="126">
        <v>0</v>
      </c>
      <c r="E17" s="126">
        <v>0</v>
      </c>
      <c r="F17" s="120">
        <v>0</v>
      </c>
      <c r="G17" s="124">
        <v>0</v>
      </c>
      <c r="H17" s="124">
        <v>0</v>
      </c>
      <c r="I17" s="124">
        <v>0</v>
      </c>
      <c r="J17" s="124">
        <v>0</v>
      </c>
      <c r="K17" s="121">
        <f t="shared" si="2"/>
        <v>13500000000</v>
      </c>
    </row>
    <row r="18" spans="2:11" x14ac:dyDescent="0.25">
      <c r="B18" s="122" t="s">
        <v>124</v>
      </c>
      <c r="C18" s="125">
        <v>388252040903</v>
      </c>
      <c r="D18" s="123">
        <v>1561732681</v>
      </c>
      <c r="E18" s="125">
        <v>21598258207</v>
      </c>
      <c r="F18" s="120">
        <v>1331775192.4999995</v>
      </c>
      <c r="G18" s="120">
        <v>5710366003</v>
      </c>
      <c r="H18" s="120">
        <v>1217490183</v>
      </c>
      <c r="I18" s="120">
        <v>12976450</v>
      </c>
      <c r="J18" s="120">
        <v>131844610</v>
      </c>
      <c r="K18" s="121">
        <f t="shared" si="2"/>
        <v>419816484229.5</v>
      </c>
    </row>
    <row r="19" spans="2:11" x14ac:dyDescent="0.25">
      <c r="B19" s="122" t="s">
        <v>125</v>
      </c>
      <c r="C19" s="126">
        <v>0</v>
      </c>
      <c r="D19" s="126">
        <v>0</v>
      </c>
      <c r="E19" s="126">
        <v>0</v>
      </c>
      <c r="F19" s="120">
        <v>39577</v>
      </c>
      <c r="G19" s="124">
        <v>0</v>
      </c>
      <c r="H19" s="124">
        <v>0</v>
      </c>
      <c r="I19" s="124">
        <v>0</v>
      </c>
      <c r="J19" s="124">
        <v>0</v>
      </c>
      <c r="K19" s="121">
        <f t="shared" si="2"/>
        <v>39577</v>
      </c>
    </row>
    <row r="20" spans="2:11" x14ac:dyDescent="0.25">
      <c r="B20" s="122" t="s">
        <v>126</v>
      </c>
      <c r="C20" s="125">
        <v>52406395</v>
      </c>
      <c r="D20" s="126">
        <v>0</v>
      </c>
      <c r="E20" s="126">
        <v>50000</v>
      </c>
      <c r="F20" s="120">
        <v>1475300</v>
      </c>
      <c r="G20" s="124">
        <v>0</v>
      </c>
      <c r="H20" s="124">
        <v>0</v>
      </c>
      <c r="I20" s="124">
        <v>0</v>
      </c>
      <c r="J20" s="124">
        <v>0</v>
      </c>
      <c r="K20" s="121">
        <f t="shared" si="2"/>
        <v>53931695</v>
      </c>
    </row>
    <row r="21" spans="2:11" x14ac:dyDescent="0.25">
      <c r="B21" s="576" t="s">
        <v>127</v>
      </c>
      <c r="C21" s="577">
        <f t="shared" ref="C21:K21" si="3">SUM(C22:C28)</f>
        <v>176037926167</v>
      </c>
      <c r="D21" s="577">
        <f t="shared" si="3"/>
        <v>18779446511</v>
      </c>
      <c r="E21" s="577">
        <f t="shared" si="3"/>
        <v>1049055436</v>
      </c>
      <c r="F21" s="577">
        <f t="shared" si="3"/>
        <v>11937506281.229992</v>
      </c>
      <c r="G21" s="577">
        <f t="shared" si="3"/>
        <v>78349254865</v>
      </c>
      <c r="H21" s="577">
        <f t="shared" si="3"/>
        <v>2709261440</v>
      </c>
      <c r="I21" s="577">
        <f t="shared" si="3"/>
        <v>546351215</v>
      </c>
      <c r="J21" s="577">
        <f t="shared" si="3"/>
        <v>518201189</v>
      </c>
      <c r="K21" s="575">
        <f t="shared" si="3"/>
        <v>289927003104.22998</v>
      </c>
    </row>
    <row r="22" spans="2:11" x14ac:dyDescent="0.25">
      <c r="B22" s="118" t="s">
        <v>128</v>
      </c>
      <c r="C22" s="125">
        <v>53087528542</v>
      </c>
      <c r="D22" s="125">
        <v>6757564058</v>
      </c>
      <c r="E22" s="125">
        <v>7000000</v>
      </c>
      <c r="F22" s="125">
        <v>9796782757.4899921</v>
      </c>
      <c r="G22" s="120">
        <v>66451242478</v>
      </c>
      <c r="H22" s="124">
        <v>0</v>
      </c>
      <c r="I22" s="124">
        <v>0</v>
      </c>
      <c r="J22" s="124">
        <v>0</v>
      </c>
      <c r="K22" s="121">
        <f>+SUM(C22:J22)</f>
        <v>136100117835.48999</v>
      </c>
    </row>
    <row r="23" spans="2:11" x14ac:dyDescent="0.25">
      <c r="B23" s="122" t="s">
        <v>129</v>
      </c>
      <c r="C23" s="125">
        <v>60505319620</v>
      </c>
      <c r="D23" s="125">
        <v>8350735532</v>
      </c>
      <c r="E23" s="125">
        <v>1039855436</v>
      </c>
      <c r="F23" s="125">
        <v>1930262464.7699995</v>
      </c>
      <c r="G23" s="120">
        <v>11364237982</v>
      </c>
      <c r="H23" s="120">
        <v>2709261440</v>
      </c>
      <c r="I23" s="120">
        <v>485351215</v>
      </c>
      <c r="J23" s="120">
        <v>518141189</v>
      </c>
      <c r="K23" s="121">
        <f t="shared" ref="K23:K28" si="4">+SUM(C23:J23)</f>
        <v>86903164878.770004</v>
      </c>
    </row>
    <row r="24" spans="2:11" x14ac:dyDescent="0.25">
      <c r="B24" s="122" t="s">
        <v>130</v>
      </c>
      <c r="C24" s="125">
        <v>10094704</v>
      </c>
      <c r="D24" s="125">
        <v>661637117</v>
      </c>
      <c r="E24" s="126">
        <v>0</v>
      </c>
      <c r="F24" s="125">
        <v>61560000</v>
      </c>
      <c r="G24" s="120">
        <v>6000</v>
      </c>
      <c r="H24" s="124">
        <v>0</v>
      </c>
      <c r="I24" s="124">
        <v>0</v>
      </c>
      <c r="J24" s="120">
        <v>60000</v>
      </c>
      <c r="K24" s="121">
        <f t="shared" si="4"/>
        <v>733357821</v>
      </c>
    </row>
    <row r="25" spans="2:11" x14ac:dyDescent="0.25">
      <c r="B25" s="122" t="s">
        <v>131</v>
      </c>
      <c r="C25" s="125">
        <v>1120835769</v>
      </c>
      <c r="D25" s="125">
        <v>154869000</v>
      </c>
      <c r="E25" s="123">
        <v>200000</v>
      </c>
      <c r="F25" s="123">
        <v>101650126.10999998</v>
      </c>
      <c r="G25" s="120">
        <v>465277138</v>
      </c>
      <c r="H25" s="124">
        <v>0</v>
      </c>
      <c r="I25" s="124">
        <v>0</v>
      </c>
      <c r="J25" s="124">
        <v>0</v>
      </c>
      <c r="K25" s="121">
        <f t="shared" si="4"/>
        <v>1842832033.1099999</v>
      </c>
    </row>
    <row r="26" spans="2:11" x14ac:dyDescent="0.25">
      <c r="B26" s="122" t="s">
        <v>132</v>
      </c>
      <c r="C26" s="125">
        <v>59867023257</v>
      </c>
      <c r="D26" s="125">
        <v>2854615995</v>
      </c>
      <c r="E26" s="123">
        <v>2000000</v>
      </c>
      <c r="F26" s="123">
        <v>47250932.859999999</v>
      </c>
      <c r="G26" s="124">
        <v>0</v>
      </c>
      <c r="H26" s="124">
        <v>0</v>
      </c>
      <c r="I26" s="124">
        <v>0</v>
      </c>
      <c r="J26" s="124">
        <v>0</v>
      </c>
      <c r="K26" s="121">
        <f t="shared" si="4"/>
        <v>62770890184.860001</v>
      </c>
    </row>
    <row r="27" spans="2:11" x14ac:dyDescent="0.25">
      <c r="B27" s="122" t="s">
        <v>133</v>
      </c>
      <c r="C27" s="126">
        <v>0</v>
      </c>
      <c r="D27" s="123">
        <v>24809</v>
      </c>
      <c r="E27" s="126">
        <v>0</v>
      </c>
      <c r="F27" s="126">
        <v>0</v>
      </c>
      <c r="G27" s="120">
        <v>68491267</v>
      </c>
      <c r="H27" s="124">
        <v>0</v>
      </c>
      <c r="I27" s="120">
        <v>61000000</v>
      </c>
      <c r="J27" s="124">
        <v>0</v>
      </c>
      <c r="K27" s="121">
        <f t="shared" si="4"/>
        <v>129516076</v>
      </c>
    </row>
    <row r="28" spans="2:11" x14ac:dyDescent="0.25">
      <c r="B28" s="122" t="s">
        <v>134</v>
      </c>
      <c r="C28" s="123">
        <v>1447124275</v>
      </c>
      <c r="D28" s="126">
        <v>0</v>
      </c>
      <c r="E28" s="126">
        <v>0</v>
      </c>
      <c r="F28" s="126">
        <v>0</v>
      </c>
      <c r="G28" s="124">
        <v>0</v>
      </c>
      <c r="H28" s="124"/>
      <c r="I28" s="124">
        <v>0</v>
      </c>
      <c r="J28" s="124">
        <v>0</v>
      </c>
      <c r="K28" s="121">
        <f t="shared" si="4"/>
        <v>1447124275</v>
      </c>
    </row>
    <row r="29" spans="2:11" x14ac:dyDescent="0.25">
      <c r="B29" s="578" t="s">
        <v>135</v>
      </c>
      <c r="C29" s="575">
        <f t="shared" ref="C29:K29" si="5">C21+C12</f>
        <v>1484234610959</v>
      </c>
      <c r="D29" s="575">
        <f t="shared" si="5"/>
        <v>183369770693</v>
      </c>
      <c r="E29" s="575">
        <f t="shared" si="5"/>
        <v>88065353298</v>
      </c>
      <c r="F29" s="575">
        <f t="shared" si="5"/>
        <v>34714304403.360001</v>
      </c>
      <c r="G29" s="575">
        <f t="shared" si="5"/>
        <v>339805329868</v>
      </c>
      <c r="H29" s="575">
        <f t="shared" si="5"/>
        <v>140464877574</v>
      </c>
      <c r="I29" s="575">
        <f t="shared" si="5"/>
        <v>8658158277</v>
      </c>
      <c r="J29" s="575">
        <f t="shared" si="5"/>
        <v>5867888847</v>
      </c>
      <c r="K29" s="575">
        <f t="shared" si="5"/>
        <v>2285180293919.3604</v>
      </c>
    </row>
    <row r="30" spans="2:11" ht="15" customHeight="1" x14ac:dyDescent="0.25">
      <c r="B30" s="261" t="s">
        <v>146</v>
      </c>
      <c r="C30" s="261"/>
      <c r="D30" s="261"/>
      <c r="E30" s="261"/>
      <c r="F30" s="261"/>
      <c r="G30" s="261"/>
      <c r="H30" s="261"/>
      <c r="I30" s="261"/>
      <c r="J30" s="261"/>
      <c r="K30" s="274"/>
    </row>
    <row r="33" spans="3:11" x14ac:dyDescent="0.25">
      <c r="C33"/>
      <c r="D33"/>
      <c r="E33"/>
      <c r="F33"/>
      <c r="G33"/>
      <c r="H33"/>
      <c r="I33"/>
      <c r="J33"/>
      <c r="K33"/>
    </row>
    <row r="34" spans="3:11" x14ac:dyDescent="0.25">
      <c r="C34"/>
      <c r="D34"/>
      <c r="E34"/>
      <c r="F34"/>
      <c r="G34"/>
      <c r="H34"/>
      <c r="I34"/>
      <c r="J34"/>
      <c r="K34"/>
    </row>
    <row r="35" spans="3:11" x14ac:dyDescent="0.25">
      <c r="C35"/>
      <c r="D35"/>
      <c r="E35"/>
      <c r="F35"/>
      <c r="G35"/>
      <c r="H35"/>
      <c r="I35"/>
      <c r="J35"/>
      <c r="K35"/>
    </row>
    <row r="36" spans="3:11" x14ac:dyDescent="0.25">
      <c r="C36"/>
      <c r="D36"/>
      <c r="E36"/>
      <c r="F36"/>
      <c r="G36"/>
      <c r="H36"/>
      <c r="I36"/>
      <c r="J36"/>
      <c r="K36"/>
    </row>
    <row r="37" spans="3:11" x14ac:dyDescent="0.25">
      <c r="C37"/>
      <c r="D37"/>
      <c r="E37"/>
      <c r="F37"/>
      <c r="G37"/>
      <c r="H37"/>
      <c r="I37"/>
      <c r="J37"/>
      <c r="K37"/>
    </row>
    <row r="38" spans="3:11" x14ac:dyDescent="0.25">
      <c r="C38"/>
      <c r="D38"/>
      <c r="E38"/>
      <c r="F38"/>
      <c r="G38"/>
      <c r="H38"/>
      <c r="I38"/>
      <c r="J38"/>
      <c r="K38"/>
    </row>
    <row r="39" spans="3:11" x14ac:dyDescent="0.25">
      <c r="C39"/>
      <c r="D39"/>
      <c r="E39"/>
      <c r="F39"/>
      <c r="G39"/>
      <c r="H39"/>
      <c r="I39"/>
      <c r="J39"/>
      <c r="K39"/>
    </row>
  </sheetData>
  <mergeCells count="8">
    <mergeCell ref="B9:K9"/>
    <mergeCell ref="B10:B11"/>
    <mergeCell ref="B2:K2"/>
    <mergeCell ref="B3:K3"/>
    <mergeCell ref="B4:K4"/>
    <mergeCell ref="B6:K6"/>
    <mergeCell ref="B7:K7"/>
    <mergeCell ref="B8:K8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84E2A-EA3A-4EE5-A02F-A9DC96D1B150}">
  <sheetPr codeName="Sheet27"/>
  <dimension ref="C1:M21"/>
  <sheetViews>
    <sheetView showGridLines="0" workbookViewId="0">
      <selection activeCell="D6" sqref="D6:G6"/>
    </sheetView>
  </sheetViews>
  <sheetFormatPr defaultColWidth="11.42578125" defaultRowHeight="15" x14ac:dyDescent="0.25"/>
  <cols>
    <col min="3" max="3" width="25.85546875" customWidth="1"/>
    <col min="4" max="4" width="36.5703125" customWidth="1"/>
    <col min="5" max="5" width="19.28515625" customWidth="1"/>
    <col min="7" max="7" width="20.28515625" customWidth="1"/>
  </cols>
  <sheetData>
    <row r="1" spans="3:13" ht="27.75" x14ac:dyDescent="0.25">
      <c r="D1" s="818" t="s">
        <v>36</v>
      </c>
      <c r="E1" s="819"/>
      <c r="F1" s="819"/>
      <c r="G1" s="819"/>
      <c r="H1" s="131"/>
      <c r="I1" s="132"/>
      <c r="J1" s="132"/>
      <c r="K1" s="132"/>
      <c r="L1" s="132"/>
      <c r="M1" s="132"/>
    </row>
    <row r="2" spans="3:13" ht="21" customHeight="1" x14ac:dyDescent="0.25">
      <c r="D2" s="712" t="s">
        <v>37</v>
      </c>
      <c r="E2" s="713"/>
      <c r="F2" s="713"/>
      <c r="G2" s="713"/>
      <c r="H2" s="133"/>
      <c r="I2" s="133"/>
      <c r="J2" s="133"/>
      <c r="K2" s="133"/>
      <c r="L2" s="133"/>
      <c r="M2" s="133"/>
    </row>
    <row r="3" spans="3:13" ht="15.75" customHeight="1" x14ac:dyDescent="0.25">
      <c r="D3" s="820" t="s">
        <v>138</v>
      </c>
      <c r="E3" s="821"/>
      <c r="F3" s="821"/>
      <c r="G3" s="821"/>
      <c r="H3" s="134"/>
      <c r="I3" s="6"/>
      <c r="J3" s="128"/>
      <c r="K3" s="128"/>
      <c r="L3" s="128"/>
      <c r="M3" s="128"/>
    </row>
    <row r="6" spans="3:13" x14ac:dyDescent="0.25">
      <c r="D6" s="811" t="s">
        <v>740</v>
      </c>
      <c r="E6" s="811"/>
      <c r="F6" s="811"/>
      <c r="G6" s="811"/>
    </row>
    <row r="7" spans="3:13" ht="15.75" thickBot="1" x14ac:dyDescent="0.3">
      <c r="D7" s="822">
        <v>2025</v>
      </c>
      <c r="E7" s="822"/>
      <c r="F7" s="822"/>
      <c r="G7" s="822"/>
    </row>
    <row r="8" spans="3:13" ht="15.75" customHeight="1" thickBot="1" x14ac:dyDescent="0.3">
      <c r="C8" s="135"/>
      <c r="D8" s="812" t="s">
        <v>139</v>
      </c>
      <c r="E8" s="814" t="s">
        <v>140</v>
      </c>
      <c r="F8" s="815"/>
      <c r="G8" s="816" t="s">
        <v>141</v>
      </c>
    </row>
    <row r="9" spans="3:13" ht="29.25" customHeight="1" thickBot="1" x14ac:dyDescent="0.3">
      <c r="C9" s="135"/>
      <c r="D9" s="812"/>
      <c r="E9" s="365" t="s">
        <v>142</v>
      </c>
      <c r="F9" s="366" t="s">
        <v>143</v>
      </c>
      <c r="G9" s="817"/>
    </row>
    <row r="10" spans="3:13" x14ac:dyDescent="0.25">
      <c r="C10" s="135"/>
      <c r="D10" s="813"/>
      <c r="E10" s="367">
        <v>1</v>
      </c>
      <c r="F10" s="368">
        <v>2</v>
      </c>
      <c r="G10" s="369">
        <v>3</v>
      </c>
    </row>
    <row r="11" spans="3:13" ht="15.75" thickBot="1" x14ac:dyDescent="0.3">
      <c r="C11" s="135"/>
      <c r="D11" s="136" t="s">
        <v>751</v>
      </c>
      <c r="E11" s="137">
        <v>34</v>
      </c>
      <c r="F11" s="137">
        <v>34</v>
      </c>
      <c r="G11" s="138">
        <f t="shared" ref="G11:G19" si="0">F11/E11</f>
        <v>1</v>
      </c>
    </row>
    <row r="12" spans="3:13" ht="30.75" thickBot="1" x14ac:dyDescent="0.3">
      <c r="C12" s="135"/>
      <c r="D12" s="139" t="s">
        <v>71</v>
      </c>
      <c r="E12" s="140">
        <v>61</v>
      </c>
      <c r="F12" s="140">
        <v>61</v>
      </c>
      <c r="G12" s="141">
        <f t="shared" si="0"/>
        <v>1</v>
      </c>
    </row>
    <row r="13" spans="3:13" ht="30.75" thickBot="1" x14ac:dyDescent="0.3">
      <c r="C13" s="135"/>
      <c r="D13" s="139" t="s">
        <v>72</v>
      </c>
      <c r="E13" s="140">
        <v>8</v>
      </c>
      <c r="F13" s="140">
        <v>8</v>
      </c>
      <c r="G13" s="141">
        <f t="shared" si="0"/>
        <v>1</v>
      </c>
    </row>
    <row r="14" spans="3:13" ht="15.75" thickBot="1" x14ac:dyDescent="0.3">
      <c r="C14" s="135"/>
      <c r="D14" s="139" t="s">
        <v>73</v>
      </c>
      <c r="E14" s="140">
        <v>393</v>
      </c>
      <c r="F14" s="140">
        <v>381</v>
      </c>
      <c r="G14" s="141">
        <f>F14/E14</f>
        <v>0.96946564885496178</v>
      </c>
    </row>
    <row r="15" spans="3:13" ht="30.75" thickBot="1" x14ac:dyDescent="0.3">
      <c r="C15" s="135"/>
      <c r="D15" s="142" t="s">
        <v>74</v>
      </c>
      <c r="E15" s="143">
        <v>24</v>
      </c>
      <c r="F15" s="143">
        <v>23</v>
      </c>
      <c r="G15" s="144">
        <f t="shared" si="0"/>
        <v>0.95833333333333337</v>
      </c>
    </row>
    <row r="16" spans="3:13" ht="30.75" thickBot="1" x14ac:dyDescent="0.3">
      <c r="C16" s="135"/>
      <c r="D16" s="139" t="s">
        <v>144</v>
      </c>
      <c r="E16" s="140">
        <v>2</v>
      </c>
      <c r="F16" s="140">
        <v>1</v>
      </c>
      <c r="G16" s="141">
        <f t="shared" si="0"/>
        <v>0.5</v>
      </c>
    </row>
    <row r="17" spans="3:7" ht="30.75" thickBot="1" x14ac:dyDescent="0.3">
      <c r="C17" s="135"/>
      <c r="D17" s="139" t="s">
        <v>96</v>
      </c>
      <c r="E17" s="140">
        <v>5</v>
      </c>
      <c r="F17" s="140">
        <v>4</v>
      </c>
      <c r="G17" s="141">
        <f t="shared" si="0"/>
        <v>0.8</v>
      </c>
    </row>
    <row r="18" spans="3:7" x14ac:dyDescent="0.25">
      <c r="C18" s="135"/>
      <c r="D18" s="148" t="s">
        <v>98</v>
      </c>
      <c r="E18" s="147">
        <v>2</v>
      </c>
      <c r="F18" s="149">
        <v>2</v>
      </c>
      <c r="G18" s="150">
        <f t="shared" si="0"/>
        <v>1</v>
      </c>
    </row>
    <row r="19" spans="3:7" ht="15.75" thickBot="1" x14ac:dyDescent="0.3">
      <c r="C19" s="135"/>
      <c r="D19" s="370" t="s">
        <v>145</v>
      </c>
      <c r="E19" s="371">
        <f>SUM(E11:E18)</f>
        <v>529</v>
      </c>
      <c r="F19" s="372">
        <f>SUM(F11:F18)</f>
        <v>514</v>
      </c>
      <c r="G19" s="373">
        <f t="shared" si="0"/>
        <v>0.97164461247637046</v>
      </c>
    </row>
    <row r="20" spans="3:7" x14ac:dyDescent="0.25">
      <c r="D20" s="145" t="s">
        <v>146</v>
      </c>
      <c r="E20" s="146"/>
    </row>
    <row r="21" spans="3:7" x14ac:dyDescent="0.25">
      <c r="F21" s="116"/>
    </row>
  </sheetData>
  <mergeCells count="8">
    <mergeCell ref="D8:D10"/>
    <mergeCell ref="E8:F8"/>
    <mergeCell ref="G8:G9"/>
    <mergeCell ref="D1:G1"/>
    <mergeCell ref="D2:G2"/>
    <mergeCell ref="D3:G3"/>
    <mergeCell ref="D6:G6"/>
    <mergeCell ref="D7:G7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79F78-71DB-48E2-B346-48129DB45E78}">
  <sheetPr codeName="Sheet28"/>
  <dimension ref="A1:S31"/>
  <sheetViews>
    <sheetView showGridLines="0" zoomScaleNormal="100" workbookViewId="0">
      <selection activeCell="N13" sqref="N13"/>
    </sheetView>
  </sheetViews>
  <sheetFormatPr defaultColWidth="11.42578125" defaultRowHeight="15" x14ac:dyDescent="0.25"/>
  <cols>
    <col min="2" max="2" width="27.85546875" customWidth="1"/>
    <col min="3" max="3" width="19.140625" customWidth="1"/>
    <col min="4" max="4" width="20.42578125" customWidth="1"/>
    <col min="11" max="13" width="11.42578125" style="72"/>
    <col min="16" max="16" width="18.28515625" bestFit="1" customWidth="1"/>
    <col min="17" max="17" width="17.28515625" bestFit="1" customWidth="1"/>
  </cols>
  <sheetData>
    <row r="1" spans="1:19" s="55" customFormat="1" x14ac:dyDescent="0.25">
      <c r="K1" s="221"/>
      <c r="L1" s="221"/>
      <c r="M1" s="221"/>
    </row>
    <row r="2" spans="1:19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579"/>
      <c r="K2" s="580"/>
      <c r="L2" s="580"/>
      <c r="M2" s="580"/>
      <c r="N2" s="581"/>
      <c r="O2" s="54"/>
      <c r="P2" s="54"/>
      <c r="Q2" s="221"/>
      <c r="R2" s="221"/>
      <c r="S2" s="221"/>
    </row>
    <row r="3" spans="1:19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582"/>
      <c r="K3" s="583"/>
      <c r="L3" s="583"/>
      <c r="M3" s="583"/>
      <c r="N3" s="584"/>
      <c r="O3" s="5"/>
      <c r="P3" s="585"/>
      <c r="Q3"/>
      <c r="R3" s="221"/>
      <c r="S3" s="221"/>
    </row>
    <row r="4" spans="1:19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586"/>
      <c r="K4" s="587"/>
      <c r="L4" s="587"/>
      <c r="M4" s="587"/>
      <c r="N4" s="588"/>
      <c r="O4" s="56"/>
      <c r="P4"/>
      <c r="Q4" s="589"/>
      <c r="R4" s="221"/>
      <c r="S4" s="221"/>
    </row>
    <row r="5" spans="1:19" x14ac:dyDescent="0.25">
      <c r="P5" s="191"/>
      <c r="R5" s="72"/>
      <c r="S5" s="72"/>
    </row>
    <row r="6" spans="1:19" s="2" customFormat="1" x14ac:dyDescent="0.25">
      <c r="I6" s="333"/>
      <c r="J6" s="590"/>
      <c r="K6" s="222"/>
      <c r="L6" s="222"/>
      <c r="M6" s="222"/>
      <c r="N6" s="590"/>
      <c r="P6"/>
      <c r="Q6"/>
      <c r="R6" s="222"/>
      <c r="S6" s="222"/>
    </row>
    <row r="7" spans="1:19" x14ac:dyDescent="0.25">
      <c r="B7" s="823" t="s">
        <v>1036</v>
      </c>
      <c r="C7" s="823"/>
      <c r="D7" s="823"/>
      <c r="E7" s="823"/>
      <c r="F7" s="823"/>
      <c r="G7" s="823"/>
      <c r="H7" s="823"/>
    </row>
    <row r="8" spans="1:19" x14ac:dyDescent="0.25">
      <c r="B8" s="823"/>
      <c r="C8" s="823"/>
      <c r="D8" s="823"/>
      <c r="E8" s="823"/>
      <c r="F8" s="823"/>
      <c r="G8" s="823"/>
      <c r="H8" s="823"/>
    </row>
    <row r="9" spans="1:19" x14ac:dyDescent="0.25">
      <c r="D9" s="278" t="s">
        <v>1029</v>
      </c>
    </row>
    <row r="20" spans="2:13" x14ac:dyDescent="0.25">
      <c r="K20" s="72" t="s">
        <v>57</v>
      </c>
      <c r="L20" s="72" t="s">
        <v>1030</v>
      </c>
      <c r="M20" s="72" t="s">
        <v>1031</v>
      </c>
    </row>
    <row r="21" spans="2:13" x14ac:dyDescent="0.25">
      <c r="K21" s="72">
        <v>2016</v>
      </c>
      <c r="L21" s="226">
        <v>157891446325</v>
      </c>
      <c r="M21" s="271">
        <v>0</v>
      </c>
    </row>
    <row r="22" spans="2:13" x14ac:dyDescent="0.25">
      <c r="K22" s="72">
        <v>2017</v>
      </c>
      <c r="L22" s="226">
        <v>174632016243</v>
      </c>
      <c r="M22" s="271">
        <v>0</v>
      </c>
    </row>
    <row r="23" spans="2:13" x14ac:dyDescent="0.25">
      <c r="K23" s="72">
        <v>2018</v>
      </c>
      <c r="L23" s="226">
        <v>174583009604.00003</v>
      </c>
      <c r="M23" s="271">
        <v>0</v>
      </c>
    </row>
    <row r="24" spans="2:13" x14ac:dyDescent="0.25">
      <c r="K24" s="72">
        <v>2019</v>
      </c>
      <c r="L24" s="226">
        <v>202138349745.4776</v>
      </c>
      <c r="M24" s="271">
        <v>0</v>
      </c>
    </row>
    <row r="25" spans="2:13" x14ac:dyDescent="0.25">
      <c r="K25" s="72">
        <v>2020</v>
      </c>
      <c r="L25" s="226">
        <v>201250330014.40118</v>
      </c>
      <c r="M25" s="271">
        <v>0</v>
      </c>
    </row>
    <row r="26" spans="2:13" x14ac:dyDescent="0.25">
      <c r="K26" s="72">
        <v>2021</v>
      </c>
      <c r="L26" s="226">
        <v>233262832411.41</v>
      </c>
      <c r="M26" s="271">
        <v>0</v>
      </c>
    </row>
    <row r="27" spans="2:13" x14ac:dyDescent="0.25">
      <c r="K27" s="72">
        <v>2022</v>
      </c>
      <c r="L27" s="226">
        <v>246208296337.77002</v>
      </c>
      <c r="M27" s="271">
        <v>0</v>
      </c>
    </row>
    <row r="28" spans="2:13" x14ac:dyDescent="0.25">
      <c r="K28" s="72">
        <v>2023</v>
      </c>
      <c r="L28" s="226">
        <v>293724777508.37</v>
      </c>
      <c r="M28" s="271">
        <v>0</v>
      </c>
    </row>
    <row r="29" spans="2:13" x14ac:dyDescent="0.25">
      <c r="B29" s="272" t="s">
        <v>1032</v>
      </c>
      <c r="K29" s="591">
        <v>2024</v>
      </c>
      <c r="L29" s="226">
        <v>332716084080.96002</v>
      </c>
      <c r="M29" s="271">
        <v>0</v>
      </c>
    </row>
    <row r="30" spans="2:13" x14ac:dyDescent="0.25">
      <c r="B30" s="272" t="s">
        <v>1033</v>
      </c>
      <c r="K30" s="218" t="s">
        <v>1034</v>
      </c>
      <c r="L30" s="226">
        <v>341957246742.73999</v>
      </c>
      <c r="M30" s="226">
        <v>3288576903</v>
      </c>
    </row>
    <row r="31" spans="2:13" x14ac:dyDescent="0.25">
      <c r="B31" s="272" t="s">
        <v>1035</v>
      </c>
    </row>
  </sheetData>
  <mergeCells count="4">
    <mergeCell ref="B2:I2"/>
    <mergeCell ref="B3:I3"/>
    <mergeCell ref="B4:I4"/>
    <mergeCell ref="B7:H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28B2C-22D4-43F3-A985-A55F501D723B}">
  <sheetPr codeName="Sheet2"/>
  <dimension ref="A1:S8759"/>
  <sheetViews>
    <sheetView showGridLines="0" zoomScale="80" zoomScaleNormal="80" workbookViewId="0"/>
  </sheetViews>
  <sheetFormatPr defaultColWidth="13.7109375" defaultRowHeight="18" x14ac:dyDescent="0.25"/>
  <cols>
    <col min="1" max="1" width="15.28515625" style="207" customWidth="1"/>
    <col min="2" max="2" width="14" style="207" customWidth="1"/>
    <col min="3" max="3" width="14.28515625" style="207" customWidth="1"/>
    <col min="4" max="17" width="13.7109375" style="51"/>
    <col min="18" max="18" width="15.28515625" style="51" customWidth="1"/>
    <col min="19" max="19" width="13.85546875" style="51" customWidth="1"/>
    <col min="20" max="16384" width="13.7109375" style="51"/>
  </cols>
  <sheetData>
    <row r="1" spans="1:16" s="55" customFormat="1" ht="15" x14ac:dyDescent="0.25"/>
    <row r="2" spans="1:16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</row>
    <row r="3" spans="1:16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</row>
    <row r="4" spans="1:16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 s="56"/>
    </row>
    <row r="6" spans="1:16" x14ac:dyDescent="0.25">
      <c r="B6" s="716" t="s">
        <v>994</v>
      </c>
      <c r="C6" s="717"/>
      <c r="D6" s="717"/>
      <c r="E6" s="717"/>
      <c r="F6" s="717"/>
      <c r="G6" s="717"/>
      <c r="H6" s="717"/>
      <c r="I6" s="717"/>
    </row>
    <row r="7" spans="1:16" ht="36.75" customHeight="1" x14ac:dyDescent="0.25">
      <c r="B7" s="717"/>
      <c r="C7" s="717"/>
      <c r="D7" s="717"/>
      <c r="E7" s="717"/>
      <c r="F7" s="717"/>
      <c r="G7" s="717"/>
      <c r="H7" s="717"/>
      <c r="I7" s="717"/>
    </row>
    <row r="8" spans="1:16" x14ac:dyDescent="0.25">
      <c r="B8" s="478"/>
    </row>
    <row r="9" spans="1:16" x14ac:dyDescent="0.25">
      <c r="B9" s="478"/>
    </row>
    <row r="10" spans="1:16" x14ac:dyDescent="0.25">
      <c r="B10" s="478"/>
    </row>
    <row r="11" spans="1:16" x14ac:dyDescent="0.25">
      <c r="B11" s="478"/>
    </row>
    <row r="12" spans="1:16" x14ac:dyDescent="0.25">
      <c r="B12" s="478"/>
    </row>
    <row r="13" spans="1:16" x14ac:dyDescent="0.25">
      <c r="B13" s="478"/>
    </row>
    <row r="14" spans="1:16" x14ac:dyDescent="0.25">
      <c r="B14" s="478"/>
    </row>
    <row r="15" spans="1:16" x14ac:dyDescent="0.25">
      <c r="B15" s="478"/>
    </row>
    <row r="16" spans="1:16" x14ac:dyDescent="0.25">
      <c r="B16" s="473" t="s">
        <v>992</v>
      </c>
    </row>
    <row r="17" spans="1:19" x14ac:dyDescent="0.25">
      <c r="B17" s="474" t="s">
        <v>993</v>
      </c>
    </row>
    <row r="20" spans="1:19" x14ac:dyDescent="0.25">
      <c r="C20" s="207" t="s">
        <v>56</v>
      </c>
      <c r="R20" s="207"/>
      <c r="S20" s="207" t="s">
        <v>55</v>
      </c>
    </row>
    <row r="21" spans="1:19" x14ac:dyDescent="0.25">
      <c r="C21" s="210"/>
      <c r="R21" s="208">
        <v>36526</v>
      </c>
      <c r="S21" s="209">
        <v>94</v>
      </c>
    </row>
    <row r="22" spans="1:19" x14ac:dyDescent="0.25">
      <c r="C22" s="210"/>
      <c r="R22" s="208">
        <v>36527</v>
      </c>
      <c r="S22" s="209">
        <v>94</v>
      </c>
    </row>
    <row r="23" spans="1:19" x14ac:dyDescent="0.25">
      <c r="C23" s="210"/>
      <c r="R23" s="208">
        <v>36528</v>
      </c>
      <c r="S23" s="209">
        <v>95</v>
      </c>
    </row>
    <row r="24" spans="1:19" x14ac:dyDescent="0.25">
      <c r="C24" s="210"/>
      <c r="R24" s="208">
        <v>36529</v>
      </c>
      <c r="S24" s="209">
        <v>95.9</v>
      </c>
    </row>
    <row r="25" spans="1:19" x14ac:dyDescent="0.25">
      <c r="C25" s="210"/>
      <c r="R25" s="208">
        <v>36530</v>
      </c>
      <c r="S25" s="209">
        <v>95.6</v>
      </c>
    </row>
    <row r="26" spans="1:19" x14ac:dyDescent="0.25">
      <c r="C26" s="210"/>
      <c r="R26" s="208">
        <v>36531</v>
      </c>
      <c r="S26" s="209">
        <v>94.7</v>
      </c>
    </row>
    <row r="27" spans="1:19" x14ac:dyDescent="0.25">
      <c r="C27" s="210"/>
      <c r="R27" s="208">
        <v>36532</v>
      </c>
      <c r="S27" s="209">
        <v>93.9</v>
      </c>
    </row>
    <row r="28" spans="1:19" x14ac:dyDescent="0.25">
      <c r="C28" s="210"/>
      <c r="R28" s="208">
        <v>36533</v>
      </c>
      <c r="S28" s="209">
        <v>93.9</v>
      </c>
    </row>
    <row r="29" spans="1:19" x14ac:dyDescent="0.25">
      <c r="C29" s="210"/>
      <c r="R29" s="208">
        <v>36534</v>
      </c>
      <c r="S29" s="209">
        <v>92.5</v>
      </c>
    </row>
    <row r="30" spans="1:19" x14ac:dyDescent="0.25">
      <c r="C30" s="210"/>
      <c r="R30" s="208">
        <v>36535</v>
      </c>
      <c r="S30" s="209">
        <v>91.1</v>
      </c>
    </row>
    <row r="31" spans="1:19" x14ac:dyDescent="0.25">
      <c r="A31" s="206" t="s">
        <v>991</v>
      </c>
      <c r="C31" s="210"/>
      <c r="R31" s="208">
        <v>36543</v>
      </c>
      <c r="S31" s="209">
        <v>81.8</v>
      </c>
    </row>
    <row r="32" spans="1:19" x14ac:dyDescent="0.25">
      <c r="C32" s="210"/>
      <c r="R32" s="208">
        <v>36544</v>
      </c>
      <c r="S32" s="209">
        <v>80.7</v>
      </c>
    </row>
    <row r="33" spans="3:19" x14ac:dyDescent="0.25">
      <c r="C33" s="210"/>
      <c r="R33" s="208">
        <v>36545</v>
      </c>
      <c r="S33" s="209">
        <v>79.7</v>
      </c>
    </row>
    <row r="34" spans="3:19" x14ac:dyDescent="0.25">
      <c r="C34" s="210"/>
      <c r="R34" s="208">
        <v>36546</v>
      </c>
      <c r="S34" s="209">
        <v>79.2</v>
      </c>
    </row>
    <row r="35" spans="3:19" x14ac:dyDescent="0.25">
      <c r="C35" s="210"/>
      <c r="R35" s="208">
        <v>36547</v>
      </c>
      <c r="S35" s="209">
        <v>79.3</v>
      </c>
    </row>
    <row r="36" spans="3:19" x14ac:dyDescent="0.25">
      <c r="C36" s="210"/>
      <c r="R36" s="208">
        <v>36548</v>
      </c>
      <c r="S36" s="209">
        <v>78.400000000000006</v>
      </c>
    </row>
    <row r="37" spans="3:19" x14ac:dyDescent="0.25">
      <c r="C37" s="210"/>
      <c r="R37" s="208">
        <v>36549</v>
      </c>
      <c r="S37" s="209">
        <v>76.7</v>
      </c>
    </row>
    <row r="38" spans="3:19" x14ac:dyDescent="0.25">
      <c r="C38" s="210"/>
      <c r="R38" s="208">
        <v>36550</v>
      </c>
      <c r="S38" s="209">
        <v>74.900000000000006</v>
      </c>
    </row>
    <row r="39" spans="3:19" x14ac:dyDescent="0.25">
      <c r="C39" s="210"/>
      <c r="R39" s="208">
        <v>36551</v>
      </c>
      <c r="S39" s="209">
        <v>73.400000000000006</v>
      </c>
    </row>
    <row r="40" spans="3:19" x14ac:dyDescent="0.25">
      <c r="C40" s="210"/>
      <c r="R40" s="208">
        <v>36552</v>
      </c>
      <c r="S40" s="209">
        <v>69.400000000000006</v>
      </c>
    </row>
    <row r="41" spans="3:19" x14ac:dyDescent="0.25">
      <c r="C41" s="210"/>
      <c r="R41" s="208">
        <v>36553</v>
      </c>
      <c r="S41" s="209">
        <v>66.900000000000006</v>
      </c>
    </row>
    <row r="42" spans="3:19" x14ac:dyDescent="0.25">
      <c r="C42" s="210"/>
      <c r="R42" s="208">
        <v>36554</v>
      </c>
      <c r="S42" s="209">
        <v>65.599999999999994</v>
      </c>
    </row>
    <row r="43" spans="3:19" x14ac:dyDescent="0.25">
      <c r="C43" s="210"/>
      <c r="R43" s="208">
        <v>36555</v>
      </c>
      <c r="S43" s="209">
        <v>65.400000000000006</v>
      </c>
    </row>
    <row r="44" spans="3:19" x14ac:dyDescent="0.25">
      <c r="C44" s="210"/>
      <c r="R44" s="208">
        <v>36556</v>
      </c>
      <c r="S44" s="209">
        <v>63.9</v>
      </c>
    </row>
    <row r="45" spans="3:19" x14ac:dyDescent="0.25">
      <c r="C45" s="210"/>
      <c r="R45" s="208">
        <v>36557</v>
      </c>
      <c r="S45" s="209">
        <v>65</v>
      </c>
    </row>
    <row r="46" spans="3:19" x14ac:dyDescent="0.25">
      <c r="C46" s="210"/>
      <c r="R46" s="208">
        <v>36558</v>
      </c>
      <c r="S46" s="209">
        <v>63.8</v>
      </c>
    </row>
    <row r="47" spans="3:19" ht="17.45" customHeight="1" x14ac:dyDescent="0.25">
      <c r="C47" s="210"/>
      <c r="R47" s="208">
        <v>36559</v>
      </c>
      <c r="S47" s="209">
        <v>62.5</v>
      </c>
    </row>
    <row r="48" spans="3:19" x14ac:dyDescent="0.25">
      <c r="C48" s="210"/>
      <c r="R48" s="208">
        <v>36560</v>
      </c>
      <c r="S48" s="209">
        <v>62.9</v>
      </c>
    </row>
    <row r="49" spans="3:19" x14ac:dyDescent="0.25">
      <c r="C49" s="210"/>
      <c r="R49" s="208">
        <v>36561</v>
      </c>
      <c r="S49" s="209">
        <v>63.3</v>
      </c>
    </row>
    <row r="50" spans="3:19" x14ac:dyDescent="0.25">
      <c r="C50" s="210"/>
      <c r="R50" s="208">
        <v>36562</v>
      </c>
      <c r="S50" s="209">
        <v>63.9</v>
      </c>
    </row>
    <row r="51" spans="3:19" x14ac:dyDescent="0.25">
      <c r="C51" s="210"/>
      <c r="R51" s="208">
        <v>36563</v>
      </c>
      <c r="S51" s="209">
        <v>63.9</v>
      </c>
    </row>
    <row r="52" spans="3:19" x14ac:dyDescent="0.25">
      <c r="C52" s="210"/>
      <c r="R52" s="208">
        <v>36564</v>
      </c>
      <c r="S52" s="209">
        <v>66.2</v>
      </c>
    </row>
    <row r="53" spans="3:19" x14ac:dyDescent="0.25">
      <c r="C53" s="210"/>
      <c r="R53" s="208">
        <v>36565</v>
      </c>
      <c r="S53" s="209">
        <v>66.5</v>
      </c>
    </row>
    <row r="54" spans="3:19" x14ac:dyDescent="0.25">
      <c r="C54" s="210"/>
      <c r="R54" s="208">
        <v>36566</v>
      </c>
      <c r="S54" s="209">
        <v>66.7</v>
      </c>
    </row>
    <row r="55" spans="3:19" x14ac:dyDescent="0.25">
      <c r="C55" s="210"/>
      <c r="R55" s="208">
        <v>36567</v>
      </c>
      <c r="S55" s="209">
        <v>68.099999999999994</v>
      </c>
    </row>
    <row r="56" spans="3:19" x14ac:dyDescent="0.25">
      <c r="C56" s="210"/>
      <c r="R56" s="208">
        <v>36568</v>
      </c>
      <c r="S56" s="209">
        <v>68.599999999999994</v>
      </c>
    </row>
    <row r="57" spans="3:19" x14ac:dyDescent="0.25">
      <c r="C57" s="210"/>
      <c r="R57" s="208">
        <v>36569</v>
      </c>
      <c r="S57" s="209">
        <v>68.7</v>
      </c>
    </row>
    <row r="58" spans="3:19" x14ac:dyDescent="0.25">
      <c r="C58" s="210"/>
      <c r="R58" s="208">
        <v>36570</v>
      </c>
      <c r="S58" s="209">
        <v>69.5</v>
      </c>
    </row>
    <row r="59" spans="3:19" x14ac:dyDescent="0.25">
      <c r="C59" s="210"/>
      <c r="R59" s="208">
        <v>36571</v>
      </c>
      <c r="S59" s="209">
        <v>70.5</v>
      </c>
    </row>
    <row r="60" spans="3:19" x14ac:dyDescent="0.25">
      <c r="C60" s="210"/>
      <c r="R60" s="208">
        <v>36572</v>
      </c>
      <c r="S60" s="209">
        <v>70.8</v>
      </c>
    </row>
    <row r="61" spans="3:19" x14ac:dyDescent="0.25">
      <c r="C61" s="210"/>
      <c r="R61" s="208">
        <v>36573</v>
      </c>
      <c r="S61" s="209">
        <v>70.8</v>
      </c>
    </row>
    <row r="62" spans="3:19" x14ac:dyDescent="0.25">
      <c r="C62" s="210"/>
      <c r="R62" s="208">
        <v>36574</v>
      </c>
      <c r="S62" s="209">
        <v>69.7</v>
      </c>
    </row>
    <row r="63" spans="3:19" x14ac:dyDescent="0.25">
      <c r="C63" s="210"/>
      <c r="R63" s="208">
        <v>36575</v>
      </c>
      <c r="S63" s="209">
        <v>69.5</v>
      </c>
    </row>
    <row r="64" spans="3:19" x14ac:dyDescent="0.25">
      <c r="C64" s="210"/>
      <c r="R64" s="208">
        <v>36576</v>
      </c>
      <c r="S64" s="209">
        <v>68.5</v>
      </c>
    </row>
    <row r="65" spans="3:19" x14ac:dyDescent="0.25">
      <c r="C65" s="210"/>
      <c r="R65" s="208">
        <v>36577</v>
      </c>
      <c r="S65" s="209">
        <v>67.400000000000006</v>
      </c>
    </row>
    <row r="66" spans="3:19" x14ac:dyDescent="0.25">
      <c r="C66" s="210"/>
      <c r="R66" s="208">
        <v>36578</v>
      </c>
      <c r="S66" s="209">
        <v>67.599999999999994</v>
      </c>
    </row>
    <row r="67" spans="3:19" x14ac:dyDescent="0.25">
      <c r="C67" s="210"/>
      <c r="R67" s="208">
        <v>36579</v>
      </c>
      <c r="S67" s="209">
        <v>66.400000000000006</v>
      </c>
    </row>
    <row r="68" spans="3:19" x14ac:dyDescent="0.25">
      <c r="C68" s="210"/>
      <c r="R68" s="208">
        <v>36580</v>
      </c>
      <c r="S68" s="209">
        <v>65.599999999999994</v>
      </c>
    </row>
    <row r="69" spans="3:19" x14ac:dyDescent="0.25">
      <c r="C69" s="210"/>
      <c r="R69" s="208">
        <v>36581</v>
      </c>
      <c r="S69" s="209">
        <v>65.2</v>
      </c>
    </row>
    <row r="70" spans="3:19" x14ac:dyDescent="0.25">
      <c r="C70" s="210"/>
      <c r="R70" s="208">
        <v>36582</v>
      </c>
      <c r="S70" s="209">
        <v>64.599999999999994</v>
      </c>
    </row>
    <row r="71" spans="3:19" x14ac:dyDescent="0.25">
      <c r="C71" s="210"/>
      <c r="R71" s="208">
        <v>36583</v>
      </c>
      <c r="S71" s="209">
        <v>64.2</v>
      </c>
    </row>
    <row r="72" spans="3:19" x14ac:dyDescent="0.25">
      <c r="C72" s="210"/>
      <c r="R72" s="208">
        <v>36584</v>
      </c>
      <c r="S72" s="209">
        <v>64.8</v>
      </c>
    </row>
    <row r="73" spans="3:19" x14ac:dyDescent="0.25">
      <c r="C73" s="210"/>
      <c r="R73" s="208">
        <v>36585</v>
      </c>
      <c r="S73" s="209">
        <v>64.400000000000006</v>
      </c>
    </row>
    <row r="74" spans="3:19" x14ac:dyDescent="0.25">
      <c r="C74" s="210"/>
      <c r="R74" s="208">
        <v>36586</v>
      </c>
      <c r="S74" s="209">
        <v>63.7</v>
      </c>
    </row>
    <row r="75" spans="3:19" x14ac:dyDescent="0.25">
      <c r="C75" s="210"/>
      <c r="R75" s="208">
        <v>36587</v>
      </c>
      <c r="S75" s="209">
        <v>61.9</v>
      </c>
    </row>
    <row r="76" spans="3:19" x14ac:dyDescent="0.25">
      <c r="C76" s="210"/>
      <c r="R76" s="208">
        <v>36588</v>
      </c>
      <c r="S76" s="209">
        <v>61.5</v>
      </c>
    </row>
    <row r="77" spans="3:19" x14ac:dyDescent="0.25">
      <c r="C77" s="210"/>
      <c r="R77" s="208">
        <v>36589</v>
      </c>
      <c r="S77" s="209">
        <v>61.2</v>
      </c>
    </row>
    <row r="78" spans="3:19" x14ac:dyDescent="0.25">
      <c r="C78" s="210"/>
      <c r="R78" s="208">
        <v>36590</v>
      </c>
      <c r="S78" s="209">
        <v>60.2</v>
      </c>
    </row>
    <row r="79" spans="3:19" x14ac:dyDescent="0.25">
      <c r="C79" s="210"/>
      <c r="R79" s="208">
        <v>36591</v>
      </c>
      <c r="S79" s="209">
        <v>60</v>
      </c>
    </row>
    <row r="80" spans="3:19" x14ac:dyDescent="0.25">
      <c r="C80" s="210"/>
      <c r="R80" s="208">
        <v>36592</v>
      </c>
      <c r="S80" s="209">
        <v>59.5</v>
      </c>
    </row>
    <row r="81" spans="3:19" x14ac:dyDescent="0.25">
      <c r="C81" s="210"/>
      <c r="R81" s="208">
        <v>36593</v>
      </c>
      <c r="S81" s="209">
        <v>58.4</v>
      </c>
    </row>
    <row r="82" spans="3:19" x14ac:dyDescent="0.25">
      <c r="C82" s="210"/>
      <c r="R82" s="208">
        <v>36594</v>
      </c>
      <c r="S82" s="209">
        <v>56.5</v>
      </c>
    </row>
    <row r="83" spans="3:19" x14ac:dyDescent="0.25">
      <c r="C83" s="210"/>
      <c r="R83" s="208">
        <v>36595</v>
      </c>
      <c r="S83" s="209">
        <v>55.2</v>
      </c>
    </row>
    <row r="84" spans="3:19" x14ac:dyDescent="0.25">
      <c r="C84" s="210"/>
      <c r="R84" s="208">
        <v>36596</v>
      </c>
      <c r="S84" s="209">
        <v>55</v>
      </c>
    </row>
    <row r="85" spans="3:19" x14ac:dyDescent="0.25">
      <c r="C85" s="210"/>
      <c r="R85" s="208">
        <v>36597</v>
      </c>
      <c r="S85" s="209">
        <v>53.5</v>
      </c>
    </row>
    <row r="86" spans="3:19" x14ac:dyDescent="0.25">
      <c r="C86" s="210"/>
      <c r="R86" s="208">
        <v>36598</v>
      </c>
      <c r="S86" s="209">
        <v>52.1</v>
      </c>
    </row>
    <row r="87" spans="3:19" x14ac:dyDescent="0.25">
      <c r="C87" s="210"/>
      <c r="R87" s="208">
        <v>36599</v>
      </c>
      <c r="S87" s="209">
        <v>51.9</v>
      </c>
    </row>
    <row r="88" spans="3:19" x14ac:dyDescent="0.25">
      <c r="C88" s="210"/>
      <c r="R88" s="208">
        <v>36600</v>
      </c>
      <c r="S88" s="209">
        <v>50.8</v>
      </c>
    </row>
    <row r="89" spans="3:19" x14ac:dyDescent="0.25">
      <c r="C89" s="210"/>
      <c r="R89" s="208">
        <v>36601</v>
      </c>
      <c r="S89" s="209">
        <v>50.4</v>
      </c>
    </row>
    <row r="90" spans="3:19" x14ac:dyDescent="0.25">
      <c r="C90" s="210"/>
      <c r="R90" s="208">
        <v>36602</v>
      </c>
      <c r="S90" s="209">
        <v>50.7</v>
      </c>
    </row>
    <row r="91" spans="3:19" x14ac:dyDescent="0.25">
      <c r="C91" s="210"/>
      <c r="R91" s="208">
        <v>36603</v>
      </c>
      <c r="S91" s="209">
        <v>49.9</v>
      </c>
    </row>
    <row r="92" spans="3:19" x14ac:dyDescent="0.25">
      <c r="C92" s="210"/>
      <c r="R92" s="208">
        <v>36604</v>
      </c>
      <c r="S92" s="209">
        <v>50</v>
      </c>
    </row>
    <row r="93" spans="3:19" x14ac:dyDescent="0.25">
      <c r="C93" s="210"/>
      <c r="R93" s="208">
        <v>36605</v>
      </c>
      <c r="S93" s="209">
        <v>50.4</v>
      </c>
    </row>
    <row r="94" spans="3:19" x14ac:dyDescent="0.25">
      <c r="C94" s="210"/>
      <c r="R94" s="208">
        <v>36606</v>
      </c>
      <c r="S94" s="209">
        <v>50.9</v>
      </c>
    </row>
    <row r="95" spans="3:19" x14ac:dyDescent="0.25">
      <c r="C95" s="210"/>
      <c r="R95" s="208">
        <v>36607</v>
      </c>
      <c r="S95" s="209">
        <v>51.6</v>
      </c>
    </row>
    <row r="96" spans="3:19" x14ac:dyDescent="0.25">
      <c r="C96" s="210"/>
      <c r="R96" s="208">
        <v>36608</v>
      </c>
      <c r="S96" s="209">
        <v>51.1</v>
      </c>
    </row>
    <row r="97" spans="3:19" x14ac:dyDescent="0.25">
      <c r="C97" s="210"/>
      <c r="R97" s="208">
        <v>36609</v>
      </c>
      <c r="S97" s="209">
        <v>51.1</v>
      </c>
    </row>
    <row r="98" spans="3:19" x14ac:dyDescent="0.25">
      <c r="C98" s="210"/>
      <c r="R98" s="208">
        <v>36610</v>
      </c>
      <c r="S98" s="209">
        <v>51.4</v>
      </c>
    </row>
    <row r="99" spans="3:19" x14ac:dyDescent="0.25">
      <c r="C99" s="210"/>
      <c r="R99" s="208">
        <v>36611</v>
      </c>
      <c r="S99" s="209">
        <v>50.5</v>
      </c>
    </row>
    <row r="100" spans="3:19" x14ac:dyDescent="0.25">
      <c r="C100" s="210"/>
      <c r="R100" s="208">
        <v>36612</v>
      </c>
      <c r="S100" s="209">
        <v>50.8</v>
      </c>
    </row>
    <row r="101" spans="3:19" x14ac:dyDescent="0.25">
      <c r="C101" s="210"/>
      <c r="R101" s="208">
        <v>36613</v>
      </c>
      <c r="S101" s="209">
        <v>52.2</v>
      </c>
    </row>
    <row r="102" spans="3:19" x14ac:dyDescent="0.25">
      <c r="C102" s="210"/>
      <c r="R102" s="208">
        <v>36614</v>
      </c>
      <c r="S102" s="209">
        <v>50.7</v>
      </c>
    </row>
    <row r="103" spans="3:19" x14ac:dyDescent="0.25">
      <c r="C103" s="210"/>
      <c r="R103" s="208">
        <v>36615</v>
      </c>
      <c r="S103" s="209">
        <v>50.8</v>
      </c>
    </row>
    <row r="104" spans="3:19" x14ac:dyDescent="0.25">
      <c r="C104" s="210"/>
      <c r="R104" s="208">
        <v>36616</v>
      </c>
      <c r="S104" s="209">
        <v>50.4</v>
      </c>
    </row>
    <row r="105" spans="3:19" x14ac:dyDescent="0.25">
      <c r="C105" s="210"/>
      <c r="R105" s="208">
        <v>36617</v>
      </c>
      <c r="S105" s="209">
        <v>50.6</v>
      </c>
    </row>
    <row r="106" spans="3:19" x14ac:dyDescent="0.25">
      <c r="C106" s="210"/>
      <c r="R106" s="208">
        <v>36618</v>
      </c>
      <c r="S106" s="209">
        <v>50.5</v>
      </c>
    </row>
    <row r="107" spans="3:19" x14ac:dyDescent="0.25">
      <c r="C107" s="210"/>
      <c r="R107" s="208">
        <v>36619</v>
      </c>
      <c r="S107" s="209">
        <v>50.1</v>
      </c>
    </row>
    <row r="108" spans="3:19" x14ac:dyDescent="0.25">
      <c r="C108" s="210"/>
      <c r="R108" s="208">
        <v>36620</v>
      </c>
      <c r="S108" s="209">
        <v>50.2</v>
      </c>
    </row>
    <row r="109" spans="3:19" x14ac:dyDescent="0.25">
      <c r="C109" s="210"/>
      <c r="R109" s="208">
        <v>36621</v>
      </c>
      <c r="S109" s="209">
        <v>49.2</v>
      </c>
    </row>
    <row r="110" spans="3:19" x14ac:dyDescent="0.25">
      <c r="C110" s="210"/>
      <c r="R110" s="208">
        <v>36622</v>
      </c>
      <c r="S110" s="209">
        <v>48.6</v>
      </c>
    </row>
    <row r="111" spans="3:19" x14ac:dyDescent="0.25">
      <c r="C111" s="210"/>
      <c r="R111" s="208">
        <v>36623</v>
      </c>
      <c r="S111" s="209">
        <v>48.5</v>
      </c>
    </row>
    <row r="112" spans="3:19" x14ac:dyDescent="0.25">
      <c r="C112" s="210"/>
      <c r="R112" s="208">
        <v>36624</v>
      </c>
      <c r="S112" s="209">
        <v>47.1</v>
      </c>
    </row>
    <row r="113" spans="3:19" x14ac:dyDescent="0.25">
      <c r="C113" s="210"/>
      <c r="R113" s="208">
        <v>36625</v>
      </c>
      <c r="S113" s="209">
        <v>47.7</v>
      </c>
    </row>
    <row r="114" spans="3:19" x14ac:dyDescent="0.25">
      <c r="C114" s="210"/>
      <c r="R114" s="208">
        <v>36626</v>
      </c>
      <c r="S114" s="209">
        <v>47.1</v>
      </c>
    </row>
    <row r="115" spans="3:19" x14ac:dyDescent="0.25">
      <c r="C115" s="210"/>
      <c r="R115" s="208">
        <v>36627</v>
      </c>
      <c r="S115" s="209">
        <v>47.7</v>
      </c>
    </row>
    <row r="116" spans="3:19" x14ac:dyDescent="0.25">
      <c r="C116" s="210"/>
      <c r="R116" s="208">
        <v>36628</v>
      </c>
      <c r="S116" s="209">
        <v>48.1</v>
      </c>
    </row>
    <row r="117" spans="3:19" x14ac:dyDescent="0.25">
      <c r="C117" s="210"/>
      <c r="R117" s="208">
        <v>36629</v>
      </c>
      <c r="S117" s="209">
        <v>47.7</v>
      </c>
    </row>
    <row r="118" spans="3:19" x14ac:dyDescent="0.25">
      <c r="C118" s="210"/>
      <c r="R118" s="208">
        <v>36630</v>
      </c>
      <c r="S118" s="209">
        <v>48.1</v>
      </c>
    </row>
    <row r="119" spans="3:19" x14ac:dyDescent="0.25">
      <c r="C119" s="210"/>
      <c r="R119" s="208">
        <v>36631</v>
      </c>
      <c r="S119" s="209">
        <v>47.8</v>
      </c>
    </row>
    <row r="120" spans="3:19" x14ac:dyDescent="0.25">
      <c r="C120" s="210"/>
      <c r="R120" s="208">
        <v>36632</v>
      </c>
      <c r="S120" s="209">
        <v>47.2</v>
      </c>
    </row>
    <row r="121" spans="3:19" x14ac:dyDescent="0.25">
      <c r="C121" s="210"/>
      <c r="R121" s="208">
        <v>36633</v>
      </c>
      <c r="S121" s="209">
        <v>47.5</v>
      </c>
    </row>
    <row r="122" spans="3:19" x14ac:dyDescent="0.25">
      <c r="C122" s="210"/>
      <c r="R122" s="208">
        <v>36634</v>
      </c>
      <c r="S122" s="209">
        <v>47.3</v>
      </c>
    </row>
    <row r="123" spans="3:19" x14ac:dyDescent="0.25">
      <c r="C123" s="210"/>
      <c r="R123" s="208">
        <v>36635</v>
      </c>
      <c r="S123" s="209">
        <v>47.1</v>
      </c>
    </row>
    <row r="124" spans="3:19" x14ac:dyDescent="0.25">
      <c r="C124" s="210"/>
      <c r="R124" s="208">
        <v>36636</v>
      </c>
      <c r="S124" s="209">
        <v>46.4</v>
      </c>
    </row>
    <row r="125" spans="3:19" x14ac:dyDescent="0.25">
      <c r="C125" s="210"/>
      <c r="R125" s="208">
        <v>36637</v>
      </c>
      <c r="S125" s="209">
        <v>45.4</v>
      </c>
    </row>
    <row r="126" spans="3:19" x14ac:dyDescent="0.25">
      <c r="C126" s="210"/>
      <c r="R126" s="208">
        <v>36638</v>
      </c>
      <c r="S126" s="209">
        <v>45.5</v>
      </c>
    </row>
    <row r="127" spans="3:19" x14ac:dyDescent="0.25">
      <c r="C127" s="210"/>
      <c r="R127" s="208">
        <v>36639</v>
      </c>
      <c r="S127" s="209">
        <v>45.5</v>
      </c>
    </row>
    <row r="128" spans="3:19" x14ac:dyDescent="0.25">
      <c r="C128" s="210"/>
      <c r="R128" s="208">
        <v>36640</v>
      </c>
      <c r="S128" s="209">
        <v>47.6</v>
      </c>
    </row>
    <row r="129" spans="3:19" x14ac:dyDescent="0.25">
      <c r="C129" s="210"/>
      <c r="R129" s="208">
        <v>36641</v>
      </c>
      <c r="S129" s="209">
        <v>48.9</v>
      </c>
    </row>
    <row r="130" spans="3:19" x14ac:dyDescent="0.25">
      <c r="C130" s="210"/>
      <c r="R130" s="208">
        <v>36642</v>
      </c>
      <c r="S130" s="209">
        <v>48.4</v>
      </c>
    </row>
    <row r="131" spans="3:19" x14ac:dyDescent="0.25">
      <c r="C131" s="210"/>
      <c r="R131" s="208">
        <v>36643</v>
      </c>
      <c r="S131" s="209">
        <v>47.5</v>
      </c>
    </row>
    <row r="132" spans="3:19" x14ac:dyDescent="0.25">
      <c r="C132" s="210"/>
      <c r="R132" s="208">
        <v>36644</v>
      </c>
      <c r="S132" s="209">
        <v>49.1</v>
      </c>
    </row>
    <row r="133" spans="3:19" x14ac:dyDescent="0.25">
      <c r="C133" s="210"/>
      <c r="R133" s="208">
        <v>36645</v>
      </c>
      <c r="S133" s="209">
        <v>49.5</v>
      </c>
    </row>
    <row r="134" spans="3:19" x14ac:dyDescent="0.25">
      <c r="C134" s="210"/>
      <c r="R134" s="208">
        <v>36646</v>
      </c>
      <c r="S134" s="209">
        <v>49.7</v>
      </c>
    </row>
    <row r="135" spans="3:19" x14ac:dyDescent="0.25">
      <c r="C135" s="210"/>
      <c r="R135" s="208">
        <v>36647</v>
      </c>
      <c r="S135" s="209">
        <v>50.7</v>
      </c>
    </row>
    <row r="136" spans="3:19" x14ac:dyDescent="0.25">
      <c r="C136" s="210"/>
      <c r="R136" s="208">
        <v>36648</v>
      </c>
      <c r="S136" s="209">
        <v>50.4</v>
      </c>
    </row>
    <row r="137" spans="3:19" x14ac:dyDescent="0.25">
      <c r="C137" s="210"/>
      <c r="R137" s="208">
        <v>36649</v>
      </c>
      <c r="S137" s="209">
        <v>51.9</v>
      </c>
    </row>
    <row r="138" spans="3:19" x14ac:dyDescent="0.25">
      <c r="C138" s="210"/>
      <c r="R138" s="208">
        <v>36650</v>
      </c>
      <c r="S138" s="209">
        <v>53.2</v>
      </c>
    </row>
    <row r="139" spans="3:19" x14ac:dyDescent="0.25">
      <c r="C139" s="210"/>
      <c r="R139" s="208">
        <v>36651</v>
      </c>
      <c r="S139" s="209">
        <v>55.4</v>
      </c>
    </row>
    <row r="140" spans="3:19" x14ac:dyDescent="0.25">
      <c r="C140" s="210"/>
      <c r="R140" s="208">
        <v>36652</v>
      </c>
      <c r="S140" s="209">
        <v>57.4</v>
      </c>
    </row>
    <row r="141" spans="3:19" x14ac:dyDescent="0.25">
      <c r="C141" s="210"/>
      <c r="R141" s="208">
        <v>36653</v>
      </c>
      <c r="S141" s="209">
        <v>57.3</v>
      </c>
    </row>
    <row r="142" spans="3:19" x14ac:dyDescent="0.25">
      <c r="C142" s="210"/>
      <c r="R142" s="208">
        <v>36654</v>
      </c>
      <c r="S142" s="209">
        <v>59.7</v>
      </c>
    </row>
    <row r="143" spans="3:19" x14ac:dyDescent="0.25">
      <c r="C143" s="210"/>
      <c r="R143" s="208">
        <v>36655</v>
      </c>
      <c r="S143" s="209">
        <v>61.3</v>
      </c>
    </row>
    <row r="144" spans="3:19" x14ac:dyDescent="0.25">
      <c r="C144" s="210"/>
      <c r="R144" s="208">
        <v>36656</v>
      </c>
      <c r="S144" s="209">
        <v>63.2</v>
      </c>
    </row>
    <row r="145" spans="3:19" x14ac:dyDescent="0.25">
      <c r="C145" s="210"/>
      <c r="R145" s="208">
        <v>36657</v>
      </c>
      <c r="S145" s="209">
        <v>64.099999999999994</v>
      </c>
    </row>
    <row r="146" spans="3:19" x14ac:dyDescent="0.25">
      <c r="C146" s="210"/>
      <c r="R146" s="208">
        <v>36658</v>
      </c>
      <c r="S146" s="209">
        <v>65.599999999999994</v>
      </c>
    </row>
    <row r="147" spans="3:19" x14ac:dyDescent="0.25">
      <c r="C147" s="210"/>
      <c r="R147" s="208">
        <v>36659</v>
      </c>
      <c r="S147" s="209">
        <v>67.099999999999994</v>
      </c>
    </row>
    <row r="148" spans="3:19" x14ac:dyDescent="0.25">
      <c r="C148" s="210"/>
      <c r="R148" s="208">
        <v>36660</v>
      </c>
      <c r="S148" s="209">
        <v>66.400000000000006</v>
      </c>
    </row>
    <row r="149" spans="3:19" x14ac:dyDescent="0.25">
      <c r="C149" s="210"/>
      <c r="R149" s="208">
        <v>36661</v>
      </c>
      <c r="S149" s="209">
        <v>66.900000000000006</v>
      </c>
    </row>
    <row r="150" spans="3:19" x14ac:dyDescent="0.25">
      <c r="C150" s="210"/>
      <c r="R150" s="208">
        <v>36662</v>
      </c>
      <c r="S150" s="209">
        <v>69</v>
      </c>
    </row>
    <row r="151" spans="3:19" x14ac:dyDescent="0.25">
      <c r="C151" s="210"/>
      <c r="R151" s="208">
        <v>36663</v>
      </c>
      <c r="S151" s="209">
        <v>68.3</v>
      </c>
    </row>
    <row r="152" spans="3:19" x14ac:dyDescent="0.25">
      <c r="C152" s="210"/>
      <c r="R152" s="208">
        <v>36664</v>
      </c>
      <c r="S152" s="209">
        <v>70.099999999999994</v>
      </c>
    </row>
    <row r="153" spans="3:19" x14ac:dyDescent="0.25">
      <c r="C153" s="210"/>
      <c r="R153" s="208">
        <v>36665</v>
      </c>
      <c r="S153" s="209">
        <v>71.5</v>
      </c>
    </row>
    <row r="154" spans="3:19" x14ac:dyDescent="0.25">
      <c r="C154" s="210"/>
      <c r="R154" s="208">
        <v>36666</v>
      </c>
      <c r="S154" s="209">
        <v>72.400000000000006</v>
      </c>
    </row>
    <row r="155" spans="3:19" x14ac:dyDescent="0.25">
      <c r="C155" s="210"/>
      <c r="R155" s="208">
        <v>36667</v>
      </c>
      <c r="S155" s="209">
        <v>73.7</v>
      </c>
    </row>
    <row r="156" spans="3:19" x14ac:dyDescent="0.25">
      <c r="C156" s="210"/>
      <c r="R156" s="208">
        <v>36668</v>
      </c>
      <c r="S156" s="209">
        <v>75.900000000000006</v>
      </c>
    </row>
    <row r="157" spans="3:19" x14ac:dyDescent="0.25">
      <c r="C157" s="210"/>
      <c r="R157" s="208">
        <v>36669</v>
      </c>
      <c r="S157" s="209">
        <v>77</v>
      </c>
    </row>
    <row r="158" spans="3:19" x14ac:dyDescent="0.25">
      <c r="C158" s="210"/>
      <c r="R158" s="208">
        <v>36670</v>
      </c>
      <c r="S158" s="209">
        <v>76.400000000000006</v>
      </c>
    </row>
    <row r="159" spans="3:19" x14ac:dyDescent="0.25">
      <c r="C159" s="210"/>
      <c r="R159" s="208">
        <v>36671</v>
      </c>
      <c r="S159" s="209">
        <v>75.5</v>
      </c>
    </row>
    <row r="160" spans="3:19" x14ac:dyDescent="0.25">
      <c r="C160" s="210"/>
      <c r="R160" s="208">
        <v>36672</v>
      </c>
      <c r="S160" s="209">
        <v>76.599999999999994</v>
      </c>
    </row>
    <row r="161" spans="3:19" x14ac:dyDescent="0.25">
      <c r="C161" s="210"/>
      <c r="R161" s="208">
        <v>36673</v>
      </c>
      <c r="S161" s="209">
        <v>76.900000000000006</v>
      </c>
    </row>
    <row r="162" spans="3:19" x14ac:dyDescent="0.25">
      <c r="C162" s="210"/>
      <c r="R162" s="208">
        <v>36674</v>
      </c>
      <c r="S162" s="209">
        <v>77</v>
      </c>
    </row>
    <row r="163" spans="3:19" x14ac:dyDescent="0.25">
      <c r="C163" s="210"/>
      <c r="R163" s="208">
        <v>36675</v>
      </c>
      <c r="S163" s="209">
        <v>78.599999999999994</v>
      </c>
    </row>
    <row r="164" spans="3:19" x14ac:dyDescent="0.25">
      <c r="C164" s="210"/>
      <c r="R164" s="208">
        <v>36676</v>
      </c>
      <c r="S164" s="209">
        <v>79.599999999999994</v>
      </c>
    </row>
    <row r="165" spans="3:19" x14ac:dyDescent="0.25">
      <c r="C165" s="210"/>
      <c r="R165" s="208">
        <v>36677</v>
      </c>
      <c r="S165" s="209">
        <v>80.2</v>
      </c>
    </row>
    <row r="166" spans="3:19" x14ac:dyDescent="0.25">
      <c r="C166" s="210"/>
      <c r="R166" s="208">
        <v>36678</v>
      </c>
      <c r="S166" s="209">
        <v>82.6</v>
      </c>
    </row>
    <row r="167" spans="3:19" x14ac:dyDescent="0.25">
      <c r="C167" s="210"/>
      <c r="R167" s="208">
        <v>36679</v>
      </c>
      <c r="S167" s="209">
        <v>82.2</v>
      </c>
    </row>
    <row r="168" spans="3:19" x14ac:dyDescent="0.25">
      <c r="C168" s="210"/>
      <c r="R168" s="208">
        <v>36680</v>
      </c>
      <c r="S168" s="209">
        <v>82.2</v>
      </c>
    </row>
    <row r="169" spans="3:19" x14ac:dyDescent="0.25">
      <c r="C169" s="210"/>
      <c r="R169" s="208">
        <v>36681</v>
      </c>
      <c r="S169" s="209">
        <v>81.599999999999994</v>
      </c>
    </row>
    <row r="170" spans="3:19" x14ac:dyDescent="0.25">
      <c r="C170" s="210"/>
      <c r="R170" s="208">
        <v>36682</v>
      </c>
      <c r="S170" s="209">
        <v>82.4</v>
      </c>
    </row>
    <row r="171" spans="3:19" x14ac:dyDescent="0.25">
      <c r="C171" s="210"/>
      <c r="R171" s="208">
        <v>36683</v>
      </c>
      <c r="S171" s="209">
        <v>83.9</v>
      </c>
    </row>
    <row r="172" spans="3:19" x14ac:dyDescent="0.25">
      <c r="C172" s="210"/>
      <c r="R172" s="208">
        <v>36684</v>
      </c>
      <c r="S172" s="209">
        <v>82.9</v>
      </c>
    </row>
    <row r="173" spans="3:19" x14ac:dyDescent="0.25">
      <c r="C173" s="210"/>
      <c r="R173" s="208">
        <v>36685</v>
      </c>
      <c r="S173" s="209">
        <v>81.2</v>
      </c>
    </row>
    <row r="174" spans="3:19" x14ac:dyDescent="0.25">
      <c r="C174" s="210"/>
      <c r="R174" s="208">
        <v>36686</v>
      </c>
      <c r="S174" s="209">
        <v>79.7</v>
      </c>
    </row>
    <row r="175" spans="3:19" x14ac:dyDescent="0.25">
      <c r="C175" s="210"/>
      <c r="R175" s="208">
        <v>36687</v>
      </c>
      <c r="S175" s="209">
        <v>79.7</v>
      </c>
    </row>
    <row r="176" spans="3:19" x14ac:dyDescent="0.25">
      <c r="C176" s="210"/>
      <c r="R176" s="208">
        <v>36688</v>
      </c>
      <c r="S176" s="209">
        <v>78.5</v>
      </c>
    </row>
    <row r="177" spans="3:19" x14ac:dyDescent="0.25">
      <c r="C177" s="210"/>
      <c r="R177" s="208">
        <v>36689</v>
      </c>
      <c r="S177" s="209">
        <v>77.2</v>
      </c>
    </row>
    <row r="178" spans="3:19" x14ac:dyDescent="0.25">
      <c r="C178" s="210"/>
      <c r="R178" s="208">
        <v>36690</v>
      </c>
      <c r="S178" s="209">
        <v>78.599999999999994</v>
      </c>
    </row>
    <row r="179" spans="3:19" x14ac:dyDescent="0.25">
      <c r="C179" s="210"/>
      <c r="R179" s="208">
        <v>36691</v>
      </c>
      <c r="S179" s="209">
        <v>77.400000000000006</v>
      </c>
    </row>
    <row r="180" spans="3:19" x14ac:dyDescent="0.25">
      <c r="C180" s="210"/>
      <c r="R180" s="208">
        <v>36692</v>
      </c>
      <c r="S180" s="209">
        <v>75.8</v>
      </c>
    </row>
    <row r="181" spans="3:19" x14ac:dyDescent="0.25">
      <c r="C181" s="210"/>
      <c r="R181" s="208">
        <v>36693</v>
      </c>
      <c r="S181" s="209">
        <v>77.3</v>
      </c>
    </row>
    <row r="182" spans="3:19" x14ac:dyDescent="0.25">
      <c r="C182" s="210"/>
      <c r="R182" s="208">
        <v>36694</v>
      </c>
      <c r="S182" s="209">
        <v>75.900000000000006</v>
      </c>
    </row>
    <row r="183" spans="3:19" x14ac:dyDescent="0.25">
      <c r="C183" s="210"/>
      <c r="R183" s="208">
        <v>36695</v>
      </c>
      <c r="S183" s="209">
        <v>74.400000000000006</v>
      </c>
    </row>
    <row r="184" spans="3:19" x14ac:dyDescent="0.25">
      <c r="C184" s="210"/>
      <c r="R184" s="208">
        <v>36696</v>
      </c>
      <c r="S184" s="209">
        <v>74.400000000000006</v>
      </c>
    </row>
    <row r="185" spans="3:19" x14ac:dyDescent="0.25">
      <c r="C185" s="210"/>
      <c r="R185" s="208">
        <v>36697</v>
      </c>
      <c r="S185" s="209">
        <v>73.599999999999994</v>
      </c>
    </row>
    <row r="186" spans="3:19" x14ac:dyDescent="0.25">
      <c r="C186" s="210"/>
      <c r="R186" s="208">
        <v>36698</v>
      </c>
      <c r="S186" s="209">
        <v>72.099999999999994</v>
      </c>
    </row>
    <row r="187" spans="3:19" x14ac:dyDescent="0.25">
      <c r="C187" s="210"/>
      <c r="R187" s="208">
        <v>36699</v>
      </c>
      <c r="S187" s="209">
        <v>70.7</v>
      </c>
    </row>
    <row r="188" spans="3:19" x14ac:dyDescent="0.25">
      <c r="C188" s="210"/>
      <c r="R188" s="208">
        <v>36700</v>
      </c>
      <c r="S188" s="209">
        <v>69</v>
      </c>
    </row>
    <row r="189" spans="3:19" x14ac:dyDescent="0.25">
      <c r="C189" s="210"/>
      <c r="R189" s="208">
        <v>36701</v>
      </c>
      <c r="S189" s="209">
        <v>69.2</v>
      </c>
    </row>
    <row r="190" spans="3:19" x14ac:dyDescent="0.25">
      <c r="C190" s="210"/>
      <c r="R190" s="208">
        <v>36702</v>
      </c>
      <c r="S190" s="209">
        <v>68.8</v>
      </c>
    </row>
    <row r="191" spans="3:19" x14ac:dyDescent="0.25">
      <c r="C191" s="210"/>
      <c r="R191" s="208">
        <v>36703</v>
      </c>
      <c r="S191" s="209">
        <v>68.2</v>
      </c>
    </row>
    <row r="192" spans="3:19" x14ac:dyDescent="0.25">
      <c r="C192" s="210"/>
      <c r="R192" s="208">
        <v>36704</v>
      </c>
      <c r="S192" s="209">
        <v>67.400000000000006</v>
      </c>
    </row>
    <row r="193" spans="3:19" x14ac:dyDescent="0.25">
      <c r="C193" s="210"/>
      <c r="R193" s="208">
        <v>36705</v>
      </c>
      <c r="S193" s="209">
        <v>65.7</v>
      </c>
    </row>
    <row r="194" spans="3:19" x14ac:dyDescent="0.25">
      <c r="C194" s="210"/>
      <c r="R194" s="208">
        <v>36706</v>
      </c>
      <c r="S194" s="209">
        <v>64.7</v>
      </c>
    </row>
    <row r="195" spans="3:19" x14ac:dyDescent="0.25">
      <c r="C195" s="210"/>
      <c r="R195" s="208">
        <v>36707</v>
      </c>
      <c r="S195" s="209">
        <v>64.099999999999994</v>
      </c>
    </row>
    <row r="196" spans="3:19" x14ac:dyDescent="0.25">
      <c r="C196" s="210"/>
      <c r="R196" s="208">
        <v>36708</v>
      </c>
      <c r="S196" s="209">
        <v>62.4</v>
      </c>
    </row>
    <row r="197" spans="3:19" x14ac:dyDescent="0.25">
      <c r="C197" s="210"/>
      <c r="R197" s="208">
        <v>36709</v>
      </c>
      <c r="S197" s="209">
        <v>61.5</v>
      </c>
    </row>
    <row r="198" spans="3:19" x14ac:dyDescent="0.25">
      <c r="C198" s="210"/>
      <c r="R198" s="208">
        <v>36710</v>
      </c>
      <c r="S198" s="209">
        <v>60.1</v>
      </c>
    </row>
    <row r="199" spans="3:19" x14ac:dyDescent="0.25">
      <c r="C199" s="210"/>
      <c r="R199" s="208">
        <v>36711</v>
      </c>
      <c r="S199" s="209">
        <v>59.9</v>
      </c>
    </row>
    <row r="200" spans="3:19" x14ac:dyDescent="0.25">
      <c r="C200" s="210"/>
      <c r="R200" s="208">
        <v>36712</v>
      </c>
      <c r="S200" s="209">
        <v>58.9</v>
      </c>
    </row>
    <row r="201" spans="3:19" x14ac:dyDescent="0.25">
      <c r="C201" s="210"/>
      <c r="R201" s="208">
        <v>36713</v>
      </c>
      <c r="S201" s="209">
        <v>58.3</v>
      </c>
    </row>
    <row r="202" spans="3:19" x14ac:dyDescent="0.25">
      <c r="C202" s="210"/>
      <c r="R202" s="208">
        <v>36714</v>
      </c>
      <c r="S202" s="209">
        <v>58.3</v>
      </c>
    </row>
    <row r="203" spans="3:19" x14ac:dyDescent="0.25">
      <c r="C203" s="210"/>
      <c r="R203" s="208">
        <v>36715</v>
      </c>
      <c r="S203" s="209">
        <v>57.7</v>
      </c>
    </row>
    <row r="204" spans="3:19" x14ac:dyDescent="0.25">
      <c r="C204" s="210"/>
      <c r="R204" s="208">
        <v>36716</v>
      </c>
      <c r="S204" s="209">
        <v>57.6</v>
      </c>
    </row>
    <row r="205" spans="3:19" x14ac:dyDescent="0.25">
      <c r="C205" s="210"/>
      <c r="R205" s="208">
        <v>36717</v>
      </c>
      <c r="S205" s="209">
        <v>56.7</v>
      </c>
    </row>
    <row r="206" spans="3:19" x14ac:dyDescent="0.25">
      <c r="C206" s="210"/>
      <c r="R206" s="208">
        <v>36718</v>
      </c>
      <c r="S206" s="209">
        <v>56.2</v>
      </c>
    </row>
    <row r="207" spans="3:19" x14ac:dyDescent="0.25">
      <c r="C207" s="210"/>
      <c r="R207" s="208">
        <v>36719</v>
      </c>
      <c r="S207" s="209">
        <v>55.6</v>
      </c>
    </row>
    <row r="208" spans="3:19" x14ac:dyDescent="0.25">
      <c r="C208" s="210"/>
      <c r="R208" s="208">
        <v>36720</v>
      </c>
      <c r="S208" s="209">
        <v>55.2</v>
      </c>
    </row>
    <row r="209" spans="3:19" x14ac:dyDescent="0.25">
      <c r="C209" s="210"/>
      <c r="R209" s="208">
        <v>36721</v>
      </c>
      <c r="S209" s="209">
        <v>56</v>
      </c>
    </row>
    <row r="210" spans="3:19" x14ac:dyDescent="0.25">
      <c r="C210" s="210"/>
      <c r="R210" s="208">
        <v>36722</v>
      </c>
      <c r="S210" s="209">
        <v>55.4</v>
      </c>
    </row>
    <row r="211" spans="3:19" x14ac:dyDescent="0.25">
      <c r="C211" s="210"/>
      <c r="R211" s="208">
        <v>36723</v>
      </c>
      <c r="S211" s="209">
        <v>53.6</v>
      </c>
    </row>
    <row r="212" spans="3:19" x14ac:dyDescent="0.25">
      <c r="C212" s="210"/>
      <c r="R212" s="208">
        <v>36724</v>
      </c>
      <c r="S212" s="209">
        <v>53.6</v>
      </c>
    </row>
    <row r="213" spans="3:19" x14ac:dyDescent="0.25">
      <c r="C213" s="210"/>
      <c r="R213" s="208">
        <v>36725</v>
      </c>
      <c r="S213" s="209">
        <v>52.8</v>
      </c>
    </row>
    <row r="214" spans="3:19" x14ac:dyDescent="0.25">
      <c r="C214" s="210"/>
      <c r="R214" s="208">
        <v>36726</v>
      </c>
      <c r="S214" s="209">
        <v>52.6</v>
      </c>
    </row>
    <row r="215" spans="3:19" x14ac:dyDescent="0.25">
      <c r="C215" s="210"/>
      <c r="R215" s="208">
        <v>36727</v>
      </c>
      <c r="S215" s="209">
        <v>53.2</v>
      </c>
    </row>
    <row r="216" spans="3:19" x14ac:dyDescent="0.25">
      <c r="C216" s="210"/>
      <c r="R216" s="208">
        <v>36728</v>
      </c>
      <c r="S216" s="209">
        <v>51.5</v>
      </c>
    </row>
    <row r="217" spans="3:19" x14ac:dyDescent="0.25">
      <c r="C217" s="210"/>
      <c r="R217" s="208">
        <v>36729</v>
      </c>
      <c r="S217" s="209">
        <v>52.1</v>
      </c>
    </row>
    <row r="218" spans="3:19" x14ac:dyDescent="0.25">
      <c r="C218" s="210"/>
      <c r="R218" s="208">
        <v>36730</v>
      </c>
      <c r="S218" s="209">
        <v>51.8</v>
      </c>
    </row>
    <row r="219" spans="3:19" x14ac:dyDescent="0.25">
      <c r="C219" s="210"/>
      <c r="R219" s="208">
        <v>36731</v>
      </c>
      <c r="S219" s="209">
        <v>51.9</v>
      </c>
    </row>
    <row r="220" spans="3:19" x14ac:dyDescent="0.25">
      <c r="C220" s="210"/>
      <c r="R220" s="208">
        <v>36732</v>
      </c>
      <c r="S220" s="209">
        <v>51.5</v>
      </c>
    </row>
    <row r="221" spans="3:19" x14ac:dyDescent="0.25">
      <c r="C221" s="210"/>
      <c r="R221" s="208">
        <v>36733</v>
      </c>
      <c r="S221" s="209">
        <v>51.4</v>
      </c>
    </row>
    <row r="222" spans="3:19" x14ac:dyDescent="0.25">
      <c r="C222" s="210"/>
      <c r="R222" s="208">
        <v>36734</v>
      </c>
      <c r="S222" s="209">
        <v>52.3</v>
      </c>
    </row>
    <row r="223" spans="3:19" x14ac:dyDescent="0.25">
      <c r="C223" s="210"/>
      <c r="R223" s="208">
        <v>36735</v>
      </c>
      <c r="S223" s="209">
        <v>51.5</v>
      </c>
    </row>
    <row r="224" spans="3:19" x14ac:dyDescent="0.25">
      <c r="C224" s="210"/>
      <c r="R224" s="208">
        <v>36736</v>
      </c>
      <c r="S224" s="209">
        <v>52.2</v>
      </c>
    </row>
    <row r="225" spans="3:19" x14ac:dyDescent="0.25">
      <c r="C225" s="210"/>
      <c r="R225" s="208">
        <v>36737</v>
      </c>
      <c r="S225" s="209">
        <v>51.2</v>
      </c>
    </row>
    <row r="226" spans="3:19" x14ac:dyDescent="0.25">
      <c r="C226" s="210"/>
      <c r="R226" s="208">
        <v>36738</v>
      </c>
      <c r="S226" s="209">
        <v>50.7</v>
      </c>
    </row>
    <row r="227" spans="3:19" x14ac:dyDescent="0.25">
      <c r="C227" s="210"/>
      <c r="R227" s="208">
        <v>36739</v>
      </c>
      <c r="S227" s="209">
        <v>51.3</v>
      </c>
    </row>
    <row r="228" spans="3:19" x14ac:dyDescent="0.25">
      <c r="C228" s="210"/>
      <c r="R228" s="208">
        <v>36740</v>
      </c>
      <c r="S228" s="209">
        <v>52.1</v>
      </c>
    </row>
    <row r="229" spans="3:19" x14ac:dyDescent="0.25">
      <c r="C229" s="210"/>
      <c r="R229" s="208">
        <v>36741</v>
      </c>
      <c r="S229" s="209">
        <v>51.3</v>
      </c>
    </row>
    <row r="230" spans="3:19" x14ac:dyDescent="0.25">
      <c r="C230" s="210"/>
      <c r="R230" s="208">
        <v>36742</v>
      </c>
      <c r="S230" s="209">
        <v>50.6</v>
      </c>
    </row>
    <row r="231" spans="3:19" x14ac:dyDescent="0.25">
      <c r="C231" s="210"/>
      <c r="R231" s="208">
        <v>36743</v>
      </c>
      <c r="S231" s="209">
        <v>49.3</v>
      </c>
    </row>
    <row r="232" spans="3:19" x14ac:dyDescent="0.25">
      <c r="C232" s="210"/>
      <c r="R232" s="208">
        <v>36744</v>
      </c>
      <c r="S232" s="209">
        <v>47.4</v>
      </c>
    </row>
    <row r="233" spans="3:19" x14ac:dyDescent="0.25">
      <c r="C233" s="210"/>
      <c r="R233" s="208">
        <v>36745</v>
      </c>
      <c r="S233" s="209">
        <v>47.6</v>
      </c>
    </row>
    <row r="234" spans="3:19" x14ac:dyDescent="0.25">
      <c r="C234" s="210"/>
      <c r="R234" s="208">
        <v>36746</v>
      </c>
      <c r="S234" s="209">
        <v>48.4</v>
      </c>
    </row>
    <row r="235" spans="3:19" x14ac:dyDescent="0.25">
      <c r="C235" s="210"/>
      <c r="R235" s="208">
        <v>36747</v>
      </c>
      <c r="S235" s="209">
        <v>48.3</v>
      </c>
    </row>
    <row r="236" spans="3:19" x14ac:dyDescent="0.25">
      <c r="C236" s="210"/>
      <c r="R236" s="208">
        <v>36748</v>
      </c>
      <c r="S236" s="209">
        <v>48.6</v>
      </c>
    </row>
    <row r="237" spans="3:19" x14ac:dyDescent="0.25">
      <c r="C237" s="210"/>
      <c r="R237" s="208">
        <v>36749</v>
      </c>
      <c r="S237" s="209">
        <v>48.8</v>
      </c>
    </row>
    <row r="238" spans="3:19" x14ac:dyDescent="0.25">
      <c r="C238" s="210"/>
      <c r="R238" s="208">
        <v>36750</v>
      </c>
      <c r="S238" s="209">
        <v>48</v>
      </c>
    </row>
    <row r="239" spans="3:19" x14ac:dyDescent="0.25">
      <c r="C239" s="210"/>
      <c r="R239" s="208">
        <v>36751</v>
      </c>
      <c r="S239" s="209">
        <v>47</v>
      </c>
    </row>
    <row r="240" spans="3:19" x14ac:dyDescent="0.25">
      <c r="C240" s="210"/>
      <c r="R240" s="208">
        <v>36752</v>
      </c>
      <c r="S240" s="209">
        <v>46.7</v>
      </c>
    </row>
    <row r="241" spans="3:19" x14ac:dyDescent="0.25">
      <c r="C241" s="210"/>
      <c r="R241" s="208">
        <v>36753</v>
      </c>
      <c r="S241" s="209">
        <v>48.2</v>
      </c>
    </row>
    <row r="242" spans="3:19" x14ac:dyDescent="0.25">
      <c r="C242" s="210"/>
      <c r="R242" s="208">
        <v>36754</v>
      </c>
      <c r="S242" s="209">
        <v>48.2</v>
      </c>
    </row>
    <row r="243" spans="3:19" x14ac:dyDescent="0.25">
      <c r="C243" s="210"/>
      <c r="R243" s="208">
        <v>36755</v>
      </c>
      <c r="S243" s="209">
        <v>48.4</v>
      </c>
    </row>
    <row r="244" spans="3:19" x14ac:dyDescent="0.25">
      <c r="C244" s="210"/>
      <c r="R244" s="208">
        <v>36756</v>
      </c>
      <c r="S244" s="209">
        <v>47.4</v>
      </c>
    </row>
    <row r="245" spans="3:19" x14ac:dyDescent="0.25">
      <c r="C245" s="210"/>
      <c r="R245" s="208">
        <v>36757</v>
      </c>
      <c r="S245" s="209">
        <v>46.4</v>
      </c>
    </row>
    <row r="246" spans="3:19" x14ac:dyDescent="0.25">
      <c r="C246" s="210"/>
      <c r="R246" s="208">
        <v>36758</v>
      </c>
      <c r="S246" s="209">
        <v>46.5</v>
      </c>
    </row>
    <row r="247" spans="3:19" x14ac:dyDescent="0.25">
      <c r="C247" s="210"/>
      <c r="R247" s="208">
        <v>36759</v>
      </c>
      <c r="S247" s="209">
        <v>46</v>
      </c>
    </row>
    <row r="248" spans="3:19" x14ac:dyDescent="0.25">
      <c r="C248" s="210"/>
      <c r="R248" s="208">
        <v>36760</v>
      </c>
      <c r="S248" s="209">
        <v>46.7</v>
      </c>
    </row>
    <row r="249" spans="3:19" x14ac:dyDescent="0.25">
      <c r="C249" s="210"/>
      <c r="R249" s="208">
        <v>36761</v>
      </c>
      <c r="S249" s="209">
        <v>46.3</v>
      </c>
    </row>
    <row r="250" spans="3:19" x14ac:dyDescent="0.25">
      <c r="C250" s="210"/>
      <c r="R250" s="208">
        <v>36762</v>
      </c>
      <c r="S250" s="209">
        <v>46.1</v>
      </c>
    </row>
    <row r="251" spans="3:19" x14ac:dyDescent="0.25">
      <c r="C251" s="210"/>
      <c r="R251" s="208">
        <v>36763</v>
      </c>
      <c r="S251" s="209">
        <v>46.5</v>
      </c>
    </row>
    <row r="252" spans="3:19" x14ac:dyDescent="0.25">
      <c r="C252" s="210"/>
      <c r="R252" s="208">
        <v>36764</v>
      </c>
      <c r="S252" s="209">
        <v>45.6</v>
      </c>
    </row>
    <row r="253" spans="3:19" x14ac:dyDescent="0.25">
      <c r="C253" s="210"/>
      <c r="R253" s="208">
        <v>36765</v>
      </c>
      <c r="S253" s="209">
        <v>45.8</v>
      </c>
    </row>
    <row r="254" spans="3:19" x14ac:dyDescent="0.25">
      <c r="C254" s="210"/>
      <c r="R254" s="208">
        <v>36766</v>
      </c>
      <c r="S254" s="209">
        <v>46.9</v>
      </c>
    </row>
    <row r="255" spans="3:19" x14ac:dyDescent="0.25">
      <c r="C255" s="210"/>
      <c r="R255" s="208">
        <v>36767</v>
      </c>
      <c r="S255" s="209">
        <v>47.4</v>
      </c>
    </row>
    <row r="256" spans="3:19" x14ac:dyDescent="0.25">
      <c r="C256" s="210"/>
      <c r="R256" s="208">
        <v>36768</v>
      </c>
      <c r="S256" s="209">
        <v>47.7</v>
      </c>
    </row>
    <row r="257" spans="3:19" x14ac:dyDescent="0.25">
      <c r="C257" s="210"/>
      <c r="R257" s="208">
        <v>36769</v>
      </c>
      <c r="S257" s="209">
        <v>47.2</v>
      </c>
    </row>
    <row r="258" spans="3:19" x14ac:dyDescent="0.25">
      <c r="C258" s="210"/>
      <c r="R258" s="208">
        <v>36770</v>
      </c>
      <c r="S258" s="209">
        <v>46.9</v>
      </c>
    </row>
    <row r="259" spans="3:19" x14ac:dyDescent="0.25">
      <c r="C259" s="210"/>
      <c r="R259" s="208">
        <v>36771</v>
      </c>
      <c r="S259" s="209">
        <v>47.5</v>
      </c>
    </row>
    <row r="260" spans="3:19" x14ac:dyDescent="0.25">
      <c r="C260" s="210"/>
      <c r="R260" s="208">
        <v>36772</v>
      </c>
      <c r="S260" s="209">
        <v>47</v>
      </c>
    </row>
    <row r="261" spans="3:19" x14ac:dyDescent="0.25">
      <c r="C261" s="210"/>
      <c r="R261" s="208">
        <v>36773</v>
      </c>
      <c r="S261" s="209">
        <v>47.6</v>
      </c>
    </row>
    <row r="262" spans="3:19" x14ac:dyDescent="0.25">
      <c r="C262" s="210"/>
      <c r="R262" s="208">
        <v>36774</v>
      </c>
      <c r="S262" s="209">
        <v>48.9</v>
      </c>
    </row>
    <row r="263" spans="3:19" x14ac:dyDescent="0.25">
      <c r="C263" s="210"/>
      <c r="R263" s="208">
        <v>36775</v>
      </c>
      <c r="S263" s="209">
        <v>49.6</v>
      </c>
    </row>
    <row r="264" spans="3:19" x14ac:dyDescent="0.25">
      <c r="C264" s="210"/>
      <c r="R264" s="208">
        <v>36776</v>
      </c>
      <c r="S264" s="209">
        <v>48.5</v>
      </c>
    </row>
    <row r="265" spans="3:19" x14ac:dyDescent="0.25">
      <c r="C265" s="210"/>
      <c r="R265" s="208">
        <v>36777</v>
      </c>
      <c r="S265" s="209">
        <v>47.7</v>
      </c>
    </row>
    <row r="266" spans="3:19" x14ac:dyDescent="0.25">
      <c r="C266" s="210"/>
      <c r="R266" s="208">
        <v>36778</v>
      </c>
      <c r="S266" s="209">
        <v>47.8</v>
      </c>
    </row>
    <row r="267" spans="3:19" x14ac:dyDescent="0.25">
      <c r="C267" s="210"/>
      <c r="R267" s="208">
        <v>36779</v>
      </c>
      <c r="S267" s="209">
        <v>47.8</v>
      </c>
    </row>
    <row r="268" spans="3:19" x14ac:dyDescent="0.25">
      <c r="C268" s="210"/>
      <c r="R268" s="208">
        <v>36780</v>
      </c>
      <c r="S268" s="209">
        <v>48.5</v>
      </c>
    </row>
    <row r="269" spans="3:19" x14ac:dyDescent="0.25">
      <c r="C269" s="210"/>
      <c r="R269" s="208">
        <v>36781</v>
      </c>
      <c r="S269" s="209">
        <v>49.7</v>
      </c>
    </row>
    <row r="270" spans="3:19" x14ac:dyDescent="0.25">
      <c r="C270" s="210"/>
      <c r="R270" s="208">
        <v>36782</v>
      </c>
      <c r="S270" s="209">
        <v>50.3</v>
      </c>
    </row>
    <row r="271" spans="3:19" x14ac:dyDescent="0.25">
      <c r="C271" s="210"/>
      <c r="R271" s="208">
        <v>36783</v>
      </c>
      <c r="S271" s="209">
        <v>49.9</v>
      </c>
    </row>
    <row r="272" spans="3:19" x14ac:dyDescent="0.25">
      <c r="C272" s="210"/>
      <c r="R272" s="208">
        <v>36784</v>
      </c>
      <c r="S272" s="209">
        <v>50</v>
      </c>
    </row>
    <row r="273" spans="3:19" x14ac:dyDescent="0.25">
      <c r="C273" s="210"/>
      <c r="R273" s="208">
        <v>36785</v>
      </c>
      <c r="S273" s="209">
        <v>51.2</v>
      </c>
    </row>
    <row r="274" spans="3:19" x14ac:dyDescent="0.25">
      <c r="C274" s="210"/>
      <c r="R274" s="208">
        <v>36786</v>
      </c>
      <c r="S274" s="209">
        <v>52</v>
      </c>
    </row>
    <row r="275" spans="3:19" x14ac:dyDescent="0.25">
      <c r="C275" s="210"/>
      <c r="R275" s="208">
        <v>36787</v>
      </c>
      <c r="S275" s="209">
        <v>54</v>
      </c>
    </row>
    <row r="276" spans="3:19" x14ac:dyDescent="0.25">
      <c r="C276" s="210"/>
      <c r="R276" s="208">
        <v>36788</v>
      </c>
      <c r="S276" s="209">
        <v>55.2</v>
      </c>
    </row>
    <row r="277" spans="3:19" x14ac:dyDescent="0.25">
      <c r="C277" s="210"/>
      <c r="R277" s="208">
        <v>36789</v>
      </c>
      <c r="S277" s="209">
        <v>55.7</v>
      </c>
    </row>
    <row r="278" spans="3:19" x14ac:dyDescent="0.25">
      <c r="C278" s="210"/>
      <c r="R278" s="208">
        <v>36790</v>
      </c>
      <c r="S278" s="209">
        <v>55.8</v>
      </c>
    </row>
    <row r="279" spans="3:19" x14ac:dyDescent="0.25">
      <c r="C279" s="210"/>
      <c r="R279" s="208">
        <v>36791</v>
      </c>
      <c r="S279" s="209">
        <v>56.3</v>
      </c>
    </row>
    <row r="280" spans="3:19" x14ac:dyDescent="0.25">
      <c r="C280" s="210"/>
      <c r="R280" s="208">
        <v>36792</v>
      </c>
      <c r="S280" s="209">
        <v>56.5</v>
      </c>
    </row>
    <row r="281" spans="3:19" x14ac:dyDescent="0.25">
      <c r="C281" s="210"/>
      <c r="R281" s="208">
        <v>36793</v>
      </c>
      <c r="S281" s="209">
        <v>56.1</v>
      </c>
    </row>
    <row r="282" spans="3:19" x14ac:dyDescent="0.25">
      <c r="C282" s="210"/>
      <c r="R282" s="208">
        <v>36794</v>
      </c>
      <c r="S282" s="209">
        <v>56</v>
      </c>
    </row>
    <row r="283" spans="3:19" x14ac:dyDescent="0.25">
      <c r="C283" s="210"/>
      <c r="R283" s="208">
        <v>36795</v>
      </c>
      <c r="S283" s="209">
        <v>56.3</v>
      </c>
    </row>
    <row r="284" spans="3:19" x14ac:dyDescent="0.25">
      <c r="C284" s="210"/>
      <c r="R284" s="208">
        <v>36796</v>
      </c>
      <c r="S284" s="209">
        <v>54.4</v>
      </c>
    </row>
    <row r="285" spans="3:19" x14ac:dyDescent="0.25">
      <c r="C285" s="210"/>
      <c r="R285" s="208">
        <v>36797</v>
      </c>
      <c r="S285" s="209">
        <v>53.5</v>
      </c>
    </row>
    <row r="286" spans="3:19" x14ac:dyDescent="0.25">
      <c r="C286" s="210"/>
      <c r="R286" s="208">
        <v>36798</v>
      </c>
      <c r="S286" s="209">
        <v>52.6</v>
      </c>
    </row>
    <row r="287" spans="3:19" x14ac:dyDescent="0.25">
      <c r="C287" s="210"/>
      <c r="R287" s="208">
        <v>36799</v>
      </c>
      <c r="S287" s="209">
        <v>52.8</v>
      </c>
    </row>
    <row r="288" spans="3:19" x14ac:dyDescent="0.25">
      <c r="C288" s="210"/>
      <c r="R288" s="208">
        <v>36800</v>
      </c>
      <c r="S288" s="209">
        <v>52.5</v>
      </c>
    </row>
    <row r="289" spans="3:19" x14ac:dyDescent="0.25">
      <c r="C289" s="210"/>
      <c r="R289" s="208">
        <v>36801</v>
      </c>
      <c r="S289" s="209">
        <v>51.7</v>
      </c>
    </row>
    <row r="290" spans="3:19" x14ac:dyDescent="0.25">
      <c r="C290" s="210"/>
      <c r="R290" s="208">
        <v>36802</v>
      </c>
      <c r="S290" s="209">
        <v>52.6</v>
      </c>
    </row>
    <row r="291" spans="3:19" x14ac:dyDescent="0.25">
      <c r="C291" s="210"/>
      <c r="R291" s="208">
        <v>36803</v>
      </c>
      <c r="S291" s="209">
        <v>53.2</v>
      </c>
    </row>
    <row r="292" spans="3:19" x14ac:dyDescent="0.25">
      <c r="C292" s="210"/>
      <c r="R292" s="208">
        <v>36804</v>
      </c>
      <c r="S292" s="209">
        <v>52.9</v>
      </c>
    </row>
    <row r="293" spans="3:19" x14ac:dyDescent="0.25">
      <c r="C293" s="210"/>
      <c r="R293" s="208">
        <v>36805</v>
      </c>
      <c r="S293" s="209">
        <v>53.8</v>
      </c>
    </row>
    <row r="294" spans="3:19" x14ac:dyDescent="0.25">
      <c r="C294" s="210"/>
      <c r="R294" s="208">
        <v>36806</v>
      </c>
      <c r="S294" s="209">
        <v>55.5</v>
      </c>
    </row>
    <row r="295" spans="3:19" x14ac:dyDescent="0.25">
      <c r="C295" s="210"/>
      <c r="R295" s="208">
        <v>36807</v>
      </c>
      <c r="S295" s="209">
        <v>56.4</v>
      </c>
    </row>
    <row r="296" spans="3:19" x14ac:dyDescent="0.25">
      <c r="C296" s="210"/>
      <c r="R296" s="208">
        <v>36808</v>
      </c>
      <c r="S296" s="209">
        <v>58.3</v>
      </c>
    </row>
    <row r="297" spans="3:19" x14ac:dyDescent="0.25">
      <c r="C297" s="210"/>
      <c r="R297" s="208">
        <v>36809</v>
      </c>
      <c r="S297" s="209">
        <v>60.5</v>
      </c>
    </row>
    <row r="298" spans="3:19" x14ac:dyDescent="0.25">
      <c r="C298" s="210"/>
      <c r="R298" s="208">
        <v>36810</v>
      </c>
      <c r="S298" s="209">
        <v>61.2</v>
      </c>
    </row>
    <row r="299" spans="3:19" x14ac:dyDescent="0.25">
      <c r="C299" s="210"/>
      <c r="R299" s="208">
        <v>36811</v>
      </c>
      <c r="S299" s="209">
        <v>59.8</v>
      </c>
    </row>
    <row r="300" spans="3:19" x14ac:dyDescent="0.25">
      <c r="C300" s="210"/>
      <c r="R300" s="208">
        <v>36812</v>
      </c>
      <c r="S300" s="209">
        <v>64.3</v>
      </c>
    </row>
    <row r="301" spans="3:19" x14ac:dyDescent="0.25">
      <c r="C301" s="210"/>
      <c r="R301" s="208">
        <v>36813</v>
      </c>
      <c r="S301" s="209">
        <v>66.5</v>
      </c>
    </row>
    <row r="302" spans="3:19" x14ac:dyDescent="0.25">
      <c r="C302" s="210"/>
      <c r="R302" s="208">
        <v>36814</v>
      </c>
      <c r="S302" s="209">
        <v>67.099999999999994</v>
      </c>
    </row>
    <row r="303" spans="3:19" x14ac:dyDescent="0.25">
      <c r="C303" s="210"/>
      <c r="R303" s="208">
        <v>36815</v>
      </c>
      <c r="S303" s="209">
        <v>68.3</v>
      </c>
    </row>
    <row r="304" spans="3:19" x14ac:dyDescent="0.25">
      <c r="C304" s="210"/>
      <c r="R304" s="208">
        <v>36816</v>
      </c>
      <c r="S304" s="209">
        <v>69.7</v>
      </c>
    </row>
    <row r="305" spans="3:19" x14ac:dyDescent="0.25">
      <c r="C305" s="210"/>
      <c r="R305" s="208">
        <v>36817</v>
      </c>
      <c r="S305" s="209">
        <v>69.099999999999994</v>
      </c>
    </row>
    <row r="306" spans="3:19" x14ac:dyDescent="0.25">
      <c r="C306" s="210"/>
      <c r="R306" s="208">
        <v>36818</v>
      </c>
      <c r="S306" s="209">
        <v>69.3</v>
      </c>
    </row>
    <row r="307" spans="3:19" x14ac:dyDescent="0.25">
      <c r="C307" s="210"/>
      <c r="R307" s="208">
        <v>36819</v>
      </c>
      <c r="S307" s="209">
        <v>69.3</v>
      </c>
    </row>
    <row r="308" spans="3:19" x14ac:dyDescent="0.25">
      <c r="C308" s="210"/>
      <c r="R308" s="208">
        <v>36820</v>
      </c>
      <c r="S308" s="209">
        <v>70.8</v>
      </c>
    </row>
    <row r="309" spans="3:19" x14ac:dyDescent="0.25">
      <c r="C309" s="210"/>
      <c r="R309" s="208">
        <v>36821</v>
      </c>
      <c r="S309" s="209">
        <v>70.400000000000006</v>
      </c>
    </row>
    <row r="310" spans="3:19" x14ac:dyDescent="0.25">
      <c r="C310" s="210"/>
      <c r="R310" s="208">
        <v>36822</v>
      </c>
      <c r="S310" s="209">
        <v>71.599999999999994</v>
      </c>
    </row>
    <row r="311" spans="3:19" x14ac:dyDescent="0.25">
      <c r="C311" s="210"/>
      <c r="R311" s="208">
        <v>36823</v>
      </c>
      <c r="S311" s="209">
        <v>72.5</v>
      </c>
    </row>
    <row r="312" spans="3:19" x14ac:dyDescent="0.25">
      <c r="C312" s="210"/>
      <c r="R312" s="208">
        <v>36824</v>
      </c>
      <c r="S312" s="209">
        <v>72.5</v>
      </c>
    </row>
    <row r="313" spans="3:19" x14ac:dyDescent="0.25">
      <c r="C313" s="210"/>
      <c r="R313" s="208">
        <v>36825</v>
      </c>
      <c r="S313" s="209">
        <v>72.8</v>
      </c>
    </row>
    <row r="314" spans="3:19" x14ac:dyDescent="0.25">
      <c r="C314" s="210"/>
      <c r="R314" s="208">
        <v>36826</v>
      </c>
      <c r="S314" s="209">
        <v>72.5</v>
      </c>
    </row>
    <row r="315" spans="3:19" x14ac:dyDescent="0.25">
      <c r="C315" s="210"/>
      <c r="R315" s="208">
        <v>36827</v>
      </c>
      <c r="S315" s="209">
        <v>73.7</v>
      </c>
    </row>
    <row r="316" spans="3:19" x14ac:dyDescent="0.25">
      <c r="C316" s="210"/>
      <c r="R316" s="208">
        <v>36828</v>
      </c>
      <c r="S316" s="209">
        <v>74</v>
      </c>
    </row>
    <row r="317" spans="3:19" x14ac:dyDescent="0.25">
      <c r="C317" s="210"/>
      <c r="R317" s="208">
        <v>36829</v>
      </c>
      <c r="S317" s="209">
        <v>74.5</v>
      </c>
    </row>
    <row r="318" spans="3:19" x14ac:dyDescent="0.25">
      <c r="C318" s="210"/>
      <c r="R318" s="208">
        <v>36830</v>
      </c>
      <c r="S318" s="209">
        <v>76.099999999999994</v>
      </c>
    </row>
    <row r="319" spans="3:19" x14ac:dyDescent="0.25">
      <c r="C319" s="210"/>
      <c r="R319" s="208">
        <v>36831</v>
      </c>
      <c r="S319" s="209">
        <v>76.5</v>
      </c>
    </row>
    <row r="320" spans="3:19" x14ac:dyDescent="0.25">
      <c r="C320" s="210"/>
      <c r="R320" s="208">
        <v>36832</v>
      </c>
      <c r="S320" s="209">
        <v>75.7</v>
      </c>
    </row>
    <row r="321" spans="3:19" x14ac:dyDescent="0.25">
      <c r="C321" s="210"/>
      <c r="R321" s="208">
        <v>36833</v>
      </c>
      <c r="S321" s="209">
        <v>75.8</v>
      </c>
    </row>
    <row r="322" spans="3:19" x14ac:dyDescent="0.25">
      <c r="C322" s="210"/>
      <c r="R322" s="208">
        <v>36834</v>
      </c>
      <c r="S322" s="209">
        <v>75.2</v>
      </c>
    </row>
    <row r="323" spans="3:19" x14ac:dyDescent="0.25">
      <c r="C323" s="210"/>
      <c r="R323" s="208">
        <v>36835</v>
      </c>
      <c r="S323" s="209">
        <v>73.099999999999994</v>
      </c>
    </row>
    <row r="324" spans="3:19" x14ac:dyDescent="0.25">
      <c r="C324" s="210"/>
      <c r="R324" s="208">
        <v>36836</v>
      </c>
      <c r="S324" s="209">
        <v>71.900000000000006</v>
      </c>
    </row>
    <row r="325" spans="3:19" x14ac:dyDescent="0.25">
      <c r="C325" s="210"/>
      <c r="R325" s="208">
        <v>36837</v>
      </c>
      <c r="S325" s="209">
        <v>71.2</v>
      </c>
    </row>
    <row r="326" spans="3:19" x14ac:dyDescent="0.25">
      <c r="C326" s="210"/>
      <c r="R326" s="208">
        <v>36838</v>
      </c>
      <c r="S326" s="209">
        <v>69.400000000000006</v>
      </c>
    </row>
    <row r="327" spans="3:19" x14ac:dyDescent="0.25">
      <c r="C327" s="210"/>
      <c r="R327" s="208">
        <v>36839</v>
      </c>
      <c r="S327" s="209">
        <v>67.400000000000006</v>
      </c>
    </row>
    <row r="328" spans="3:19" x14ac:dyDescent="0.25">
      <c r="C328" s="210"/>
      <c r="R328" s="208">
        <v>36840</v>
      </c>
      <c r="S328" s="209">
        <v>65.8</v>
      </c>
    </row>
    <row r="329" spans="3:19" x14ac:dyDescent="0.25">
      <c r="C329" s="210"/>
      <c r="R329" s="208">
        <v>36841</v>
      </c>
      <c r="S329" s="209">
        <v>66.099999999999994</v>
      </c>
    </row>
    <row r="330" spans="3:19" x14ac:dyDescent="0.25">
      <c r="C330" s="210"/>
      <c r="R330" s="208">
        <v>36842</v>
      </c>
      <c r="S330" s="209">
        <v>60.4</v>
      </c>
    </row>
    <row r="331" spans="3:19" x14ac:dyDescent="0.25">
      <c r="C331" s="210"/>
      <c r="R331" s="208">
        <v>36843</v>
      </c>
      <c r="S331" s="209">
        <v>57.9</v>
      </c>
    </row>
    <row r="332" spans="3:19" x14ac:dyDescent="0.25">
      <c r="C332" s="210"/>
      <c r="R332" s="208">
        <v>36844</v>
      </c>
      <c r="S332" s="209">
        <v>56.8</v>
      </c>
    </row>
    <row r="333" spans="3:19" x14ac:dyDescent="0.25">
      <c r="C333" s="210"/>
      <c r="R333" s="208">
        <v>36845</v>
      </c>
      <c r="S333" s="209">
        <v>54.2</v>
      </c>
    </row>
    <row r="334" spans="3:19" x14ac:dyDescent="0.25">
      <c r="C334" s="210"/>
      <c r="R334" s="208">
        <v>36846</v>
      </c>
      <c r="S334" s="209">
        <v>51.8</v>
      </c>
    </row>
    <row r="335" spans="3:19" x14ac:dyDescent="0.25">
      <c r="C335" s="210"/>
      <c r="R335" s="208">
        <v>36847</v>
      </c>
      <c r="S335" s="209">
        <v>50.2</v>
      </c>
    </row>
    <row r="336" spans="3:19" x14ac:dyDescent="0.25">
      <c r="C336" s="210"/>
      <c r="R336" s="208">
        <v>36848</v>
      </c>
      <c r="S336" s="209">
        <v>49.1</v>
      </c>
    </row>
    <row r="337" spans="3:19" x14ac:dyDescent="0.25">
      <c r="C337" s="210"/>
      <c r="R337" s="208">
        <v>36849</v>
      </c>
      <c r="S337" s="209">
        <v>48.8</v>
      </c>
    </row>
    <row r="338" spans="3:19" x14ac:dyDescent="0.25">
      <c r="C338" s="210"/>
      <c r="R338" s="208">
        <v>36850</v>
      </c>
      <c r="S338" s="209">
        <v>47.5</v>
      </c>
    </row>
    <row r="339" spans="3:19" x14ac:dyDescent="0.25">
      <c r="C339" s="210"/>
      <c r="R339" s="208">
        <v>36851</v>
      </c>
      <c r="S339" s="209">
        <v>47.7</v>
      </c>
    </row>
    <row r="340" spans="3:19" x14ac:dyDescent="0.25">
      <c r="C340" s="210"/>
      <c r="R340" s="208">
        <v>36852</v>
      </c>
      <c r="S340" s="209">
        <v>47.2</v>
      </c>
    </row>
    <row r="341" spans="3:19" x14ac:dyDescent="0.25">
      <c r="C341" s="210"/>
      <c r="R341" s="208">
        <v>36853</v>
      </c>
      <c r="S341" s="209">
        <v>46.9</v>
      </c>
    </row>
    <row r="342" spans="3:19" x14ac:dyDescent="0.25">
      <c r="C342" s="210"/>
      <c r="R342" s="208">
        <v>36854</v>
      </c>
      <c r="S342" s="209">
        <v>48</v>
      </c>
    </row>
    <row r="343" spans="3:19" x14ac:dyDescent="0.25">
      <c r="C343" s="210"/>
      <c r="R343" s="208">
        <v>36855</v>
      </c>
      <c r="S343" s="209">
        <v>47.4</v>
      </c>
    </row>
    <row r="344" spans="3:19" x14ac:dyDescent="0.25">
      <c r="C344" s="210"/>
      <c r="R344" s="208">
        <v>36856</v>
      </c>
      <c r="S344" s="209">
        <v>47.3</v>
      </c>
    </row>
    <row r="345" spans="3:19" x14ac:dyDescent="0.25">
      <c r="C345" s="210"/>
      <c r="R345" s="208">
        <v>36857</v>
      </c>
      <c r="S345" s="209">
        <v>46.6</v>
      </c>
    </row>
    <row r="346" spans="3:19" x14ac:dyDescent="0.25">
      <c r="C346" s="210"/>
      <c r="R346" s="208">
        <v>36858</v>
      </c>
      <c r="S346" s="209">
        <v>47.2</v>
      </c>
    </row>
    <row r="347" spans="3:19" x14ac:dyDescent="0.25">
      <c r="C347" s="210"/>
      <c r="R347" s="208">
        <v>36859</v>
      </c>
      <c r="S347" s="209">
        <v>46.8</v>
      </c>
    </row>
    <row r="348" spans="3:19" x14ac:dyDescent="0.25">
      <c r="C348" s="210"/>
      <c r="R348" s="208">
        <v>36860</v>
      </c>
      <c r="S348" s="209">
        <v>45.4</v>
      </c>
    </row>
    <row r="349" spans="3:19" x14ac:dyDescent="0.25">
      <c r="C349" s="210"/>
      <c r="R349" s="208">
        <v>36861</v>
      </c>
      <c r="S349" s="209">
        <v>44.6</v>
      </c>
    </row>
    <row r="350" spans="3:19" x14ac:dyDescent="0.25">
      <c r="C350" s="210"/>
      <c r="R350" s="208">
        <v>36862</v>
      </c>
      <c r="S350" s="209">
        <v>44.7</v>
      </c>
    </row>
    <row r="351" spans="3:19" x14ac:dyDescent="0.25">
      <c r="C351" s="210"/>
      <c r="R351" s="208">
        <v>36863</v>
      </c>
      <c r="S351" s="209">
        <v>43.8</v>
      </c>
    </row>
    <row r="352" spans="3:19" x14ac:dyDescent="0.25">
      <c r="C352" s="210"/>
      <c r="R352" s="208">
        <v>36864</v>
      </c>
      <c r="S352" s="209">
        <v>44.5</v>
      </c>
    </row>
    <row r="353" spans="3:19" x14ac:dyDescent="0.25">
      <c r="C353" s="210"/>
      <c r="R353" s="208">
        <v>36865</v>
      </c>
      <c r="S353" s="209">
        <v>44.7</v>
      </c>
    </row>
    <row r="354" spans="3:19" x14ac:dyDescent="0.25">
      <c r="C354" s="210"/>
      <c r="R354" s="208">
        <v>36866</v>
      </c>
      <c r="S354" s="209">
        <v>44.6</v>
      </c>
    </row>
    <row r="355" spans="3:19" x14ac:dyDescent="0.25">
      <c r="C355" s="210"/>
      <c r="R355" s="208">
        <v>36867</v>
      </c>
      <c r="S355" s="209">
        <v>43.9</v>
      </c>
    </row>
    <row r="356" spans="3:19" x14ac:dyDescent="0.25">
      <c r="C356" s="210"/>
      <c r="R356" s="208">
        <v>36868</v>
      </c>
      <c r="S356" s="209">
        <v>43.6</v>
      </c>
    </row>
    <row r="357" spans="3:19" x14ac:dyDescent="0.25">
      <c r="C357" s="210"/>
      <c r="R357" s="208">
        <v>36869</v>
      </c>
      <c r="S357" s="209">
        <v>43.1</v>
      </c>
    </row>
    <row r="358" spans="3:19" x14ac:dyDescent="0.25">
      <c r="C358" s="210"/>
      <c r="R358" s="208">
        <v>36870</v>
      </c>
      <c r="S358" s="209">
        <v>44</v>
      </c>
    </row>
    <row r="359" spans="3:19" x14ac:dyDescent="0.25">
      <c r="C359" s="210"/>
      <c r="R359" s="208">
        <v>36871</v>
      </c>
      <c r="S359" s="209">
        <v>44.8</v>
      </c>
    </row>
    <row r="360" spans="3:19" x14ac:dyDescent="0.25">
      <c r="C360" s="210"/>
      <c r="R360" s="208">
        <v>36872</v>
      </c>
      <c r="S360" s="209">
        <v>45.2</v>
      </c>
    </row>
    <row r="361" spans="3:19" x14ac:dyDescent="0.25">
      <c r="C361" s="210"/>
      <c r="R361" s="208">
        <v>36873</v>
      </c>
      <c r="S361" s="209">
        <v>45.5</v>
      </c>
    </row>
    <row r="362" spans="3:19" x14ac:dyDescent="0.25">
      <c r="C362" s="210"/>
      <c r="R362" s="208">
        <v>36874</v>
      </c>
      <c r="S362" s="209">
        <v>45.3</v>
      </c>
    </row>
    <row r="363" spans="3:19" x14ac:dyDescent="0.25">
      <c r="C363" s="210"/>
      <c r="R363" s="208">
        <v>36875</v>
      </c>
      <c r="S363" s="209">
        <v>46.2</v>
      </c>
    </row>
    <row r="364" spans="3:19" x14ac:dyDescent="0.25">
      <c r="C364" s="210"/>
      <c r="R364" s="208">
        <v>36876</v>
      </c>
      <c r="S364" s="209">
        <v>46.5</v>
      </c>
    </row>
    <row r="365" spans="3:19" x14ac:dyDescent="0.25">
      <c r="C365" s="210"/>
      <c r="R365" s="208">
        <v>36877</v>
      </c>
      <c r="S365" s="209">
        <v>46.8</v>
      </c>
    </row>
    <row r="366" spans="3:19" x14ac:dyDescent="0.25">
      <c r="C366" s="210"/>
      <c r="R366" s="208">
        <v>36878</v>
      </c>
      <c r="S366" s="209">
        <v>47.5</v>
      </c>
    </row>
    <row r="367" spans="3:19" x14ac:dyDescent="0.25">
      <c r="C367" s="210"/>
      <c r="R367" s="208">
        <v>36879</v>
      </c>
      <c r="S367" s="209">
        <v>47.4</v>
      </c>
    </row>
    <row r="368" spans="3:19" x14ac:dyDescent="0.25">
      <c r="C368" s="210"/>
      <c r="R368" s="208">
        <v>36880</v>
      </c>
      <c r="S368" s="209">
        <v>47.8</v>
      </c>
    </row>
    <row r="369" spans="3:19" x14ac:dyDescent="0.25">
      <c r="C369" s="210"/>
      <c r="R369" s="208">
        <v>36881</v>
      </c>
      <c r="S369" s="209">
        <v>48.5</v>
      </c>
    </row>
    <row r="370" spans="3:19" x14ac:dyDescent="0.25">
      <c r="C370" s="210"/>
      <c r="R370" s="208">
        <v>36882</v>
      </c>
      <c r="S370" s="209">
        <v>47.5</v>
      </c>
    </row>
    <row r="371" spans="3:19" x14ac:dyDescent="0.25">
      <c r="C371" s="210"/>
      <c r="R371" s="208">
        <v>36883</v>
      </c>
      <c r="S371" s="209">
        <v>46.3</v>
      </c>
    </row>
    <row r="372" spans="3:19" x14ac:dyDescent="0.25">
      <c r="C372" s="210"/>
      <c r="R372" s="208">
        <v>36884</v>
      </c>
      <c r="S372" s="209">
        <v>45.5</v>
      </c>
    </row>
    <row r="373" spans="3:19" x14ac:dyDescent="0.25">
      <c r="C373" s="210"/>
      <c r="R373" s="208">
        <v>36885</v>
      </c>
      <c r="S373" s="209">
        <v>45.1</v>
      </c>
    </row>
    <row r="374" spans="3:19" x14ac:dyDescent="0.25">
      <c r="C374" s="210"/>
      <c r="R374" s="208">
        <v>36886</v>
      </c>
      <c r="S374" s="209">
        <v>45.4</v>
      </c>
    </row>
    <row r="375" spans="3:19" x14ac:dyDescent="0.25">
      <c r="C375" s="210"/>
      <c r="R375" s="208">
        <v>36887</v>
      </c>
      <c r="S375" s="209">
        <v>46.2</v>
      </c>
    </row>
    <row r="376" spans="3:19" x14ac:dyDescent="0.25">
      <c r="C376" s="210"/>
      <c r="R376" s="208">
        <v>36888</v>
      </c>
      <c r="S376" s="209">
        <v>46.1</v>
      </c>
    </row>
    <row r="377" spans="3:19" x14ac:dyDescent="0.25">
      <c r="C377" s="210"/>
      <c r="R377" s="208">
        <v>36889</v>
      </c>
      <c r="S377" s="209">
        <v>46.3</v>
      </c>
    </row>
    <row r="378" spans="3:19" x14ac:dyDescent="0.25">
      <c r="C378" s="210"/>
      <c r="R378" s="208">
        <v>36890</v>
      </c>
      <c r="S378" s="209">
        <v>45.9</v>
      </c>
    </row>
    <row r="379" spans="3:19" x14ac:dyDescent="0.25">
      <c r="C379" s="210"/>
      <c r="R379" s="208">
        <v>36891</v>
      </c>
      <c r="S379" s="209">
        <v>46.7</v>
      </c>
    </row>
    <row r="380" spans="3:19" x14ac:dyDescent="0.25">
      <c r="C380" s="210"/>
      <c r="R380" s="208">
        <v>36892</v>
      </c>
      <c r="S380" s="209">
        <v>46.8</v>
      </c>
    </row>
    <row r="381" spans="3:19" x14ac:dyDescent="0.25">
      <c r="C381" s="210"/>
      <c r="R381" s="208">
        <v>36893</v>
      </c>
      <c r="S381" s="209">
        <v>46.8</v>
      </c>
    </row>
    <row r="382" spans="3:19" x14ac:dyDescent="0.25">
      <c r="C382" s="210"/>
      <c r="R382" s="208">
        <v>36894</v>
      </c>
      <c r="S382" s="209">
        <v>46.4</v>
      </c>
    </row>
    <row r="383" spans="3:19" x14ac:dyDescent="0.25">
      <c r="C383" s="210"/>
      <c r="R383" s="208">
        <v>36895</v>
      </c>
      <c r="S383" s="209">
        <v>47.3</v>
      </c>
    </row>
    <row r="384" spans="3:19" x14ac:dyDescent="0.25">
      <c r="C384" s="210"/>
      <c r="R384" s="208">
        <v>36896</v>
      </c>
      <c r="S384" s="209">
        <v>47.9</v>
      </c>
    </row>
    <row r="385" spans="3:19" x14ac:dyDescent="0.25">
      <c r="C385" s="210"/>
      <c r="R385" s="208">
        <v>36897</v>
      </c>
      <c r="S385" s="209">
        <v>48.8</v>
      </c>
    </row>
    <row r="386" spans="3:19" x14ac:dyDescent="0.25">
      <c r="C386" s="210"/>
      <c r="R386" s="208">
        <v>36898</v>
      </c>
      <c r="S386" s="209">
        <v>48.5</v>
      </c>
    </row>
    <row r="387" spans="3:19" x14ac:dyDescent="0.25">
      <c r="C387" s="210"/>
      <c r="R387" s="208">
        <v>36899</v>
      </c>
      <c r="S387" s="209">
        <v>49.4</v>
      </c>
    </row>
    <row r="388" spans="3:19" x14ac:dyDescent="0.25">
      <c r="C388" s="210"/>
      <c r="R388" s="208">
        <v>36900</v>
      </c>
      <c r="S388" s="209">
        <v>49.4</v>
      </c>
    </row>
    <row r="389" spans="3:19" x14ac:dyDescent="0.25">
      <c r="C389" s="210"/>
      <c r="R389" s="208">
        <v>36901</v>
      </c>
      <c r="S389" s="209">
        <v>48.9</v>
      </c>
    </row>
    <row r="390" spans="3:19" x14ac:dyDescent="0.25">
      <c r="C390" s="210"/>
      <c r="R390" s="208">
        <v>36902</v>
      </c>
      <c r="S390" s="209">
        <v>49.6</v>
      </c>
    </row>
    <row r="391" spans="3:19" x14ac:dyDescent="0.25">
      <c r="C391" s="210"/>
      <c r="R391" s="208">
        <v>36903</v>
      </c>
      <c r="S391" s="209">
        <v>49.8</v>
      </c>
    </row>
    <row r="392" spans="3:19" x14ac:dyDescent="0.25">
      <c r="C392" s="210"/>
      <c r="R392" s="208">
        <v>36904</v>
      </c>
      <c r="S392" s="209">
        <v>50</v>
      </c>
    </row>
    <row r="393" spans="3:19" x14ac:dyDescent="0.25">
      <c r="C393" s="210"/>
      <c r="R393" s="208">
        <v>36905</v>
      </c>
      <c r="S393" s="209">
        <v>50</v>
      </c>
    </row>
    <row r="394" spans="3:19" x14ac:dyDescent="0.25">
      <c r="C394" s="210"/>
      <c r="R394" s="208">
        <v>36906</v>
      </c>
      <c r="S394" s="209">
        <v>50.5</v>
      </c>
    </row>
    <row r="395" spans="3:19" x14ac:dyDescent="0.25">
      <c r="C395" s="210"/>
      <c r="R395" s="208">
        <v>36907</v>
      </c>
      <c r="S395" s="209">
        <v>51.4</v>
      </c>
    </row>
    <row r="396" spans="3:19" x14ac:dyDescent="0.25">
      <c r="C396" s="210"/>
      <c r="R396" s="208">
        <v>36908</v>
      </c>
      <c r="S396" s="209">
        <v>50.9</v>
      </c>
    </row>
    <row r="397" spans="3:19" x14ac:dyDescent="0.25">
      <c r="C397" s="210"/>
      <c r="R397" s="208">
        <v>36909</v>
      </c>
      <c r="S397" s="209">
        <v>50.8</v>
      </c>
    </row>
    <row r="398" spans="3:19" x14ac:dyDescent="0.25">
      <c r="C398" s="210"/>
      <c r="R398" s="208">
        <v>36910</v>
      </c>
      <c r="S398" s="209">
        <v>49.9</v>
      </c>
    </row>
    <row r="399" spans="3:19" x14ac:dyDescent="0.25">
      <c r="C399" s="210"/>
      <c r="R399" s="208">
        <v>36911</v>
      </c>
      <c r="S399" s="209">
        <v>49.7</v>
      </c>
    </row>
    <row r="400" spans="3:19" x14ac:dyDescent="0.25">
      <c r="C400" s="210"/>
      <c r="R400" s="208">
        <v>36912</v>
      </c>
      <c r="S400" s="209">
        <v>49</v>
      </c>
    </row>
    <row r="401" spans="3:19" x14ac:dyDescent="0.25">
      <c r="C401" s="210"/>
      <c r="R401" s="208">
        <v>36913</v>
      </c>
      <c r="S401" s="209">
        <v>49.2</v>
      </c>
    </row>
    <row r="402" spans="3:19" x14ac:dyDescent="0.25">
      <c r="C402" s="210"/>
      <c r="R402" s="208">
        <v>36914</v>
      </c>
      <c r="S402" s="209">
        <v>49.5</v>
      </c>
    </row>
    <row r="403" spans="3:19" x14ac:dyDescent="0.25">
      <c r="C403" s="210"/>
      <c r="R403" s="208">
        <v>36915</v>
      </c>
      <c r="S403" s="209">
        <v>50.1</v>
      </c>
    </row>
    <row r="404" spans="3:19" x14ac:dyDescent="0.25">
      <c r="C404" s="210"/>
      <c r="R404" s="208">
        <v>36916</v>
      </c>
      <c r="S404" s="209">
        <v>50</v>
      </c>
    </row>
    <row r="405" spans="3:19" x14ac:dyDescent="0.25">
      <c r="C405" s="210"/>
      <c r="R405" s="208">
        <v>36917</v>
      </c>
      <c r="S405" s="209">
        <v>49.2</v>
      </c>
    </row>
    <row r="406" spans="3:19" x14ac:dyDescent="0.25">
      <c r="C406" s="210"/>
      <c r="R406" s="208">
        <v>36918</v>
      </c>
      <c r="S406" s="209">
        <v>49</v>
      </c>
    </row>
    <row r="407" spans="3:19" x14ac:dyDescent="0.25">
      <c r="C407" s="210"/>
      <c r="R407" s="208">
        <v>36919</v>
      </c>
      <c r="S407" s="209">
        <v>48.4</v>
      </c>
    </row>
    <row r="408" spans="3:19" x14ac:dyDescent="0.25">
      <c r="C408" s="210"/>
      <c r="R408" s="208">
        <v>36920</v>
      </c>
      <c r="S408" s="209">
        <v>48.4</v>
      </c>
    </row>
    <row r="409" spans="3:19" x14ac:dyDescent="0.25">
      <c r="C409" s="210"/>
      <c r="R409" s="208">
        <v>36921</v>
      </c>
      <c r="S409" s="209">
        <v>47.3</v>
      </c>
    </row>
    <row r="410" spans="3:19" x14ac:dyDescent="0.25">
      <c r="C410" s="210"/>
      <c r="R410" s="208">
        <v>36922</v>
      </c>
      <c r="S410" s="209">
        <v>47.3</v>
      </c>
    </row>
    <row r="411" spans="3:19" x14ac:dyDescent="0.25">
      <c r="C411" s="210"/>
      <c r="R411" s="208">
        <v>36923</v>
      </c>
      <c r="S411" s="209">
        <v>47.2</v>
      </c>
    </row>
    <row r="412" spans="3:19" x14ac:dyDescent="0.25">
      <c r="C412" s="210"/>
      <c r="R412" s="208">
        <v>36924</v>
      </c>
      <c r="S412" s="209">
        <v>48.2</v>
      </c>
    </row>
    <row r="413" spans="3:19" x14ac:dyDescent="0.25">
      <c r="C413" s="210"/>
      <c r="R413" s="208">
        <v>36925</v>
      </c>
      <c r="S413" s="209">
        <v>47.1</v>
      </c>
    </row>
    <row r="414" spans="3:19" x14ac:dyDescent="0.25">
      <c r="C414" s="210"/>
      <c r="R414" s="208">
        <v>36926</v>
      </c>
      <c r="S414" s="209">
        <v>46.6</v>
      </c>
    </row>
    <row r="415" spans="3:19" x14ac:dyDescent="0.25">
      <c r="C415" s="210"/>
      <c r="R415" s="208">
        <v>36927</v>
      </c>
      <c r="S415" s="209">
        <v>46.3</v>
      </c>
    </row>
    <row r="416" spans="3:19" x14ac:dyDescent="0.25">
      <c r="C416" s="210"/>
      <c r="R416" s="208">
        <v>36928</v>
      </c>
      <c r="S416" s="209">
        <v>47.2</v>
      </c>
    </row>
    <row r="417" spans="3:19" x14ac:dyDescent="0.25">
      <c r="C417" s="210"/>
      <c r="R417" s="208">
        <v>36929</v>
      </c>
      <c r="S417" s="209">
        <v>46.3</v>
      </c>
    </row>
    <row r="418" spans="3:19" x14ac:dyDescent="0.25">
      <c r="C418" s="210"/>
      <c r="R418" s="208">
        <v>36930</v>
      </c>
      <c r="S418" s="209">
        <v>45.4</v>
      </c>
    </row>
    <row r="419" spans="3:19" x14ac:dyDescent="0.25">
      <c r="C419" s="210"/>
      <c r="R419" s="208">
        <v>36931</v>
      </c>
      <c r="S419" s="209">
        <v>45.1</v>
      </c>
    </row>
    <row r="420" spans="3:19" x14ac:dyDescent="0.25">
      <c r="C420" s="210"/>
      <c r="R420" s="208">
        <v>36932</v>
      </c>
      <c r="S420" s="209">
        <v>43.9</v>
      </c>
    </row>
    <row r="421" spans="3:19" x14ac:dyDescent="0.25">
      <c r="C421" s="210"/>
      <c r="R421" s="208">
        <v>36933</v>
      </c>
      <c r="S421" s="209">
        <v>43.5</v>
      </c>
    </row>
    <row r="422" spans="3:19" x14ac:dyDescent="0.25">
      <c r="C422" s="210"/>
      <c r="R422" s="208">
        <v>36934</v>
      </c>
      <c r="S422" s="209">
        <v>43.8</v>
      </c>
    </row>
    <row r="423" spans="3:19" x14ac:dyDescent="0.25">
      <c r="C423" s="210"/>
      <c r="R423" s="208">
        <v>36935</v>
      </c>
      <c r="S423" s="209">
        <v>43.4</v>
      </c>
    </row>
    <row r="424" spans="3:19" x14ac:dyDescent="0.25">
      <c r="C424" s="210"/>
      <c r="R424" s="208">
        <v>36936</v>
      </c>
      <c r="S424" s="209">
        <v>43.1</v>
      </c>
    </row>
    <row r="425" spans="3:19" x14ac:dyDescent="0.25">
      <c r="C425" s="210"/>
      <c r="R425" s="208">
        <v>36937</v>
      </c>
      <c r="S425" s="209">
        <v>42.8</v>
      </c>
    </row>
    <row r="426" spans="3:19" x14ac:dyDescent="0.25">
      <c r="C426" s="210"/>
      <c r="R426" s="208">
        <v>36938</v>
      </c>
      <c r="S426" s="209">
        <v>42.4</v>
      </c>
    </row>
    <row r="427" spans="3:19" x14ac:dyDescent="0.25">
      <c r="C427" s="210"/>
      <c r="R427" s="208">
        <v>36939</v>
      </c>
      <c r="S427" s="209">
        <v>45</v>
      </c>
    </row>
    <row r="428" spans="3:19" x14ac:dyDescent="0.25">
      <c r="C428" s="210"/>
      <c r="R428" s="208">
        <v>36940</v>
      </c>
      <c r="S428" s="209">
        <v>45</v>
      </c>
    </row>
    <row r="429" spans="3:19" x14ac:dyDescent="0.25">
      <c r="C429" s="210"/>
      <c r="R429" s="208">
        <v>36941</v>
      </c>
      <c r="S429" s="209">
        <v>47.7</v>
      </c>
    </row>
    <row r="430" spans="3:19" x14ac:dyDescent="0.25">
      <c r="C430" s="210"/>
      <c r="R430" s="208">
        <v>36942</v>
      </c>
      <c r="S430" s="209">
        <v>50.3</v>
      </c>
    </row>
    <row r="431" spans="3:19" x14ac:dyDescent="0.25">
      <c r="C431" s="210"/>
      <c r="R431" s="208">
        <v>36943</v>
      </c>
      <c r="S431" s="209">
        <v>52</v>
      </c>
    </row>
    <row r="432" spans="3:19" x14ac:dyDescent="0.25">
      <c r="C432" s="210"/>
      <c r="R432" s="208">
        <v>36944</v>
      </c>
      <c r="S432" s="209">
        <v>52</v>
      </c>
    </row>
    <row r="433" spans="3:19" x14ac:dyDescent="0.25">
      <c r="C433" s="210"/>
      <c r="R433" s="208">
        <v>36945</v>
      </c>
      <c r="S433" s="209">
        <v>52.5</v>
      </c>
    </row>
    <row r="434" spans="3:19" x14ac:dyDescent="0.25">
      <c r="C434" s="210"/>
      <c r="R434" s="208">
        <v>36946</v>
      </c>
      <c r="S434" s="209">
        <v>53.6</v>
      </c>
    </row>
    <row r="435" spans="3:19" x14ac:dyDescent="0.25">
      <c r="C435" s="210"/>
      <c r="R435" s="208">
        <v>36947</v>
      </c>
      <c r="S435" s="209">
        <v>53.5</v>
      </c>
    </row>
    <row r="436" spans="3:19" x14ac:dyDescent="0.25">
      <c r="C436" s="210"/>
      <c r="R436" s="208">
        <v>36948</v>
      </c>
      <c r="S436" s="209">
        <v>53</v>
      </c>
    </row>
    <row r="437" spans="3:19" x14ac:dyDescent="0.25">
      <c r="C437" s="210"/>
      <c r="R437" s="208">
        <v>36949</v>
      </c>
      <c r="S437" s="209">
        <v>53.6</v>
      </c>
    </row>
    <row r="438" spans="3:19" x14ac:dyDescent="0.25">
      <c r="C438" s="210"/>
      <c r="R438" s="208">
        <v>36950</v>
      </c>
      <c r="S438" s="209">
        <v>54.7</v>
      </c>
    </row>
    <row r="439" spans="3:19" x14ac:dyDescent="0.25">
      <c r="C439" s="210"/>
      <c r="R439" s="208">
        <v>36951</v>
      </c>
      <c r="S439" s="209">
        <v>55.6</v>
      </c>
    </row>
    <row r="440" spans="3:19" x14ac:dyDescent="0.25">
      <c r="C440" s="210"/>
      <c r="R440" s="208">
        <v>36952</v>
      </c>
      <c r="S440" s="209">
        <v>56.9</v>
      </c>
    </row>
    <row r="441" spans="3:19" x14ac:dyDescent="0.25">
      <c r="C441" s="210"/>
      <c r="R441" s="208">
        <v>36953</v>
      </c>
      <c r="S441" s="209">
        <v>57.1</v>
      </c>
    </row>
    <row r="442" spans="3:19" x14ac:dyDescent="0.25">
      <c r="C442" s="210"/>
      <c r="R442" s="208">
        <v>36954</v>
      </c>
      <c r="S442" s="209">
        <v>56.8</v>
      </c>
    </row>
    <row r="443" spans="3:19" x14ac:dyDescent="0.25">
      <c r="C443" s="210"/>
      <c r="R443" s="208">
        <v>36955</v>
      </c>
      <c r="S443" s="209">
        <v>58.1</v>
      </c>
    </row>
    <row r="444" spans="3:19" x14ac:dyDescent="0.25">
      <c r="C444" s="210"/>
      <c r="R444" s="208">
        <v>36956</v>
      </c>
      <c r="S444" s="209">
        <v>58.2</v>
      </c>
    </row>
    <row r="445" spans="3:19" x14ac:dyDescent="0.25">
      <c r="C445" s="210"/>
      <c r="R445" s="208">
        <v>36957</v>
      </c>
      <c r="S445" s="209">
        <v>58.8</v>
      </c>
    </row>
    <row r="446" spans="3:19" x14ac:dyDescent="0.25">
      <c r="C446" s="210"/>
      <c r="R446" s="208">
        <v>36958</v>
      </c>
      <c r="S446" s="209">
        <v>58.1</v>
      </c>
    </row>
    <row r="447" spans="3:19" x14ac:dyDescent="0.25">
      <c r="C447" s="210"/>
      <c r="R447" s="208">
        <v>36959</v>
      </c>
      <c r="S447" s="209">
        <v>58.7</v>
      </c>
    </row>
    <row r="448" spans="3:19" x14ac:dyDescent="0.25">
      <c r="C448" s="210"/>
      <c r="R448" s="208">
        <v>36960</v>
      </c>
      <c r="S448" s="209">
        <v>59.6</v>
      </c>
    </row>
    <row r="449" spans="3:19" x14ac:dyDescent="0.25">
      <c r="C449" s="210"/>
      <c r="R449" s="208">
        <v>36961</v>
      </c>
      <c r="S449" s="209">
        <v>59.9</v>
      </c>
    </row>
    <row r="450" spans="3:19" x14ac:dyDescent="0.25">
      <c r="C450" s="210"/>
      <c r="R450" s="208">
        <v>36962</v>
      </c>
      <c r="S450" s="209">
        <v>60.9</v>
      </c>
    </row>
    <row r="451" spans="3:19" x14ac:dyDescent="0.25">
      <c r="C451" s="210"/>
      <c r="R451" s="208">
        <v>36963</v>
      </c>
      <c r="S451" s="209">
        <v>62.3</v>
      </c>
    </row>
    <row r="452" spans="3:19" x14ac:dyDescent="0.25">
      <c r="C452" s="210"/>
      <c r="R452" s="208">
        <v>36964</v>
      </c>
      <c r="S452" s="209">
        <v>62.7</v>
      </c>
    </row>
    <row r="453" spans="3:19" x14ac:dyDescent="0.25">
      <c r="C453" s="210"/>
      <c r="R453" s="208">
        <v>36965</v>
      </c>
      <c r="S453" s="209">
        <v>62.9</v>
      </c>
    </row>
    <row r="454" spans="3:19" x14ac:dyDescent="0.25">
      <c r="C454" s="210"/>
      <c r="R454" s="208">
        <v>36966</v>
      </c>
      <c r="S454" s="209">
        <v>64.599999999999994</v>
      </c>
    </row>
    <row r="455" spans="3:19" x14ac:dyDescent="0.25">
      <c r="C455" s="210"/>
      <c r="R455" s="208">
        <v>36967</v>
      </c>
      <c r="S455" s="209">
        <v>65.400000000000006</v>
      </c>
    </row>
    <row r="456" spans="3:19" x14ac:dyDescent="0.25">
      <c r="C456" s="210"/>
      <c r="R456" s="208">
        <v>36968</v>
      </c>
      <c r="S456" s="209">
        <v>65.099999999999994</v>
      </c>
    </row>
    <row r="457" spans="3:19" x14ac:dyDescent="0.25">
      <c r="C457" s="210"/>
      <c r="R457" s="208">
        <v>36969</v>
      </c>
      <c r="S457" s="209">
        <v>63</v>
      </c>
    </row>
    <row r="458" spans="3:19" x14ac:dyDescent="0.25">
      <c r="C458" s="210"/>
      <c r="R458" s="208">
        <v>36970</v>
      </c>
      <c r="S458" s="209">
        <v>63.3</v>
      </c>
    </row>
    <row r="459" spans="3:19" x14ac:dyDescent="0.25">
      <c r="C459" s="210"/>
      <c r="R459" s="208">
        <v>36971</v>
      </c>
      <c r="S459" s="209">
        <v>60.4</v>
      </c>
    </row>
    <row r="460" spans="3:19" x14ac:dyDescent="0.25">
      <c r="C460" s="210"/>
      <c r="R460" s="208">
        <v>36972</v>
      </c>
      <c r="S460" s="209">
        <v>59.4</v>
      </c>
    </row>
    <row r="461" spans="3:19" x14ac:dyDescent="0.25">
      <c r="C461" s="210"/>
      <c r="R461" s="208">
        <v>36973</v>
      </c>
      <c r="S461" s="209">
        <v>58.8</v>
      </c>
    </row>
    <row r="462" spans="3:19" x14ac:dyDescent="0.25">
      <c r="C462" s="210"/>
      <c r="R462" s="208">
        <v>36974</v>
      </c>
      <c r="S462" s="209">
        <v>58.7</v>
      </c>
    </row>
    <row r="463" spans="3:19" x14ac:dyDescent="0.25">
      <c r="C463" s="210"/>
      <c r="R463" s="208">
        <v>36975</v>
      </c>
      <c r="S463" s="209">
        <v>58.7</v>
      </c>
    </row>
    <row r="464" spans="3:19" x14ac:dyDescent="0.25">
      <c r="C464" s="210"/>
      <c r="R464" s="208">
        <v>36976</v>
      </c>
      <c r="S464" s="209">
        <v>59.2</v>
      </c>
    </row>
    <row r="465" spans="3:19" x14ac:dyDescent="0.25">
      <c r="C465" s="210"/>
      <c r="R465" s="208">
        <v>36977</v>
      </c>
      <c r="S465" s="209">
        <v>60.7</v>
      </c>
    </row>
    <row r="466" spans="3:19" x14ac:dyDescent="0.25">
      <c r="C466" s="210"/>
      <c r="R466" s="208">
        <v>36978</v>
      </c>
      <c r="S466" s="209">
        <v>61.4</v>
      </c>
    </row>
    <row r="467" spans="3:19" x14ac:dyDescent="0.25">
      <c r="C467" s="210"/>
      <c r="R467" s="208">
        <v>36979</v>
      </c>
      <c r="S467" s="209">
        <v>61.8</v>
      </c>
    </row>
    <row r="468" spans="3:19" x14ac:dyDescent="0.25">
      <c r="C468" s="210"/>
      <c r="R468" s="208">
        <v>36980</v>
      </c>
      <c r="S468" s="209">
        <v>61.8</v>
      </c>
    </row>
    <row r="469" spans="3:19" x14ac:dyDescent="0.25">
      <c r="C469" s="210"/>
      <c r="R469" s="208">
        <v>36981</v>
      </c>
      <c r="S469" s="209">
        <v>62.3</v>
      </c>
    </row>
    <row r="470" spans="3:19" x14ac:dyDescent="0.25">
      <c r="C470" s="210"/>
      <c r="R470" s="208">
        <v>36982</v>
      </c>
      <c r="S470" s="209">
        <v>60.8</v>
      </c>
    </row>
    <row r="471" spans="3:19" x14ac:dyDescent="0.25">
      <c r="C471" s="210"/>
      <c r="R471" s="208">
        <v>36983</v>
      </c>
      <c r="S471" s="209">
        <v>60.4</v>
      </c>
    </row>
    <row r="472" spans="3:19" x14ac:dyDescent="0.25">
      <c r="C472" s="210"/>
      <c r="R472" s="208">
        <v>36984</v>
      </c>
      <c r="S472" s="209">
        <v>60.6</v>
      </c>
    </row>
    <row r="473" spans="3:19" x14ac:dyDescent="0.25">
      <c r="C473" s="210"/>
      <c r="R473" s="208">
        <v>36985</v>
      </c>
      <c r="S473" s="209">
        <v>60.4</v>
      </c>
    </row>
    <row r="474" spans="3:19" x14ac:dyDescent="0.25">
      <c r="C474" s="210"/>
      <c r="R474" s="208">
        <v>36986</v>
      </c>
      <c r="S474" s="209">
        <v>60.5</v>
      </c>
    </row>
    <row r="475" spans="3:19" x14ac:dyDescent="0.25">
      <c r="C475" s="210"/>
      <c r="R475" s="208">
        <v>36987</v>
      </c>
      <c r="S475" s="209">
        <v>60.1</v>
      </c>
    </row>
    <row r="476" spans="3:19" x14ac:dyDescent="0.25">
      <c r="C476" s="210"/>
      <c r="R476" s="208">
        <v>36988</v>
      </c>
      <c r="S476" s="209">
        <v>59.7</v>
      </c>
    </row>
    <row r="477" spans="3:19" x14ac:dyDescent="0.25">
      <c r="C477" s="210"/>
      <c r="R477" s="208">
        <v>36989</v>
      </c>
      <c r="S477" s="209">
        <v>59.1</v>
      </c>
    </row>
    <row r="478" spans="3:19" x14ac:dyDescent="0.25">
      <c r="C478" s="210"/>
      <c r="R478" s="208">
        <v>36990</v>
      </c>
      <c r="S478" s="209">
        <v>58.2</v>
      </c>
    </row>
    <row r="479" spans="3:19" x14ac:dyDescent="0.25">
      <c r="C479" s="210"/>
      <c r="R479" s="208">
        <v>36991</v>
      </c>
      <c r="S479" s="209">
        <v>58.3</v>
      </c>
    </row>
    <row r="480" spans="3:19" x14ac:dyDescent="0.25">
      <c r="C480" s="210"/>
      <c r="R480" s="208">
        <v>36992</v>
      </c>
      <c r="S480" s="209">
        <v>57.5</v>
      </c>
    </row>
    <row r="481" spans="3:19" x14ac:dyDescent="0.25">
      <c r="C481" s="210"/>
      <c r="R481" s="208">
        <v>36993</v>
      </c>
      <c r="S481" s="209">
        <v>56.2</v>
      </c>
    </row>
    <row r="482" spans="3:19" x14ac:dyDescent="0.25">
      <c r="C482" s="210"/>
      <c r="R482" s="208">
        <v>36994</v>
      </c>
      <c r="S482" s="209">
        <v>55.2</v>
      </c>
    </row>
    <row r="483" spans="3:19" x14ac:dyDescent="0.25">
      <c r="C483" s="210"/>
      <c r="R483" s="208">
        <v>36995</v>
      </c>
      <c r="S483" s="209">
        <v>54.8</v>
      </c>
    </row>
    <row r="484" spans="3:19" x14ac:dyDescent="0.25">
      <c r="C484" s="210"/>
      <c r="R484" s="208">
        <v>36996</v>
      </c>
      <c r="S484" s="209">
        <v>53.5</v>
      </c>
    </row>
    <row r="485" spans="3:19" x14ac:dyDescent="0.25">
      <c r="C485" s="210"/>
      <c r="R485" s="208">
        <v>36997</v>
      </c>
      <c r="S485" s="209">
        <v>53.6</v>
      </c>
    </row>
    <row r="486" spans="3:19" x14ac:dyDescent="0.25">
      <c r="C486" s="210"/>
      <c r="R486" s="208">
        <v>36998</v>
      </c>
      <c r="S486" s="209">
        <v>55.2</v>
      </c>
    </row>
    <row r="487" spans="3:19" x14ac:dyDescent="0.25">
      <c r="C487" s="210"/>
      <c r="R487" s="208">
        <v>36999</v>
      </c>
      <c r="S487" s="209">
        <v>55.2</v>
      </c>
    </row>
    <row r="488" spans="3:19" x14ac:dyDescent="0.25">
      <c r="C488" s="210"/>
      <c r="R488" s="208">
        <v>37000</v>
      </c>
      <c r="S488" s="209">
        <v>54.7</v>
      </c>
    </row>
    <row r="489" spans="3:19" x14ac:dyDescent="0.25">
      <c r="C489" s="210"/>
      <c r="R489" s="208">
        <v>37001</v>
      </c>
      <c r="S489" s="209">
        <v>54</v>
      </c>
    </row>
    <row r="490" spans="3:19" x14ac:dyDescent="0.25">
      <c r="C490" s="210"/>
      <c r="R490" s="208">
        <v>37002</v>
      </c>
      <c r="S490" s="209">
        <v>53.4</v>
      </c>
    </row>
    <row r="491" spans="3:19" x14ac:dyDescent="0.25">
      <c r="C491" s="210"/>
      <c r="R491" s="208">
        <v>37003</v>
      </c>
      <c r="S491" s="209">
        <v>52.4</v>
      </c>
    </row>
    <row r="492" spans="3:19" x14ac:dyDescent="0.25">
      <c r="C492" s="210"/>
      <c r="R492" s="208">
        <v>37004</v>
      </c>
      <c r="S492" s="209">
        <v>52.1</v>
      </c>
    </row>
    <row r="493" spans="3:19" x14ac:dyDescent="0.25">
      <c r="C493" s="210"/>
      <c r="R493" s="208">
        <v>37005</v>
      </c>
      <c r="S493" s="209">
        <v>51.3</v>
      </c>
    </row>
    <row r="494" spans="3:19" x14ac:dyDescent="0.25">
      <c r="C494" s="210"/>
      <c r="R494" s="208">
        <v>37006</v>
      </c>
      <c r="S494" s="209">
        <v>51.2</v>
      </c>
    </row>
    <row r="495" spans="3:19" x14ac:dyDescent="0.25">
      <c r="C495" s="210"/>
      <c r="R495" s="208">
        <v>37007</v>
      </c>
      <c r="S495" s="209">
        <v>50.4</v>
      </c>
    </row>
    <row r="496" spans="3:19" x14ac:dyDescent="0.25">
      <c r="C496" s="210"/>
      <c r="R496" s="208">
        <v>37008</v>
      </c>
      <c r="S496" s="209">
        <v>50.6</v>
      </c>
    </row>
    <row r="497" spans="3:19" x14ac:dyDescent="0.25">
      <c r="C497" s="210"/>
      <c r="R497" s="208">
        <v>37009</v>
      </c>
      <c r="S497" s="209">
        <v>49.9</v>
      </c>
    </row>
    <row r="498" spans="3:19" x14ac:dyDescent="0.25">
      <c r="C498" s="210"/>
      <c r="R498" s="208">
        <v>37010</v>
      </c>
      <c r="S498" s="209">
        <v>49.8</v>
      </c>
    </row>
    <row r="499" spans="3:19" x14ac:dyDescent="0.25">
      <c r="C499" s="210"/>
      <c r="R499" s="208">
        <v>37011</v>
      </c>
      <c r="S499" s="209">
        <v>49</v>
      </c>
    </row>
    <row r="500" spans="3:19" x14ac:dyDescent="0.25">
      <c r="C500" s="210"/>
      <c r="R500" s="208">
        <v>37012</v>
      </c>
      <c r="S500" s="209">
        <v>49.2</v>
      </c>
    </row>
    <row r="501" spans="3:19" x14ac:dyDescent="0.25">
      <c r="C501" s="210"/>
      <c r="R501" s="208">
        <v>37013</v>
      </c>
      <c r="S501" s="209">
        <v>50.6</v>
      </c>
    </row>
    <row r="502" spans="3:19" x14ac:dyDescent="0.25">
      <c r="C502" s="210"/>
      <c r="R502" s="208">
        <v>37014</v>
      </c>
      <c r="S502" s="209">
        <v>51</v>
      </c>
    </row>
    <row r="503" spans="3:19" x14ac:dyDescent="0.25">
      <c r="C503" s="210"/>
      <c r="R503" s="208">
        <v>37015</v>
      </c>
      <c r="S503" s="209">
        <v>52</v>
      </c>
    </row>
    <row r="504" spans="3:19" x14ac:dyDescent="0.25">
      <c r="C504" s="210"/>
      <c r="R504" s="208">
        <v>37016</v>
      </c>
      <c r="S504" s="209">
        <v>51.8</v>
      </c>
    </row>
    <row r="505" spans="3:19" x14ac:dyDescent="0.25">
      <c r="C505" s="210"/>
      <c r="R505" s="208">
        <v>37017</v>
      </c>
      <c r="S505" s="209">
        <v>51.8</v>
      </c>
    </row>
    <row r="506" spans="3:19" x14ac:dyDescent="0.25">
      <c r="C506" s="210"/>
      <c r="R506" s="208">
        <v>37018</v>
      </c>
      <c r="S506" s="209">
        <v>52.9</v>
      </c>
    </row>
    <row r="507" spans="3:19" x14ac:dyDescent="0.25">
      <c r="C507" s="210"/>
      <c r="R507" s="208">
        <v>37019</v>
      </c>
      <c r="S507" s="209">
        <v>54.6</v>
      </c>
    </row>
    <row r="508" spans="3:19" x14ac:dyDescent="0.25">
      <c r="C508" s="210"/>
      <c r="R508" s="208">
        <v>37020</v>
      </c>
      <c r="S508" s="209">
        <v>56.6</v>
      </c>
    </row>
    <row r="509" spans="3:19" x14ac:dyDescent="0.25">
      <c r="C509" s="210"/>
      <c r="R509" s="208">
        <v>37021</v>
      </c>
      <c r="S509" s="209">
        <v>56.5</v>
      </c>
    </row>
    <row r="510" spans="3:19" x14ac:dyDescent="0.25">
      <c r="C510" s="210"/>
      <c r="R510" s="208">
        <v>37022</v>
      </c>
      <c r="S510" s="209">
        <v>57.3</v>
      </c>
    </row>
    <row r="511" spans="3:19" x14ac:dyDescent="0.25">
      <c r="C511" s="210"/>
      <c r="R511" s="208">
        <v>37023</v>
      </c>
      <c r="S511" s="209">
        <v>57.4</v>
      </c>
    </row>
    <row r="512" spans="3:19" x14ac:dyDescent="0.25">
      <c r="C512" s="210"/>
      <c r="R512" s="208">
        <v>37024</v>
      </c>
      <c r="S512" s="209">
        <v>57.8</v>
      </c>
    </row>
    <row r="513" spans="3:19" x14ac:dyDescent="0.25">
      <c r="C513" s="210"/>
      <c r="R513" s="208">
        <v>37025</v>
      </c>
      <c r="S513" s="209">
        <v>58.1</v>
      </c>
    </row>
    <row r="514" spans="3:19" x14ac:dyDescent="0.25">
      <c r="C514" s="210"/>
      <c r="R514" s="208">
        <v>37026</v>
      </c>
      <c r="S514" s="209">
        <v>57.6</v>
      </c>
    </row>
    <row r="515" spans="3:19" x14ac:dyDescent="0.25">
      <c r="C515" s="210"/>
      <c r="R515" s="208">
        <v>37027</v>
      </c>
      <c r="S515" s="209">
        <v>56.6</v>
      </c>
    </row>
    <row r="516" spans="3:19" x14ac:dyDescent="0.25">
      <c r="C516" s="210"/>
      <c r="R516" s="208">
        <v>37028</v>
      </c>
      <c r="S516" s="209">
        <v>56.6</v>
      </c>
    </row>
    <row r="517" spans="3:19" x14ac:dyDescent="0.25">
      <c r="C517" s="210"/>
      <c r="R517" s="208">
        <v>37029</v>
      </c>
      <c r="S517" s="209">
        <v>56.7</v>
      </c>
    </row>
    <row r="518" spans="3:19" x14ac:dyDescent="0.25">
      <c r="C518" s="210"/>
      <c r="R518" s="208">
        <v>37030</v>
      </c>
      <c r="S518" s="209">
        <v>57.2</v>
      </c>
    </row>
    <row r="519" spans="3:19" x14ac:dyDescent="0.25">
      <c r="C519" s="210"/>
      <c r="R519" s="208">
        <v>37031</v>
      </c>
      <c r="S519" s="209">
        <v>57.5</v>
      </c>
    </row>
    <row r="520" spans="3:19" x14ac:dyDescent="0.25">
      <c r="C520" s="210"/>
      <c r="R520" s="208">
        <v>37032</v>
      </c>
      <c r="S520" s="209">
        <v>57.8</v>
      </c>
    </row>
    <row r="521" spans="3:19" x14ac:dyDescent="0.25">
      <c r="C521" s="210"/>
      <c r="R521" s="208">
        <v>37033</v>
      </c>
      <c r="S521" s="209">
        <v>58.6</v>
      </c>
    </row>
    <row r="522" spans="3:19" x14ac:dyDescent="0.25">
      <c r="C522" s="210"/>
      <c r="R522" s="208">
        <v>37034</v>
      </c>
      <c r="S522" s="209">
        <v>58.6</v>
      </c>
    </row>
    <row r="523" spans="3:19" x14ac:dyDescent="0.25">
      <c r="C523" s="210"/>
      <c r="R523" s="208">
        <v>37035</v>
      </c>
      <c r="S523" s="209">
        <v>58.8</v>
      </c>
    </row>
    <row r="524" spans="3:19" x14ac:dyDescent="0.25">
      <c r="C524" s="210"/>
      <c r="R524" s="208">
        <v>37036</v>
      </c>
      <c r="S524" s="209">
        <v>57.7</v>
      </c>
    </row>
    <row r="525" spans="3:19" x14ac:dyDescent="0.25">
      <c r="C525" s="210"/>
      <c r="R525" s="208">
        <v>37037</v>
      </c>
      <c r="S525" s="209">
        <v>58.1</v>
      </c>
    </row>
    <row r="526" spans="3:19" x14ac:dyDescent="0.25">
      <c r="C526" s="210"/>
      <c r="R526" s="208">
        <v>37038</v>
      </c>
      <c r="S526" s="209">
        <v>57.6</v>
      </c>
    </row>
    <row r="527" spans="3:19" x14ac:dyDescent="0.25">
      <c r="C527" s="210"/>
      <c r="R527" s="208">
        <v>37039</v>
      </c>
      <c r="S527" s="209">
        <v>59</v>
      </c>
    </row>
    <row r="528" spans="3:19" x14ac:dyDescent="0.25">
      <c r="C528" s="210"/>
      <c r="R528" s="208">
        <v>37040</v>
      </c>
      <c r="S528" s="209">
        <v>59.3</v>
      </c>
    </row>
    <row r="529" spans="3:19" x14ac:dyDescent="0.25">
      <c r="C529" s="210"/>
      <c r="R529" s="208">
        <v>37041</v>
      </c>
      <c r="S529" s="209">
        <v>60</v>
      </c>
    </row>
    <row r="530" spans="3:19" x14ac:dyDescent="0.25">
      <c r="C530" s="210"/>
      <c r="R530" s="208">
        <v>37042</v>
      </c>
      <c r="S530" s="209">
        <v>60.5</v>
      </c>
    </row>
    <row r="531" spans="3:19" x14ac:dyDescent="0.25">
      <c r="C531" s="210"/>
      <c r="R531" s="208">
        <v>37043</v>
      </c>
      <c r="S531" s="209">
        <v>60.1</v>
      </c>
    </row>
    <row r="532" spans="3:19" x14ac:dyDescent="0.25">
      <c r="C532" s="210"/>
      <c r="R532" s="208">
        <v>37044</v>
      </c>
      <c r="S532" s="209">
        <v>60.7</v>
      </c>
    </row>
    <row r="533" spans="3:19" x14ac:dyDescent="0.25">
      <c r="C533" s="210"/>
      <c r="R533" s="208">
        <v>37045</v>
      </c>
      <c r="S533" s="209">
        <v>60.1</v>
      </c>
    </row>
    <row r="534" spans="3:19" x14ac:dyDescent="0.25">
      <c r="C534" s="210"/>
      <c r="R534" s="208">
        <v>37046</v>
      </c>
      <c r="S534" s="209">
        <v>61.2</v>
      </c>
    </row>
    <row r="535" spans="3:19" x14ac:dyDescent="0.25">
      <c r="C535" s="210"/>
      <c r="R535" s="208">
        <v>37047</v>
      </c>
      <c r="S535" s="209">
        <v>62.3</v>
      </c>
    </row>
    <row r="536" spans="3:19" x14ac:dyDescent="0.25">
      <c r="C536" s="210"/>
      <c r="R536" s="208">
        <v>37048</v>
      </c>
      <c r="S536" s="209">
        <v>62</v>
      </c>
    </row>
    <row r="537" spans="3:19" x14ac:dyDescent="0.25">
      <c r="C537" s="210"/>
      <c r="R537" s="208">
        <v>37049</v>
      </c>
      <c r="S537" s="209">
        <v>61.2</v>
      </c>
    </row>
    <row r="538" spans="3:19" x14ac:dyDescent="0.25">
      <c r="C538" s="210"/>
      <c r="R538" s="208">
        <v>37050</v>
      </c>
      <c r="S538" s="209">
        <v>60.5</v>
      </c>
    </row>
    <row r="539" spans="3:19" x14ac:dyDescent="0.25">
      <c r="C539" s="210"/>
      <c r="R539" s="208">
        <v>37051</v>
      </c>
      <c r="S539" s="209">
        <v>61.2</v>
      </c>
    </row>
    <row r="540" spans="3:19" x14ac:dyDescent="0.25">
      <c r="C540" s="210"/>
      <c r="R540" s="208">
        <v>37052</v>
      </c>
      <c r="S540" s="209">
        <v>61.7</v>
      </c>
    </row>
    <row r="541" spans="3:19" x14ac:dyDescent="0.25">
      <c r="C541" s="210"/>
      <c r="R541" s="208">
        <v>37053</v>
      </c>
      <c r="S541" s="209">
        <v>63.4</v>
      </c>
    </row>
    <row r="542" spans="3:19" x14ac:dyDescent="0.25">
      <c r="C542" s="210"/>
      <c r="R542" s="208">
        <v>37054</v>
      </c>
      <c r="S542" s="209">
        <v>64.900000000000006</v>
      </c>
    </row>
    <row r="543" spans="3:19" x14ac:dyDescent="0.25">
      <c r="C543" s="210"/>
      <c r="R543" s="208">
        <v>37055</v>
      </c>
      <c r="S543" s="209">
        <v>66.3</v>
      </c>
    </row>
    <row r="544" spans="3:19" x14ac:dyDescent="0.25">
      <c r="C544" s="210"/>
      <c r="R544" s="208">
        <v>37056</v>
      </c>
      <c r="S544" s="209">
        <v>67.2</v>
      </c>
    </row>
    <row r="545" spans="3:19" x14ac:dyDescent="0.25">
      <c r="C545" s="210"/>
      <c r="R545" s="208">
        <v>37057</v>
      </c>
      <c r="S545" s="209">
        <v>67.599999999999994</v>
      </c>
    </row>
    <row r="546" spans="3:19" x14ac:dyDescent="0.25">
      <c r="C546" s="210"/>
      <c r="R546" s="208">
        <v>37058</v>
      </c>
      <c r="S546" s="209">
        <v>67.7</v>
      </c>
    </row>
    <row r="547" spans="3:19" x14ac:dyDescent="0.25">
      <c r="C547" s="210"/>
      <c r="R547" s="208">
        <v>37059</v>
      </c>
      <c r="S547" s="209">
        <v>67</v>
      </c>
    </row>
    <row r="548" spans="3:19" x14ac:dyDescent="0.25">
      <c r="C548" s="210"/>
      <c r="R548" s="208">
        <v>37060</v>
      </c>
      <c r="S548" s="209">
        <v>67.8</v>
      </c>
    </row>
    <row r="549" spans="3:19" x14ac:dyDescent="0.25">
      <c r="C549" s="210"/>
      <c r="R549" s="208">
        <v>37061</v>
      </c>
      <c r="S549" s="209">
        <v>68.7</v>
      </c>
    </row>
    <row r="550" spans="3:19" x14ac:dyDescent="0.25">
      <c r="C550" s="210"/>
      <c r="R550" s="208">
        <v>37062</v>
      </c>
      <c r="S550" s="209">
        <v>70.2</v>
      </c>
    </row>
    <row r="551" spans="3:19" x14ac:dyDescent="0.25">
      <c r="C551" s="210"/>
      <c r="R551" s="208">
        <v>37063</v>
      </c>
      <c r="S551" s="209">
        <v>71.099999999999994</v>
      </c>
    </row>
    <row r="552" spans="3:19" x14ac:dyDescent="0.25">
      <c r="C552" s="210"/>
      <c r="R552" s="208">
        <v>37064</v>
      </c>
      <c r="S552" s="209">
        <v>71</v>
      </c>
    </row>
    <row r="553" spans="3:19" x14ac:dyDescent="0.25">
      <c r="C553" s="210"/>
      <c r="R553" s="208">
        <v>37065</v>
      </c>
      <c r="S553" s="209">
        <v>72.8</v>
      </c>
    </row>
    <row r="554" spans="3:19" x14ac:dyDescent="0.25">
      <c r="C554" s="210"/>
      <c r="R554" s="208">
        <v>37066</v>
      </c>
      <c r="S554" s="209">
        <v>72.7</v>
      </c>
    </row>
    <row r="555" spans="3:19" x14ac:dyDescent="0.25">
      <c r="C555" s="210"/>
      <c r="R555" s="208">
        <v>37067</v>
      </c>
      <c r="S555" s="209">
        <v>72.400000000000006</v>
      </c>
    </row>
    <row r="556" spans="3:19" x14ac:dyDescent="0.25">
      <c r="C556" s="210"/>
      <c r="R556" s="208">
        <v>37068</v>
      </c>
      <c r="S556" s="209">
        <v>73.2</v>
      </c>
    </row>
    <row r="557" spans="3:19" x14ac:dyDescent="0.25">
      <c r="C557" s="210"/>
      <c r="R557" s="208">
        <v>37069</v>
      </c>
      <c r="S557" s="209">
        <v>72.8</v>
      </c>
    </row>
    <row r="558" spans="3:19" x14ac:dyDescent="0.25">
      <c r="C558" s="210"/>
      <c r="R558" s="208">
        <v>37070</v>
      </c>
      <c r="S558" s="209">
        <v>72.5</v>
      </c>
    </row>
    <row r="559" spans="3:19" x14ac:dyDescent="0.25">
      <c r="C559" s="210"/>
      <c r="R559" s="208">
        <v>37071</v>
      </c>
      <c r="S559" s="209">
        <v>71.900000000000006</v>
      </c>
    </row>
    <row r="560" spans="3:19" x14ac:dyDescent="0.25">
      <c r="C560" s="210"/>
      <c r="R560" s="208">
        <v>37072</v>
      </c>
      <c r="S560" s="209">
        <v>70.900000000000006</v>
      </c>
    </row>
    <row r="561" spans="3:19" x14ac:dyDescent="0.25">
      <c r="C561" s="210"/>
      <c r="R561" s="208">
        <v>37073</v>
      </c>
      <c r="S561" s="209">
        <v>69.7</v>
      </c>
    </row>
    <row r="562" spans="3:19" x14ac:dyDescent="0.25">
      <c r="C562" s="210"/>
      <c r="R562" s="208">
        <v>37074</v>
      </c>
      <c r="S562" s="209">
        <v>69.900000000000006</v>
      </c>
    </row>
    <row r="563" spans="3:19" x14ac:dyDescent="0.25">
      <c r="C563" s="210"/>
      <c r="R563" s="208">
        <v>37075</v>
      </c>
      <c r="S563" s="209">
        <v>70.099999999999994</v>
      </c>
    </row>
    <row r="564" spans="3:19" x14ac:dyDescent="0.25">
      <c r="C564" s="210"/>
      <c r="R564" s="208">
        <v>37076</v>
      </c>
      <c r="S564" s="209">
        <v>69.900000000000006</v>
      </c>
    </row>
    <row r="565" spans="3:19" x14ac:dyDescent="0.25">
      <c r="C565" s="210"/>
      <c r="R565" s="208">
        <v>37077</v>
      </c>
      <c r="S565" s="209">
        <v>70</v>
      </c>
    </row>
    <row r="566" spans="3:19" x14ac:dyDescent="0.25">
      <c r="C566" s="210"/>
      <c r="R566" s="208">
        <v>37078</v>
      </c>
      <c r="S566" s="209">
        <v>70.599999999999994</v>
      </c>
    </row>
    <row r="567" spans="3:19" x14ac:dyDescent="0.25">
      <c r="C567" s="210"/>
      <c r="R567" s="208">
        <v>37079</v>
      </c>
      <c r="S567" s="209">
        <v>70.099999999999994</v>
      </c>
    </row>
    <row r="568" spans="3:19" x14ac:dyDescent="0.25">
      <c r="C568" s="210"/>
      <c r="R568" s="208">
        <v>37080</v>
      </c>
      <c r="S568" s="209">
        <v>69.400000000000006</v>
      </c>
    </row>
    <row r="569" spans="3:19" x14ac:dyDescent="0.25">
      <c r="C569" s="210"/>
      <c r="R569" s="208">
        <v>37081</v>
      </c>
      <c r="S569" s="209">
        <v>68.2</v>
      </c>
    </row>
    <row r="570" spans="3:19" x14ac:dyDescent="0.25">
      <c r="C570" s="210"/>
      <c r="R570" s="208">
        <v>37082</v>
      </c>
      <c r="S570" s="209">
        <v>67.2</v>
      </c>
    </row>
    <row r="571" spans="3:19" x14ac:dyDescent="0.25">
      <c r="C571" s="210"/>
      <c r="R571" s="208">
        <v>37083</v>
      </c>
      <c r="S571" s="209">
        <v>65.599999999999994</v>
      </c>
    </row>
    <row r="572" spans="3:19" x14ac:dyDescent="0.25">
      <c r="C572" s="210"/>
      <c r="R572" s="208">
        <v>37084</v>
      </c>
      <c r="S572" s="209">
        <v>63.6</v>
      </c>
    </row>
    <row r="573" spans="3:19" x14ac:dyDescent="0.25">
      <c r="C573" s="210"/>
      <c r="R573" s="208">
        <v>37085</v>
      </c>
      <c r="S573" s="209">
        <v>62.7</v>
      </c>
    </row>
    <row r="574" spans="3:19" x14ac:dyDescent="0.25">
      <c r="C574" s="210"/>
      <c r="R574" s="208">
        <v>37086</v>
      </c>
      <c r="S574" s="209">
        <v>62.6</v>
      </c>
    </row>
    <row r="575" spans="3:19" x14ac:dyDescent="0.25">
      <c r="C575" s="210"/>
      <c r="R575" s="208">
        <v>37087</v>
      </c>
      <c r="S575" s="209">
        <v>62.5</v>
      </c>
    </row>
    <row r="576" spans="3:19" x14ac:dyDescent="0.25">
      <c r="C576" s="210"/>
      <c r="R576" s="208">
        <v>37088</v>
      </c>
      <c r="S576" s="209">
        <v>63.2</v>
      </c>
    </row>
    <row r="577" spans="3:19" x14ac:dyDescent="0.25">
      <c r="C577" s="210"/>
      <c r="R577" s="208">
        <v>37089</v>
      </c>
      <c r="S577" s="209">
        <v>63.8</v>
      </c>
    </row>
    <row r="578" spans="3:19" x14ac:dyDescent="0.25">
      <c r="C578" s="210"/>
      <c r="R578" s="208">
        <v>37090</v>
      </c>
      <c r="S578" s="209">
        <v>63.5</v>
      </c>
    </row>
    <row r="579" spans="3:19" x14ac:dyDescent="0.25">
      <c r="C579" s="210"/>
      <c r="R579" s="208">
        <v>37091</v>
      </c>
      <c r="S579" s="209">
        <v>62.8</v>
      </c>
    </row>
    <row r="580" spans="3:19" x14ac:dyDescent="0.25">
      <c r="C580" s="210"/>
      <c r="R580" s="208">
        <v>37092</v>
      </c>
      <c r="S580" s="209">
        <v>61.4</v>
      </c>
    </row>
    <row r="581" spans="3:19" x14ac:dyDescent="0.25">
      <c r="C581" s="210"/>
      <c r="R581" s="208">
        <v>37093</v>
      </c>
      <c r="S581" s="209">
        <v>59.9</v>
      </c>
    </row>
    <row r="582" spans="3:19" x14ac:dyDescent="0.25">
      <c r="C582" s="210"/>
      <c r="R582" s="208">
        <v>37094</v>
      </c>
      <c r="S582" s="209">
        <v>60.4</v>
      </c>
    </row>
    <row r="583" spans="3:19" x14ac:dyDescent="0.25">
      <c r="C583" s="210"/>
      <c r="R583" s="208">
        <v>37095</v>
      </c>
      <c r="S583" s="209">
        <v>59</v>
      </c>
    </row>
    <row r="584" spans="3:19" x14ac:dyDescent="0.25">
      <c r="C584" s="210"/>
      <c r="R584" s="208">
        <v>37096</v>
      </c>
      <c r="S584" s="209">
        <v>60.3</v>
      </c>
    </row>
    <row r="585" spans="3:19" x14ac:dyDescent="0.25">
      <c r="C585" s="210"/>
      <c r="R585" s="208">
        <v>37097</v>
      </c>
      <c r="S585" s="209">
        <v>60.8</v>
      </c>
    </row>
    <row r="586" spans="3:19" x14ac:dyDescent="0.25">
      <c r="C586" s="210"/>
      <c r="R586" s="208">
        <v>37098</v>
      </c>
      <c r="S586" s="209">
        <v>60.5</v>
      </c>
    </row>
    <row r="587" spans="3:19" x14ac:dyDescent="0.25">
      <c r="C587" s="210"/>
      <c r="R587" s="208">
        <v>37099</v>
      </c>
      <c r="S587" s="209">
        <v>60.3</v>
      </c>
    </row>
    <row r="588" spans="3:19" x14ac:dyDescent="0.25">
      <c r="C588" s="210"/>
      <c r="R588" s="208">
        <v>37100</v>
      </c>
      <c r="S588" s="209">
        <v>59.9</v>
      </c>
    </row>
    <row r="589" spans="3:19" x14ac:dyDescent="0.25">
      <c r="C589" s="210"/>
      <c r="R589" s="208">
        <v>37101</v>
      </c>
      <c r="S589" s="209">
        <v>59.7</v>
      </c>
    </row>
    <row r="590" spans="3:19" x14ac:dyDescent="0.25">
      <c r="C590" s="210"/>
      <c r="R590" s="208">
        <v>37102</v>
      </c>
      <c r="S590" s="209">
        <v>60.4</v>
      </c>
    </row>
    <row r="591" spans="3:19" x14ac:dyDescent="0.25">
      <c r="C591" s="210"/>
      <c r="R591" s="208">
        <v>37103</v>
      </c>
      <c r="S591" s="209">
        <v>60.8</v>
      </c>
    </row>
    <row r="592" spans="3:19" x14ac:dyDescent="0.25">
      <c r="C592" s="210"/>
      <c r="R592" s="208">
        <v>37104</v>
      </c>
      <c r="S592" s="209">
        <v>59.5</v>
      </c>
    </row>
    <row r="593" spans="3:19" x14ac:dyDescent="0.25">
      <c r="C593" s="210"/>
      <c r="R593" s="208">
        <v>37105</v>
      </c>
      <c r="S593" s="209">
        <v>59.3</v>
      </c>
    </row>
    <row r="594" spans="3:19" x14ac:dyDescent="0.25">
      <c r="C594" s="210"/>
      <c r="R594" s="208">
        <v>37106</v>
      </c>
      <c r="S594" s="209">
        <v>58.1</v>
      </c>
    </row>
    <row r="595" spans="3:19" x14ac:dyDescent="0.25">
      <c r="C595" s="210"/>
      <c r="R595" s="208">
        <v>37107</v>
      </c>
      <c r="S595" s="209">
        <v>56.9</v>
      </c>
    </row>
    <row r="596" spans="3:19" x14ac:dyDescent="0.25">
      <c r="C596" s="210"/>
      <c r="R596" s="208">
        <v>37108</v>
      </c>
      <c r="S596" s="209">
        <v>56.4</v>
      </c>
    </row>
    <row r="597" spans="3:19" x14ac:dyDescent="0.25">
      <c r="C597" s="210"/>
      <c r="R597" s="208">
        <v>37109</v>
      </c>
      <c r="S597" s="209">
        <v>56.5</v>
      </c>
    </row>
    <row r="598" spans="3:19" x14ac:dyDescent="0.25">
      <c r="C598" s="210"/>
      <c r="R598" s="208">
        <v>37110</v>
      </c>
      <c r="S598" s="209">
        <v>55.7</v>
      </c>
    </row>
    <row r="599" spans="3:19" x14ac:dyDescent="0.25">
      <c r="C599" s="210"/>
      <c r="R599" s="208">
        <v>37111</v>
      </c>
      <c r="S599" s="209">
        <v>56.7</v>
      </c>
    </row>
    <row r="600" spans="3:19" x14ac:dyDescent="0.25">
      <c r="C600" s="210"/>
      <c r="R600" s="208">
        <v>37112</v>
      </c>
      <c r="S600" s="209">
        <v>57</v>
      </c>
    </row>
    <row r="601" spans="3:19" x14ac:dyDescent="0.25">
      <c r="C601" s="210"/>
      <c r="R601" s="208">
        <v>37113</v>
      </c>
      <c r="S601" s="209">
        <v>58.2</v>
      </c>
    </row>
    <row r="602" spans="3:19" x14ac:dyDescent="0.25">
      <c r="C602" s="210"/>
      <c r="R602" s="208">
        <v>37114</v>
      </c>
      <c r="S602" s="209">
        <v>59.8</v>
      </c>
    </row>
    <row r="603" spans="3:19" x14ac:dyDescent="0.25">
      <c r="C603" s="210"/>
      <c r="R603" s="208">
        <v>37115</v>
      </c>
      <c r="S603" s="209">
        <v>60</v>
      </c>
    </row>
    <row r="604" spans="3:19" x14ac:dyDescent="0.25">
      <c r="C604" s="210"/>
      <c r="R604" s="208">
        <v>37116</v>
      </c>
      <c r="S604" s="209">
        <v>61.4</v>
      </c>
    </row>
    <row r="605" spans="3:19" x14ac:dyDescent="0.25">
      <c r="C605" s="210"/>
      <c r="R605" s="208">
        <v>37117</v>
      </c>
      <c r="S605" s="209">
        <v>62.7</v>
      </c>
    </row>
    <row r="606" spans="3:19" x14ac:dyDescent="0.25">
      <c r="C606" s="210"/>
      <c r="R606" s="208">
        <v>37118</v>
      </c>
      <c r="S606" s="209">
        <v>62.6</v>
      </c>
    </row>
    <row r="607" spans="3:19" x14ac:dyDescent="0.25">
      <c r="C607" s="210"/>
      <c r="R607" s="208">
        <v>37119</v>
      </c>
      <c r="S607" s="209">
        <v>62.8</v>
      </c>
    </row>
    <row r="608" spans="3:19" x14ac:dyDescent="0.25">
      <c r="C608" s="210"/>
      <c r="R608" s="208">
        <v>37120</v>
      </c>
      <c r="S608" s="209">
        <v>62.5</v>
      </c>
    </row>
    <row r="609" spans="3:19" x14ac:dyDescent="0.25">
      <c r="C609" s="210"/>
      <c r="R609" s="208">
        <v>37121</v>
      </c>
      <c r="S609" s="209">
        <v>62</v>
      </c>
    </row>
    <row r="610" spans="3:19" x14ac:dyDescent="0.25">
      <c r="C610" s="210"/>
      <c r="R610" s="208">
        <v>37122</v>
      </c>
      <c r="S610" s="209">
        <v>62.3</v>
      </c>
    </row>
    <row r="611" spans="3:19" x14ac:dyDescent="0.25">
      <c r="C611" s="210"/>
      <c r="R611" s="208">
        <v>37123</v>
      </c>
      <c r="S611" s="209">
        <v>62.2</v>
      </c>
    </row>
    <row r="612" spans="3:19" x14ac:dyDescent="0.25">
      <c r="C612" s="210"/>
      <c r="R612" s="208">
        <v>37124</v>
      </c>
      <c r="S612" s="209">
        <v>62.3</v>
      </c>
    </row>
    <row r="613" spans="3:19" x14ac:dyDescent="0.25">
      <c r="C613" s="210"/>
      <c r="R613" s="208">
        <v>37125</v>
      </c>
      <c r="S613" s="209">
        <v>62.5</v>
      </c>
    </row>
    <row r="614" spans="3:19" x14ac:dyDescent="0.25">
      <c r="C614" s="210"/>
      <c r="R614" s="208">
        <v>37126</v>
      </c>
      <c r="S614" s="209">
        <v>61.8</v>
      </c>
    </row>
    <row r="615" spans="3:19" x14ac:dyDescent="0.25">
      <c r="C615" s="210"/>
      <c r="R615" s="208">
        <v>37127</v>
      </c>
      <c r="S615" s="209">
        <v>62.1</v>
      </c>
    </row>
    <row r="616" spans="3:19" x14ac:dyDescent="0.25">
      <c r="C616" s="210"/>
      <c r="R616" s="208">
        <v>37128</v>
      </c>
      <c r="S616" s="209">
        <v>62.2</v>
      </c>
    </row>
    <row r="617" spans="3:19" x14ac:dyDescent="0.25">
      <c r="C617" s="210"/>
      <c r="R617" s="208">
        <v>37129</v>
      </c>
      <c r="S617" s="209">
        <v>61.9</v>
      </c>
    </row>
    <row r="618" spans="3:19" x14ac:dyDescent="0.25">
      <c r="C618" s="210"/>
      <c r="R618" s="208">
        <v>37130</v>
      </c>
      <c r="S618" s="209">
        <v>61.9</v>
      </c>
    </row>
    <row r="619" spans="3:19" x14ac:dyDescent="0.25">
      <c r="C619" s="210"/>
      <c r="R619" s="208">
        <v>37131</v>
      </c>
      <c r="S619" s="209">
        <v>63.4</v>
      </c>
    </row>
    <row r="620" spans="3:19" x14ac:dyDescent="0.25">
      <c r="C620" s="210"/>
      <c r="R620" s="208">
        <v>37132</v>
      </c>
      <c r="S620" s="209">
        <v>63.6</v>
      </c>
    </row>
    <row r="621" spans="3:19" x14ac:dyDescent="0.25">
      <c r="C621" s="210"/>
      <c r="R621" s="208">
        <v>37133</v>
      </c>
      <c r="S621" s="209">
        <v>63.9</v>
      </c>
    </row>
    <row r="622" spans="3:19" x14ac:dyDescent="0.25">
      <c r="C622" s="210"/>
      <c r="R622" s="208">
        <v>37134</v>
      </c>
      <c r="S622" s="209">
        <v>64.5</v>
      </c>
    </row>
    <row r="623" spans="3:19" x14ac:dyDescent="0.25">
      <c r="C623" s="210"/>
      <c r="R623" s="208">
        <v>37135</v>
      </c>
      <c r="S623" s="209">
        <v>63.7</v>
      </c>
    </row>
    <row r="624" spans="3:19" x14ac:dyDescent="0.25">
      <c r="C624" s="210"/>
      <c r="R624" s="208">
        <v>37136</v>
      </c>
      <c r="S624" s="209">
        <v>64.099999999999994</v>
      </c>
    </row>
    <row r="625" spans="3:19" x14ac:dyDescent="0.25">
      <c r="C625" s="210"/>
      <c r="R625" s="208">
        <v>37137</v>
      </c>
      <c r="S625" s="209">
        <v>64.900000000000006</v>
      </c>
    </row>
    <row r="626" spans="3:19" x14ac:dyDescent="0.25">
      <c r="C626" s="210"/>
      <c r="R626" s="208">
        <v>37138</v>
      </c>
      <c r="S626" s="209">
        <v>65</v>
      </c>
    </row>
    <row r="627" spans="3:19" x14ac:dyDescent="0.25">
      <c r="C627" s="210"/>
      <c r="R627" s="208">
        <v>37139</v>
      </c>
      <c r="S627" s="209">
        <v>64.5</v>
      </c>
    </row>
    <row r="628" spans="3:19" x14ac:dyDescent="0.25">
      <c r="C628" s="210"/>
      <c r="R628" s="208">
        <v>37140</v>
      </c>
      <c r="S628" s="209">
        <v>64.900000000000006</v>
      </c>
    </row>
    <row r="629" spans="3:19" x14ac:dyDescent="0.25">
      <c r="C629" s="210"/>
      <c r="R629" s="208">
        <v>37141</v>
      </c>
      <c r="S629" s="209">
        <v>65.400000000000006</v>
      </c>
    </row>
    <row r="630" spans="3:19" x14ac:dyDescent="0.25">
      <c r="C630" s="210"/>
      <c r="R630" s="208">
        <v>37142</v>
      </c>
      <c r="S630" s="209">
        <v>65</v>
      </c>
    </row>
    <row r="631" spans="3:19" x14ac:dyDescent="0.25">
      <c r="C631" s="210"/>
      <c r="R631" s="208">
        <v>37143</v>
      </c>
      <c r="S631" s="209">
        <v>62.9</v>
      </c>
    </row>
    <row r="632" spans="3:19" x14ac:dyDescent="0.25">
      <c r="C632" s="210"/>
      <c r="R632" s="208">
        <v>37144</v>
      </c>
      <c r="S632" s="209">
        <v>61.2</v>
      </c>
    </row>
    <row r="633" spans="3:19" x14ac:dyDescent="0.25">
      <c r="C633" s="210">
        <v>800</v>
      </c>
      <c r="R633" s="208">
        <v>37145</v>
      </c>
      <c r="S633" s="209">
        <v>64.099999999999994</v>
      </c>
    </row>
    <row r="634" spans="3:19" x14ac:dyDescent="0.25">
      <c r="C634" s="210">
        <v>800</v>
      </c>
      <c r="R634" s="208">
        <v>37146</v>
      </c>
      <c r="S634" s="209">
        <v>84.9</v>
      </c>
    </row>
    <row r="635" spans="3:19" x14ac:dyDescent="0.25">
      <c r="C635" s="210"/>
      <c r="R635" s="208">
        <v>37147</v>
      </c>
      <c r="S635" s="209">
        <v>102.6</v>
      </c>
    </row>
    <row r="636" spans="3:19" x14ac:dyDescent="0.25">
      <c r="C636" s="210"/>
      <c r="R636" s="208">
        <v>37148</v>
      </c>
      <c r="S636" s="209">
        <v>121.8</v>
      </c>
    </row>
    <row r="637" spans="3:19" x14ac:dyDescent="0.25">
      <c r="C637" s="210"/>
      <c r="R637" s="208">
        <v>37149</v>
      </c>
      <c r="S637" s="209">
        <v>138.80000000000001</v>
      </c>
    </row>
    <row r="638" spans="3:19" x14ac:dyDescent="0.25">
      <c r="C638" s="210"/>
      <c r="R638" s="208">
        <v>37150</v>
      </c>
      <c r="S638" s="209">
        <v>147.80000000000001</v>
      </c>
    </row>
    <row r="639" spans="3:19" x14ac:dyDescent="0.25">
      <c r="C639" s="210"/>
      <c r="R639" s="208">
        <v>37151</v>
      </c>
      <c r="S639" s="209">
        <v>171.1</v>
      </c>
    </row>
    <row r="640" spans="3:19" x14ac:dyDescent="0.25">
      <c r="C640" s="210"/>
      <c r="R640" s="208">
        <v>37152</v>
      </c>
      <c r="S640" s="209">
        <v>197.5</v>
      </c>
    </row>
    <row r="641" spans="3:19" x14ac:dyDescent="0.25">
      <c r="C641" s="210"/>
      <c r="R641" s="208">
        <v>37153</v>
      </c>
      <c r="S641" s="209">
        <v>221.2</v>
      </c>
    </row>
    <row r="642" spans="3:19" x14ac:dyDescent="0.25">
      <c r="C642" s="210"/>
      <c r="R642" s="208">
        <v>37154</v>
      </c>
      <c r="S642" s="209">
        <v>244.8</v>
      </c>
    </row>
    <row r="643" spans="3:19" x14ac:dyDescent="0.25">
      <c r="C643" s="210"/>
      <c r="R643" s="208">
        <v>37155</v>
      </c>
      <c r="S643" s="209">
        <v>271.60000000000002</v>
      </c>
    </row>
    <row r="644" spans="3:19" x14ac:dyDescent="0.25">
      <c r="C644" s="210"/>
      <c r="R644" s="208">
        <v>37156</v>
      </c>
      <c r="S644" s="209">
        <v>295.10000000000002</v>
      </c>
    </row>
    <row r="645" spans="3:19" x14ac:dyDescent="0.25">
      <c r="C645" s="210"/>
      <c r="R645" s="208">
        <v>37157</v>
      </c>
      <c r="S645" s="209">
        <v>308.3</v>
      </c>
    </row>
    <row r="646" spans="3:19" x14ac:dyDescent="0.25">
      <c r="C646" s="210"/>
      <c r="R646" s="208">
        <v>37158</v>
      </c>
      <c r="S646" s="209">
        <v>332.5</v>
      </c>
    </row>
    <row r="647" spans="3:19" x14ac:dyDescent="0.25">
      <c r="C647" s="210"/>
      <c r="R647" s="208">
        <v>37159</v>
      </c>
      <c r="S647" s="209">
        <v>365.6</v>
      </c>
    </row>
    <row r="648" spans="3:19" x14ac:dyDescent="0.25">
      <c r="C648" s="210"/>
      <c r="R648" s="208">
        <v>37160</v>
      </c>
      <c r="S648" s="209">
        <v>394.7</v>
      </c>
    </row>
    <row r="649" spans="3:19" x14ac:dyDescent="0.25">
      <c r="C649" s="210"/>
      <c r="R649" s="208">
        <v>37161</v>
      </c>
      <c r="S649" s="209">
        <v>418.3</v>
      </c>
    </row>
    <row r="650" spans="3:19" x14ac:dyDescent="0.25">
      <c r="C650" s="210"/>
      <c r="R650" s="208">
        <v>37162</v>
      </c>
      <c r="S650" s="209">
        <v>442.2</v>
      </c>
    </row>
    <row r="651" spans="3:19" x14ac:dyDescent="0.25">
      <c r="C651" s="210"/>
      <c r="R651" s="208">
        <v>37163</v>
      </c>
      <c r="S651" s="209">
        <v>460.8</v>
      </c>
    </row>
    <row r="652" spans="3:19" x14ac:dyDescent="0.25">
      <c r="C652" s="210"/>
      <c r="R652" s="208">
        <v>37164</v>
      </c>
      <c r="S652" s="209">
        <v>472.5</v>
      </c>
    </row>
    <row r="653" spans="3:19" x14ac:dyDescent="0.25">
      <c r="C653" s="210"/>
      <c r="R653" s="208">
        <v>37165</v>
      </c>
      <c r="S653" s="209">
        <v>491.5</v>
      </c>
    </row>
    <row r="654" spans="3:19" x14ac:dyDescent="0.25">
      <c r="C654" s="210"/>
      <c r="R654" s="208">
        <v>37166</v>
      </c>
      <c r="S654" s="209">
        <v>515.6</v>
      </c>
    </row>
    <row r="655" spans="3:19" x14ac:dyDescent="0.25">
      <c r="C655" s="210"/>
      <c r="R655" s="208">
        <v>37167</v>
      </c>
      <c r="S655" s="209">
        <v>540.20000000000005</v>
      </c>
    </row>
    <row r="656" spans="3:19" x14ac:dyDescent="0.25">
      <c r="C656" s="210"/>
      <c r="R656" s="208">
        <v>37168</v>
      </c>
      <c r="S656" s="209">
        <v>561.70000000000005</v>
      </c>
    </row>
    <row r="657" spans="3:19" x14ac:dyDescent="0.25">
      <c r="C657" s="210"/>
      <c r="R657" s="208">
        <v>37169</v>
      </c>
      <c r="S657" s="209">
        <v>583.29999999999995</v>
      </c>
    </row>
    <row r="658" spans="3:19" x14ac:dyDescent="0.25">
      <c r="C658" s="210"/>
      <c r="R658" s="208">
        <v>37170</v>
      </c>
      <c r="S658" s="209">
        <v>601.70000000000005</v>
      </c>
    </row>
    <row r="659" spans="3:19" x14ac:dyDescent="0.25">
      <c r="C659" s="210"/>
      <c r="R659" s="208">
        <v>37171</v>
      </c>
      <c r="S659" s="209">
        <v>610.6</v>
      </c>
    </row>
    <row r="660" spans="3:19" x14ac:dyDescent="0.25">
      <c r="C660" s="210"/>
      <c r="R660" s="208">
        <v>37172</v>
      </c>
      <c r="S660" s="209">
        <v>629.79999999999995</v>
      </c>
    </row>
    <row r="661" spans="3:19" x14ac:dyDescent="0.25">
      <c r="C661" s="210"/>
      <c r="R661" s="208">
        <v>37173</v>
      </c>
      <c r="S661" s="209">
        <v>652.70000000000005</v>
      </c>
    </row>
    <row r="662" spans="3:19" x14ac:dyDescent="0.25">
      <c r="C662" s="210"/>
      <c r="R662" s="208">
        <v>37174</v>
      </c>
      <c r="S662" s="209">
        <v>670.3</v>
      </c>
    </row>
    <row r="663" spans="3:19" x14ac:dyDescent="0.25">
      <c r="C663" s="210"/>
      <c r="R663" s="208">
        <v>37175</v>
      </c>
      <c r="S663" s="209">
        <v>681.7</v>
      </c>
    </row>
    <row r="664" spans="3:19" x14ac:dyDescent="0.25">
      <c r="C664" s="210"/>
      <c r="R664" s="208">
        <v>37176</v>
      </c>
      <c r="S664" s="209">
        <v>677.1</v>
      </c>
    </row>
    <row r="665" spans="3:19" x14ac:dyDescent="0.25">
      <c r="C665" s="210"/>
      <c r="R665" s="208">
        <v>37177</v>
      </c>
      <c r="S665" s="209">
        <v>672</v>
      </c>
    </row>
    <row r="666" spans="3:19" x14ac:dyDescent="0.25">
      <c r="C666" s="210"/>
      <c r="R666" s="208">
        <v>37178</v>
      </c>
      <c r="S666" s="209">
        <v>659.4</v>
      </c>
    </row>
    <row r="667" spans="3:19" x14ac:dyDescent="0.25">
      <c r="C667" s="210"/>
      <c r="R667" s="208">
        <v>37179</v>
      </c>
      <c r="S667" s="209">
        <v>655.1</v>
      </c>
    </row>
    <row r="668" spans="3:19" x14ac:dyDescent="0.25">
      <c r="C668" s="210"/>
      <c r="R668" s="208">
        <v>37180</v>
      </c>
      <c r="S668" s="209">
        <v>665.2</v>
      </c>
    </row>
    <row r="669" spans="3:19" x14ac:dyDescent="0.25">
      <c r="C669" s="210"/>
      <c r="R669" s="208">
        <v>37181</v>
      </c>
      <c r="S669" s="209">
        <v>661</v>
      </c>
    </row>
    <row r="670" spans="3:19" x14ac:dyDescent="0.25">
      <c r="C670" s="210"/>
      <c r="R670" s="208">
        <v>37182</v>
      </c>
      <c r="S670" s="209">
        <v>650.29999999999995</v>
      </c>
    </row>
    <row r="671" spans="3:19" x14ac:dyDescent="0.25">
      <c r="C671" s="210"/>
      <c r="R671" s="208">
        <v>37183</v>
      </c>
      <c r="S671" s="209">
        <v>640.29999999999995</v>
      </c>
    </row>
    <row r="672" spans="3:19" x14ac:dyDescent="0.25">
      <c r="C672" s="210"/>
      <c r="R672" s="208">
        <v>37184</v>
      </c>
      <c r="S672" s="209">
        <v>628.5</v>
      </c>
    </row>
    <row r="673" spans="3:19" x14ac:dyDescent="0.25">
      <c r="C673" s="210"/>
      <c r="R673" s="208">
        <v>37185</v>
      </c>
      <c r="S673" s="209">
        <v>607.1</v>
      </c>
    </row>
    <row r="674" spans="3:19" x14ac:dyDescent="0.25">
      <c r="C674" s="210"/>
      <c r="R674" s="208">
        <v>37186</v>
      </c>
      <c r="S674" s="209">
        <v>595.5</v>
      </c>
    </row>
    <row r="675" spans="3:19" x14ac:dyDescent="0.25">
      <c r="C675" s="210"/>
      <c r="R675" s="208">
        <v>37187</v>
      </c>
      <c r="S675" s="209">
        <v>596.9</v>
      </c>
    </row>
    <row r="676" spans="3:19" x14ac:dyDescent="0.25">
      <c r="C676" s="210"/>
      <c r="R676" s="208">
        <v>37188</v>
      </c>
      <c r="S676" s="209">
        <v>587.5</v>
      </c>
    </row>
    <row r="677" spans="3:19" x14ac:dyDescent="0.25">
      <c r="C677" s="210"/>
      <c r="R677" s="208">
        <v>37189</v>
      </c>
      <c r="S677" s="209">
        <v>566.1</v>
      </c>
    </row>
    <row r="678" spans="3:19" x14ac:dyDescent="0.25">
      <c r="C678" s="210"/>
      <c r="R678" s="208">
        <v>37190</v>
      </c>
      <c r="S678" s="209">
        <v>549.6</v>
      </c>
    </row>
    <row r="679" spans="3:19" x14ac:dyDescent="0.25">
      <c r="C679" s="210"/>
      <c r="R679" s="208">
        <v>37191</v>
      </c>
      <c r="S679" s="209">
        <v>533.79999999999995</v>
      </c>
    </row>
    <row r="680" spans="3:19" x14ac:dyDescent="0.25">
      <c r="C680" s="210"/>
      <c r="R680" s="208">
        <v>37192</v>
      </c>
      <c r="S680" s="209">
        <v>515.5</v>
      </c>
    </row>
    <row r="681" spans="3:19" x14ac:dyDescent="0.25">
      <c r="C681" s="210"/>
      <c r="R681" s="208">
        <v>37193</v>
      </c>
      <c r="S681" s="209">
        <v>506.2</v>
      </c>
    </row>
    <row r="682" spans="3:19" x14ac:dyDescent="0.25">
      <c r="C682" s="210"/>
      <c r="R682" s="208">
        <v>37194</v>
      </c>
      <c r="S682" s="209">
        <v>504.9</v>
      </c>
    </row>
    <row r="683" spans="3:19" x14ac:dyDescent="0.25">
      <c r="C683" s="210"/>
      <c r="R683" s="208">
        <v>37195</v>
      </c>
      <c r="S683" s="209">
        <v>500.3</v>
      </c>
    </row>
    <row r="684" spans="3:19" x14ac:dyDescent="0.25">
      <c r="C684" s="210"/>
      <c r="R684" s="208">
        <v>37196</v>
      </c>
      <c r="S684" s="209">
        <v>487.9</v>
      </c>
    </row>
    <row r="685" spans="3:19" x14ac:dyDescent="0.25">
      <c r="C685" s="210"/>
      <c r="R685" s="208">
        <v>37197</v>
      </c>
      <c r="S685" s="209">
        <v>473.5</v>
      </c>
    </row>
    <row r="686" spans="3:19" x14ac:dyDescent="0.25">
      <c r="C686" s="210"/>
      <c r="R686" s="208">
        <v>37198</v>
      </c>
      <c r="S686" s="209">
        <v>460.2</v>
      </c>
    </row>
    <row r="687" spans="3:19" x14ac:dyDescent="0.25">
      <c r="C687" s="210"/>
      <c r="R687" s="208">
        <v>37199</v>
      </c>
      <c r="S687" s="209">
        <v>444.8</v>
      </c>
    </row>
    <row r="688" spans="3:19" x14ac:dyDescent="0.25">
      <c r="C688" s="210"/>
      <c r="R688" s="208">
        <v>37200</v>
      </c>
      <c r="S688" s="209">
        <v>434.5</v>
      </c>
    </row>
    <row r="689" spans="3:19" x14ac:dyDescent="0.25">
      <c r="C689" s="210"/>
      <c r="R689" s="208">
        <v>37201</v>
      </c>
      <c r="S689" s="209">
        <v>437.5</v>
      </c>
    </row>
    <row r="690" spans="3:19" x14ac:dyDescent="0.25">
      <c r="C690" s="210"/>
      <c r="R690" s="208">
        <v>37202</v>
      </c>
      <c r="S690" s="209">
        <v>431</v>
      </c>
    </row>
    <row r="691" spans="3:19" x14ac:dyDescent="0.25">
      <c r="C691" s="210"/>
      <c r="R691" s="208">
        <v>37203</v>
      </c>
      <c r="S691" s="209">
        <v>416.4</v>
      </c>
    </row>
    <row r="692" spans="3:19" x14ac:dyDescent="0.25">
      <c r="C692" s="210"/>
      <c r="R692" s="208">
        <v>37204</v>
      </c>
      <c r="S692" s="209">
        <v>408.4</v>
      </c>
    </row>
    <row r="693" spans="3:19" x14ac:dyDescent="0.25">
      <c r="C693" s="210"/>
      <c r="R693" s="208">
        <v>37205</v>
      </c>
      <c r="S693" s="209">
        <v>401</v>
      </c>
    </row>
    <row r="694" spans="3:19" x14ac:dyDescent="0.25">
      <c r="C694" s="210"/>
      <c r="R694" s="208">
        <v>37206</v>
      </c>
      <c r="S694" s="209">
        <v>391</v>
      </c>
    </row>
    <row r="695" spans="3:19" x14ac:dyDescent="0.25">
      <c r="C695" s="210"/>
      <c r="R695" s="208">
        <v>37207</v>
      </c>
      <c r="S695" s="209">
        <v>384.7</v>
      </c>
    </row>
    <row r="696" spans="3:19" x14ac:dyDescent="0.25">
      <c r="C696" s="210"/>
      <c r="R696" s="208">
        <v>37208</v>
      </c>
      <c r="S696" s="209">
        <v>389.9</v>
      </c>
    </row>
    <row r="697" spans="3:19" x14ac:dyDescent="0.25">
      <c r="C697" s="210"/>
      <c r="R697" s="208">
        <v>37209</v>
      </c>
      <c r="S697" s="209">
        <v>387.6</v>
      </c>
    </row>
    <row r="698" spans="3:19" x14ac:dyDescent="0.25">
      <c r="C698" s="210"/>
      <c r="R698" s="208">
        <v>37210</v>
      </c>
      <c r="S698" s="209">
        <v>375.7</v>
      </c>
    </row>
    <row r="699" spans="3:19" x14ac:dyDescent="0.25">
      <c r="C699" s="210"/>
      <c r="R699" s="208">
        <v>37211</v>
      </c>
      <c r="S699" s="209">
        <v>364.9</v>
      </c>
    </row>
    <row r="700" spans="3:19" x14ac:dyDescent="0.25">
      <c r="C700" s="210"/>
      <c r="R700" s="208">
        <v>37212</v>
      </c>
      <c r="S700" s="209">
        <v>356</v>
      </c>
    </row>
    <row r="701" spans="3:19" x14ac:dyDescent="0.25">
      <c r="C701" s="210"/>
      <c r="R701" s="208">
        <v>37213</v>
      </c>
      <c r="S701" s="209">
        <v>347.1</v>
      </c>
    </row>
    <row r="702" spans="3:19" x14ac:dyDescent="0.25">
      <c r="C702" s="210"/>
      <c r="R702" s="208">
        <v>37214</v>
      </c>
      <c r="S702" s="209">
        <v>341.9</v>
      </c>
    </row>
    <row r="703" spans="3:19" x14ac:dyDescent="0.25">
      <c r="C703" s="210"/>
      <c r="R703" s="208">
        <v>37215</v>
      </c>
      <c r="S703" s="209">
        <v>345.3</v>
      </c>
    </row>
    <row r="704" spans="3:19" x14ac:dyDescent="0.25">
      <c r="C704" s="210"/>
      <c r="R704" s="208">
        <v>37216</v>
      </c>
      <c r="S704" s="209">
        <v>340.7</v>
      </c>
    </row>
    <row r="705" spans="3:19" x14ac:dyDescent="0.25">
      <c r="C705" s="210"/>
      <c r="R705" s="208">
        <v>37217</v>
      </c>
      <c r="S705" s="209">
        <v>331.9</v>
      </c>
    </row>
    <row r="706" spans="3:19" x14ac:dyDescent="0.25">
      <c r="C706" s="210"/>
      <c r="R706" s="208">
        <v>37218</v>
      </c>
      <c r="S706" s="209">
        <v>324.8</v>
      </c>
    </row>
    <row r="707" spans="3:19" x14ac:dyDescent="0.25">
      <c r="C707" s="210"/>
      <c r="R707" s="208">
        <v>37219</v>
      </c>
      <c r="S707" s="209">
        <v>317.7</v>
      </c>
    </row>
    <row r="708" spans="3:19" x14ac:dyDescent="0.25">
      <c r="C708" s="210"/>
      <c r="R708" s="208">
        <v>37220</v>
      </c>
      <c r="S708" s="209">
        <v>310.39999999999998</v>
      </c>
    </row>
    <row r="709" spans="3:19" x14ac:dyDescent="0.25">
      <c r="C709" s="210"/>
      <c r="R709" s="208">
        <v>37221</v>
      </c>
      <c r="S709" s="209">
        <v>306.8</v>
      </c>
    </row>
    <row r="710" spans="3:19" x14ac:dyDescent="0.25">
      <c r="C710" s="210"/>
      <c r="R710" s="208">
        <v>37222</v>
      </c>
      <c r="S710" s="209">
        <v>309.2</v>
      </c>
    </row>
    <row r="711" spans="3:19" x14ac:dyDescent="0.25">
      <c r="C711" s="210"/>
      <c r="R711" s="208">
        <v>37223</v>
      </c>
      <c r="S711" s="209">
        <v>310</v>
      </c>
    </row>
    <row r="712" spans="3:19" x14ac:dyDescent="0.25">
      <c r="C712" s="210"/>
      <c r="R712" s="208">
        <v>37224</v>
      </c>
      <c r="S712" s="209">
        <v>304.2</v>
      </c>
    </row>
    <row r="713" spans="3:19" x14ac:dyDescent="0.25">
      <c r="C713" s="210"/>
      <c r="R713" s="208">
        <v>37225</v>
      </c>
      <c r="S713" s="209">
        <v>296.2</v>
      </c>
    </row>
    <row r="714" spans="3:19" x14ac:dyDescent="0.25">
      <c r="C714" s="210"/>
      <c r="R714" s="208">
        <v>37226</v>
      </c>
      <c r="S714" s="209">
        <v>289.3</v>
      </c>
    </row>
    <row r="715" spans="3:19" x14ac:dyDescent="0.25">
      <c r="C715" s="210"/>
      <c r="R715" s="208">
        <v>37227</v>
      </c>
      <c r="S715" s="209">
        <v>282.2</v>
      </c>
    </row>
    <row r="716" spans="3:19" x14ac:dyDescent="0.25">
      <c r="C716" s="210"/>
      <c r="R716" s="208">
        <v>37228</v>
      </c>
      <c r="S716" s="209">
        <v>279.10000000000002</v>
      </c>
    </row>
    <row r="717" spans="3:19" x14ac:dyDescent="0.25">
      <c r="C717" s="210"/>
      <c r="R717" s="208">
        <v>37229</v>
      </c>
      <c r="S717" s="209">
        <v>281</v>
      </c>
    </row>
    <row r="718" spans="3:19" x14ac:dyDescent="0.25">
      <c r="C718" s="210"/>
      <c r="R718" s="208">
        <v>37230</v>
      </c>
      <c r="S718" s="209">
        <v>280.60000000000002</v>
      </c>
    </row>
    <row r="719" spans="3:19" x14ac:dyDescent="0.25">
      <c r="C719" s="210"/>
      <c r="R719" s="208">
        <v>37231</v>
      </c>
      <c r="S719" s="209">
        <v>274</v>
      </c>
    </row>
    <row r="720" spans="3:19" x14ac:dyDescent="0.25">
      <c r="C720" s="210"/>
      <c r="R720" s="208">
        <v>37232</v>
      </c>
      <c r="S720" s="209">
        <v>268.39999999999998</v>
      </c>
    </row>
    <row r="721" spans="3:19" x14ac:dyDescent="0.25">
      <c r="C721" s="210"/>
      <c r="R721" s="208">
        <v>37233</v>
      </c>
      <c r="S721" s="209">
        <v>266.8</v>
      </c>
    </row>
    <row r="722" spans="3:19" x14ac:dyDescent="0.25">
      <c r="C722" s="210"/>
      <c r="R722" s="208">
        <v>37234</v>
      </c>
      <c r="S722" s="209">
        <v>263.3</v>
      </c>
    </row>
    <row r="723" spans="3:19" x14ac:dyDescent="0.25">
      <c r="C723" s="210"/>
      <c r="R723" s="208">
        <v>37235</v>
      </c>
      <c r="S723" s="209">
        <v>262.3</v>
      </c>
    </row>
    <row r="724" spans="3:19" x14ac:dyDescent="0.25">
      <c r="C724" s="210"/>
      <c r="R724" s="208">
        <v>37236</v>
      </c>
      <c r="S724" s="209">
        <v>260.60000000000002</v>
      </c>
    </row>
    <row r="725" spans="3:19" x14ac:dyDescent="0.25">
      <c r="C725" s="210"/>
      <c r="R725" s="208">
        <v>37237</v>
      </c>
      <c r="S725" s="209">
        <v>260.3</v>
      </c>
    </row>
    <row r="726" spans="3:19" x14ac:dyDescent="0.25">
      <c r="C726" s="210"/>
      <c r="R726" s="208">
        <v>37238</v>
      </c>
      <c r="S726" s="209">
        <v>254.2</v>
      </c>
    </row>
    <row r="727" spans="3:19" x14ac:dyDescent="0.25">
      <c r="C727" s="210"/>
      <c r="R727" s="208">
        <v>37239</v>
      </c>
      <c r="S727" s="209">
        <v>251.5</v>
      </c>
    </row>
    <row r="728" spans="3:19" x14ac:dyDescent="0.25">
      <c r="C728" s="210"/>
      <c r="R728" s="208">
        <v>37240</v>
      </c>
      <c r="S728" s="209">
        <v>248.9</v>
      </c>
    </row>
    <row r="729" spans="3:19" x14ac:dyDescent="0.25">
      <c r="C729" s="210"/>
      <c r="R729" s="208">
        <v>37241</v>
      </c>
      <c r="S729" s="209">
        <v>246.5</v>
      </c>
    </row>
    <row r="730" spans="3:19" x14ac:dyDescent="0.25">
      <c r="C730" s="210"/>
      <c r="R730" s="208">
        <v>37242</v>
      </c>
      <c r="S730" s="209">
        <v>246.2</v>
      </c>
    </row>
    <row r="731" spans="3:19" x14ac:dyDescent="0.25">
      <c r="C731" s="210"/>
      <c r="R731" s="208">
        <v>37243</v>
      </c>
      <c r="S731" s="209">
        <v>247</v>
      </c>
    </row>
    <row r="732" spans="3:19" x14ac:dyDescent="0.25">
      <c r="C732" s="210"/>
      <c r="R732" s="208">
        <v>37244</v>
      </c>
      <c r="S732" s="209">
        <v>245.1</v>
      </c>
    </row>
    <row r="733" spans="3:19" x14ac:dyDescent="0.25">
      <c r="C733" s="210"/>
      <c r="R733" s="208">
        <v>37245</v>
      </c>
      <c r="S733" s="209">
        <v>242.1</v>
      </c>
    </row>
    <row r="734" spans="3:19" x14ac:dyDescent="0.25">
      <c r="C734" s="210"/>
      <c r="R734" s="208">
        <v>37246</v>
      </c>
      <c r="S734" s="209">
        <v>240.4</v>
      </c>
    </row>
    <row r="735" spans="3:19" x14ac:dyDescent="0.25">
      <c r="C735" s="210"/>
      <c r="R735" s="208">
        <v>37247</v>
      </c>
      <c r="S735" s="209">
        <v>239.1</v>
      </c>
    </row>
    <row r="736" spans="3:19" x14ac:dyDescent="0.25">
      <c r="C736" s="210"/>
      <c r="R736" s="208">
        <v>37248</v>
      </c>
      <c r="S736" s="209">
        <v>235.2</v>
      </c>
    </row>
    <row r="737" spans="3:19" x14ac:dyDescent="0.25">
      <c r="C737" s="210"/>
      <c r="R737" s="208">
        <v>37249</v>
      </c>
      <c r="S737" s="209">
        <v>236</v>
      </c>
    </row>
    <row r="738" spans="3:19" x14ac:dyDescent="0.25">
      <c r="C738" s="210"/>
      <c r="R738" s="208">
        <v>37250</v>
      </c>
      <c r="S738" s="209">
        <v>238.3</v>
      </c>
    </row>
    <row r="739" spans="3:19" x14ac:dyDescent="0.25">
      <c r="C739" s="210"/>
      <c r="R739" s="208">
        <v>37251</v>
      </c>
      <c r="S739" s="209">
        <v>237.7</v>
      </c>
    </row>
    <row r="740" spans="3:19" x14ac:dyDescent="0.25">
      <c r="C740" s="210"/>
      <c r="R740" s="208">
        <v>37252</v>
      </c>
      <c r="S740" s="209">
        <v>236.6</v>
      </c>
    </row>
    <row r="741" spans="3:19" x14ac:dyDescent="0.25">
      <c r="C741" s="210"/>
      <c r="R741" s="208">
        <v>37253</v>
      </c>
      <c r="S741" s="209">
        <v>233.4</v>
      </c>
    </row>
    <row r="742" spans="3:19" x14ac:dyDescent="0.25">
      <c r="C742" s="210"/>
      <c r="R742" s="208">
        <v>37254</v>
      </c>
      <c r="S742" s="209">
        <v>234.3</v>
      </c>
    </row>
    <row r="743" spans="3:19" x14ac:dyDescent="0.25">
      <c r="C743" s="210"/>
      <c r="R743" s="208">
        <v>37255</v>
      </c>
      <c r="S743" s="209">
        <v>232.4</v>
      </c>
    </row>
    <row r="744" spans="3:19" x14ac:dyDescent="0.25">
      <c r="C744" s="210"/>
      <c r="R744" s="208">
        <v>37256</v>
      </c>
      <c r="S744" s="209">
        <v>232.5</v>
      </c>
    </row>
    <row r="745" spans="3:19" x14ac:dyDescent="0.25">
      <c r="C745" s="210"/>
      <c r="R745" s="208">
        <v>37257</v>
      </c>
      <c r="S745" s="209">
        <v>236.4</v>
      </c>
    </row>
    <row r="746" spans="3:19" x14ac:dyDescent="0.25">
      <c r="C746" s="210"/>
      <c r="R746" s="208">
        <v>37258</v>
      </c>
      <c r="S746" s="209">
        <v>237.1</v>
      </c>
    </row>
    <row r="747" spans="3:19" x14ac:dyDescent="0.25">
      <c r="C747" s="210"/>
      <c r="R747" s="208">
        <v>37259</v>
      </c>
      <c r="S747" s="209">
        <v>234.3</v>
      </c>
    </row>
    <row r="748" spans="3:19" x14ac:dyDescent="0.25">
      <c r="C748" s="210"/>
      <c r="R748" s="208">
        <v>37260</v>
      </c>
      <c r="S748" s="209">
        <v>231.6</v>
      </c>
    </row>
    <row r="749" spans="3:19" x14ac:dyDescent="0.25">
      <c r="C749" s="210"/>
      <c r="R749" s="208">
        <v>37261</v>
      </c>
      <c r="S749" s="209">
        <v>228.9</v>
      </c>
    </row>
    <row r="750" spans="3:19" x14ac:dyDescent="0.25">
      <c r="C750" s="210"/>
      <c r="R750" s="208">
        <v>37262</v>
      </c>
      <c r="S750" s="209">
        <v>224.1</v>
      </c>
    </row>
    <row r="751" spans="3:19" x14ac:dyDescent="0.25">
      <c r="C751" s="210"/>
      <c r="R751" s="208">
        <v>37263</v>
      </c>
      <c r="S751" s="209">
        <v>222.6</v>
      </c>
    </row>
    <row r="752" spans="3:19" x14ac:dyDescent="0.25">
      <c r="C752" s="210"/>
      <c r="R752" s="208">
        <v>37264</v>
      </c>
      <c r="S752" s="209">
        <v>221</v>
      </c>
    </row>
    <row r="753" spans="3:19" x14ac:dyDescent="0.25">
      <c r="C753" s="210"/>
      <c r="R753" s="208">
        <v>37265</v>
      </c>
      <c r="S753" s="209">
        <v>218.9</v>
      </c>
    </row>
    <row r="754" spans="3:19" x14ac:dyDescent="0.25">
      <c r="C754" s="210"/>
      <c r="R754" s="208">
        <v>37266</v>
      </c>
      <c r="S754" s="209">
        <v>218.1</v>
      </c>
    </row>
    <row r="755" spans="3:19" x14ac:dyDescent="0.25">
      <c r="C755" s="210"/>
      <c r="R755" s="208">
        <v>37267</v>
      </c>
      <c r="S755" s="209">
        <v>215.8</v>
      </c>
    </row>
    <row r="756" spans="3:19" x14ac:dyDescent="0.25">
      <c r="C756" s="210"/>
      <c r="R756" s="208">
        <v>37268</v>
      </c>
      <c r="S756" s="209">
        <v>210.7</v>
      </c>
    </row>
    <row r="757" spans="3:19" x14ac:dyDescent="0.25">
      <c r="C757" s="210"/>
      <c r="R757" s="208">
        <v>37269</v>
      </c>
      <c r="S757" s="209">
        <v>204.6</v>
      </c>
    </row>
    <row r="758" spans="3:19" x14ac:dyDescent="0.25">
      <c r="C758" s="210"/>
      <c r="R758" s="208">
        <v>37270</v>
      </c>
      <c r="S758" s="209">
        <v>204.7</v>
      </c>
    </row>
    <row r="759" spans="3:19" x14ac:dyDescent="0.25">
      <c r="C759" s="210"/>
      <c r="R759" s="208">
        <v>37271</v>
      </c>
      <c r="S759" s="209">
        <v>203.5</v>
      </c>
    </row>
    <row r="760" spans="3:19" x14ac:dyDescent="0.25">
      <c r="C760" s="210"/>
      <c r="R760" s="208">
        <v>37272</v>
      </c>
      <c r="S760" s="209">
        <v>200.3</v>
      </c>
    </row>
    <row r="761" spans="3:19" x14ac:dyDescent="0.25">
      <c r="C761" s="210"/>
      <c r="R761" s="208">
        <v>37273</v>
      </c>
      <c r="S761" s="209">
        <v>200.1</v>
      </c>
    </row>
    <row r="762" spans="3:19" x14ac:dyDescent="0.25">
      <c r="C762" s="210"/>
      <c r="R762" s="208">
        <v>37274</v>
      </c>
      <c r="S762" s="209">
        <v>199.5</v>
      </c>
    </row>
    <row r="763" spans="3:19" x14ac:dyDescent="0.25">
      <c r="C763" s="210"/>
      <c r="R763" s="208">
        <v>37275</v>
      </c>
      <c r="S763" s="209">
        <v>196.2</v>
      </c>
    </row>
    <row r="764" spans="3:19" x14ac:dyDescent="0.25">
      <c r="C764" s="210"/>
      <c r="R764" s="208">
        <v>37276</v>
      </c>
      <c r="S764" s="209">
        <v>192.3</v>
      </c>
    </row>
    <row r="765" spans="3:19" x14ac:dyDescent="0.25">
      <c r="C765" s="210"/>
      <c r="R765" s="208">
        <v>37277</v>
      </c>
      <c r="S765" s="209">
        <v>189.8</v>
      </c>
    </row>
    <row r="766" spans="3:19" x14ac:dyDescent="0.25">
      <c r="C766" s="210"/>
      <c r="R766" s="208">
        <v>37278</v>
      </c>
      <c r="S766" s="209">
        <v>190</v>
      </c>
    </row>
    <row r="767" spans="3:19" x14ac:dyDescent="0.25">
      <c r="C767" s="210"/>
      <c r="R767" s="208">
        <v>37279</v>
      </c>
      <c r="S767" s="209">
        <v>188.4</v>
      </c>
    </row>
    <row r="768" spans="3:19" x14ac:dyDescent="0.25">
      <c r="C768" s="210"/>
      <c r="R768" s="208">
        <v>37280</v>
      </c>
      <c r="S768" s="209">
        <v>183.7</v>
      </c>
    </row>
    <row r="769" spans="3:19" x14ac:dyDescent="0.25">
      <c r="C769" s="210"/>
      <c r="R769" s="208">
        <v>37281</v>
      </c>
      <c r="S769" s="209">
        <v>182</v>
      </c>
    </row>
    <row r="770" spans="3:19" x14ac:dyDescent="0.25">
      <c r="C770" s="210"/>
      <c r="R770" s="208">
        <v>37282</v>
      </c>
      <c r="S770" s="209">
        <v>178.4</v>
      </c>
    </row>
    <row r="771" spans="3:19" x14ac:dyDescent="0.25">
      <c r="C771" s="210"/>
      <c r="R771" s="208">
        <v>37283</v>
      </c>
      <c r="S771" s="209">
        <v>173.4</v>
      </c>
    </row>
    <row r="772" spans="3:19" x14ac:dyDescent="0.25">
      <c r="C772" s="210"/>
      <c r="R772" s="208">
        <v>37284</v>
      </c>
      <c r="S772" s="209">
        <v>170.6</v>
      </c>
    </row>
    <row r="773" spans="3:19" x14ac:dyDescent="0.25">
      <c r="C773" s="210"/>
      <c r="R773" s="208">
        <v>37285</v>
      </c>
      <c r="S773" s="209">
        <v>170.6</v>
      </c>
    </row>
    <row r="774" spans="3:19" x14ac:dyDescent="0.25">
      <c r="C774" s="210"/>
      <c r="R774" s="208">
        <v>37286</v>
      </c>
      <c r="S774" s="209">
        <v>168.9</v>
      </c>
    </row>
    <row r="775" spans="3:19" x14ac:dyDescent="0.25">
      <c r="C775" s="210"/>
      <c r="R775" s="208">
        <v>37287</v>
      </c>
      <c r="S775" s="209">
        <v>166</v>
      </c>
    </row>
    <row r="776" spans="3:19" x14ac:dyDescent="0.25">
      <c r="C776" s="210"/>
      <c r="R776" s="208">
        <v>37288</v>
      </c>
      <c r="S776" s="209">
        <v>163.80000000000001</v>
      </c>
    </row>
    <row r="777" spans="3:19" x14ac:dyDescent="0.25">
      <c r="C777" s="210"/>
      <c r="R777" s="208">
        <v>37289</v>
      </c>
      <c r="S777" s="209">
        <v>161.6</v>
      </c>
    </row>
    <row r="778" spans="3:19" x14ac:dyDescent="0.25">
      <c r="C778" s="210"/>
      <c r="R778" s="208">
        <v>37290</v>
      </c>
      <c r="S778" s="209">
        <v>158.9</v>
      </c>
    </row>
    <row r="779" spans="3:19" x14ac:dyDescent="0.25">
      <c r="C779" s="210"/>
      <c r="R779" s="208">
        <v>37291</v>
      </c>
      <c r="S779" s="209">
        <v>157.4</v>
      </c>
    </row>
    <row r="780" spans="3:19" x14ac:dyDescent="0.25">
      <c r="C780" s="210"/>
      <c r="R780" s="208">
        <v>37292</v>
      </c>
      <c r="S780" s="209">
        <v>158.80000000000001</v>
      </c>
    </row>
    <row r="781" spans="3:19" x14ac:dyDescent="0.25">
      <c r="C781" s="210"/>
      <c r="R781" s="208">
        <v>37293</v>
      </c>
      <c r="S781" s="209">
        <v>158.9</v>
      </c>
    </row>
    <row r="782" spans="3:19" x14ac:dyDescent="0.25">
      <c r="C782" s="210"/>
      <c r="R782" s="208">
        <v>37294</v>
      </c>
      <c r="S782" s="209">
        <v>159.1</v>
      </c>
    </row>
    <row r="783" spans="3:19" x14ac:dyDescent="0.25">
      <c r="C783" s="210"/>
      <c r="R783" s="208">
        <v>37295</v>
      </c>
      <c r="S783" s="209">
        <v>156.80000000000001</v>
      </c>
    </row>
    <row r="784" spans="3:19" x14ac:dyDescent="0.25">
      <c r="C784" s="210"/>
      <c r="R784" s="208">
        <v>37296</v>
      </c>
      <c r="S784" s="209">
        <v>154.30000000000001</v>
      </c>
    </row>
    <row r="785" spans="3:19" x14ac:dyDescent="0.25">
      <c r="C785" s="210"/>
      <c r="R785" s="208">
        <v>37297</v>
      </c>
      <c r="S785" s="209">
        <v>151.30000000000001</v>
      </c>
    </row>
    <row r="786" spans="3:19" x14ac:dyDescent="0.25">
      <c r="C786" s="210"/>
      <c r="R786" s="208">
        <v>37298</v>
      </c>
      <c r="S786" s="209">
        <v>152.9</v>
      </c>
    </row>
    <row r="787" spans="3:19" x14ac:dyDescent="0.25">
      <c r="C787" s="210"/>
      <c r="R787" s="208">
        <v>37299</v>
      </c>
      <c r="S787" s="209">
        <v>154.80000000000001</v>
      </c>
    </row>
    <row r="788" spans="3:19" x14ac:dyDescent="0.25">
      <c r="C788" s="210"/>
      <c r="R788" s="208">
        <v>37300</v>
      </c>
      <c r="S788" s="209">
        <v>155.30000000000001</v>
      </c>
    </row>
    <row r="789" spans="3:19" x14ac:dyDescent="0.25">
      <c r="C789" s="210"/>
      <c r="R789" s="208">
        <v>37301</v>
      </c>
      <c r="S789" s="209">
        <v>154.19999999999999</v>
      </c>
    </row>
    <row r="790" spans="3:19" x14ac:dyDescent="0.25">
      <c r="C790" s="210"/>
      <c r="R790" s="208">
        <v>37302</v>
      </c>
      <c r="S790" s="209">
        <v>154.1</v>
      </c>
    </row>
    <row r="791" spans="3:19" x14ac:dyDescent="0.25">
      <c r="C791" s="210"/>
      <c r="R791" s="208">
        <v>37303</v>
      </c>
      <c r="S791" s="209">
        <v>150</v>
      </c>
    </row>
    <row r="792" spans="3:19" x14ac:dyDescent="0.25">
      <c r="C792" s="210"/>
      <c r="R792" s="208">
        <v>37304</v>
      </c>
      <c r="S792" s="209">
        <v>146.69999999999999</v>
      </c>
    </row>
    <row r="793" spans="3:19" x14ac:dyDescent="0.25">
      <c r="C793" s="210"/>
      <c r="R793" s="208">
        <v>37305</v>
      </c>
      <c r="S793" s="209">
        <v>145.1</v>
      </c>
    </row>
    <row r="794" spans="3:19" x14ac:dyDescent="0.25">
      <c r="C794" s="210"/>
      <c r="R794" s="208">
        <v>37306</v>
      </c>
      <c r="S794" s="209">
        <v>147.30000000000001</v>
      </c>
    </row>
    <row r="795" spans="3:19" x14ac:dyDescent="0.25">
      <c r="C795" s="210"/>
      <c r="R795" s="208">
        <v>37307</v>
      </c>
      <c r="S795" s="209">
        <v>147.5</v>
      </c>
    </row>
    <row r="796" spans="3:19" x14ac:dyDescent="0.25">
      <c r="C796" s="210"/>
      <c r="R796" s="208">
        <v>37308</v>
      </c>
      <c r="S796" s="209">
        <v>147.30000000000001</v>
      </c>
    </row>
    <row r="797" spans="3:19" x14ac:dyDescent="0.25">
      <c r="C797" s="210"/>
      <c r="R797" s="208">
        <v>37309</v>
      </c>
      <c r="S797" s="209">
        <v>147.19999999999999</v>
      </c>
    </row>
    <row r="798" spans="3:19" x14ac:dyDescent="0.25">
      <c r="C798" s="210"/>
      <c r="R798" s="208">
        <v>37310</v>
      </c>
      <c r="S798" s="209">
        <v>147.1</v>
      </c>
    </row>
    <row r="799" spans="3:19" x14ac:dyDescent="0.25">
      <c r="C799" s="210"/>
      <c r="R799" s="208">
        <v>37311</v>
      </c>
      <c r="S799" s="209">
        <v>145.80000000000001</v>
      </c>
    </row>
    <row r="800" spans="3:19" x14ac:dyDescent="0.25">
      <c r="C800" s="210"/>
      <c r="R800" s="208">
        <v>37312</v>
      </c>
      <c r="S800" s="209">
        <v>145.9</v>
      </c>
    </row>
    <row r="801" spans="3:19" x14ac:dyDescent="0.25">
      <c r="C801" s="210"/>
      <c r="R801" s="208">
        <v>37313</v>
      </c>
      <c r="S801" s="209">
        <v>147</v>
      </c>
    </row>
    <row r="802" spans="3:19" x14ac:dyDescent="0.25">
      <c r="C802" s="210"/>
      <c r="R802" s="208">
        <v>37314</v>
      </c>
      <c r="S802" s="209">
        <v>146.69999999999999</v>
      </c>
    </row>
    <row r="803" spans="3:19" x14ac:dyDescent="0.25">
      <c r="C803" s="210"/>
      <c r="R803" s="208">
        <v>37315</v>
      </c>
      <c r="S803" s="209">
        <v>145.5</v>
      </c>
    </row>
    <row r="804" spans="3:19" x14ac:dyDescent="0.25">
      <c r="C804" s="210"/>
      <c r="R804" s="208">
        <v>37316</v>
      </c>
      <c r="S804" s="209">
        <v>145</v>
      </c>
    </row>
    <row r="805" spans="3:19" x14ac:dyDescent="0.25">
      <c r="C805" s="210"/>
      <c r="R805" s="208">
        <v>37317</v>
      </c>
      <c r="S805" s="209">
        <v>142.5</v>
      </c>
    </row>
    <row r="806" spans="3:19" x14ac:dyDescent="0.25">
      <c r="C806" s="210"/>
      <c r="R806" s="208">
        <v>37318</v>
      </c>
      <c r="S806" s="209">
        <v>141.6</v>
      </c>
    </row>
    <row r="807" spans="3:19" x14ac:dyDescent="0.25">
      <c r="C807" s="210"/>
      <c r="R807" s="208">
        <v>37319</v>
      </c>
      <c r="S807" s="209">
        <v>144.9</v>
      </c>
    </row>
    <row r="808" spans="3:19" x14ac:dyDescent="0.25">
      <c r="C808" s="210"/>
      <c r="R808" s="208">
        <v>37320</v>
      </c>
      <c r="S808" s="209">
        <v>146.69999999999999</v>
      </c>
    </row>
    <row r="809" spans="3:19" x14ac:dyDescent="0.25">
      <c r="C809" s="210"/>
      <c r="R809" s="208">
        <v>37321</v>
      </c>
      <c r="S809" s="209">
        <v>147.80000000000001</v>
      </c>
    </row>
    <row r="810" spans="3:19" x14ac:dyDescent="0.25">
      <c r="C810" s="210"/>
      <c r="R810" s="208">
        <v>37322</v>
      </c>
      <c r="S810" s="209">
        <v>147.4</v>
      </c>
    </row>
    <row r="811" spans="3:19" x14ac:dyDescent="0.25">
      <c r="C811" s="210"/>
      <c r="R811" s="208">
        <v>37323</v>
      </c>
      <c r="S811" s="209">
        <v>146.4</v>
      </c>
    </row>
    <row r="812" spans="3:19" x14ac:dyDescent="0.25">
      <c r="C812" s="210"/>
      <c r="R812" s="208">
        <v>37324</v>
      </c>
      <c r="S812" s="209">
        <v>145.9</v>
      </c>
    </row>
    <row r="813" spans="3:19" x14ac:dyDescent="0.25">
      <c r="C813" s="210"/>
      <c r="R813" s="208">
        <v>37325</v>
      </c>
      <c r="S813" s="209">
        <v>146.4</v>
      </c>
    </row>
    <row r="814" spans="3:19" x14ac:dyDescent="0.25">
      <c r="C814" s="210"/>
      <c r="R814" s="208">
        <v>37326</v>
      </c>
      <c r="S814" s="209">
        <v>149.4</v>
      </c>
    </row>
    <row r="815" spans="3:19" x14ac:dyDescent="0.25">
      <c r="C815" s="210"/>
      <c r="R815" s="208">
        <v>37327</v>
      </c>
      <c r="S815" s="209">
        <v>152.6</v>
      </c>
    </row>
    <row r="816" spans="3:19" x14ac:dyDescent="0.25">
      <c r="C816" s="210"/>
      <c r="R816" s="208">
        <v>37328</v>
      </c>
      <c r="S816" s="209">
        <v>153.80000000000001</v>
      </c>
    </row>
    <row r="817" spans="3:19" x14ac:dyDescent="0.25">
      <c r="C817" s="210"/>
      <c r="R817" s="208">
        <v>37329</v>
      </c>
      <c r="S817" s="209">
        <v>153</v>
      </c>
    </row>
    <row r="818" spans="3:19" x14ac:dyDescent="0.25">
      <c r="C818" s="210"/>
      <c r="R818" s="208">
        <v>37330</v>
      </c>
      <c r="S818" s="209">
        <v>151.30000000000001</v>
      </c>
    </row>
    <row r="819" spans="3:19" x14ac:dyDescent="0.25">
      <c r="C819" s="210"/>
      <c r="R819" s="208">
        <v>37331</v>
      </c>
      <c r="S819" s="209">
        <v>150.1</v>
      </c>
    </row>
    <row r="820" spans="3:19" x14ac:dyDescent="0.25">
      <c r="C820" s="210"/>
      <c r="R820" s="208">
        <v>37332</v>
      </c>
      <c r="S820" s="209">
        <v>148.9</v>
      </c>
    </row>
    <row r="821" spans="3:19" x14ac:dyDescent="0.25">
      <c r="C821" s="210"/>
      <c r="R821" s="208">
        <v>37333</v>
      </c>
      <c r="S821" s="209">
        <v>152.19999999999999</v>
      </c>
    </row>
    <row r="822" spans="3:19" x14ac:dyDescent="0.25">
      <c r="C822" s="210"/>
      <c r="R822" s="208">
        <v>37334</v>
      </c>
      <c r="S822" s="209">
        <v>154</v>
      </c>
    </row>
    <row r="823" spans="3:19" x14ac:dyDescent="0.25">
      <c r="C823" s="210"/>
      <c r="R823" s="208">
        <v>37335</v>
      </c>
      <c r="S823" s="209">
        <v>156.5</v>
      </c>
    </row>
    <row r="824" spans="3:19" x14ac:dyDescent="0.25">
      <c r="C824" s="210"/>
      <c r="R824" s="208">
        <v>37336</v>
      </c>
      <c r="S824" s="209">
        <v>155</v>
      </c>
    </row>
    <row r="825" spans="3:19" x14ac:dyDescent="0.25">
      <c r="C825" s="210"/>
      <c r="R825" s="208">
        <v>37337</v>
      </c>
      <c r="S825" s="209">
        <v>155.19999999999999</v>
      </c>
    </row>
    <row r="826" spans="3:19" x14ac:dyDescent="0.25">
      <c r="C826" s="210"/>
      <c r="R826" s="208">
        <v>37338</v>
      </c>
      <c r="S826" s="209">
        <v>152.69999999999999</v>
      </c>
    </row>
    <row r="827" spans="3:19" x14ac:dyDescent="0.25">
      <c r="C827" s="210"/>
      <c r="R827" s="208">
        <v>37339</v>
      </c>
      <c r="S827" s="209">
        <v>152.19999999999999</v>
      </c>
    </row>
    <row r="828" spans="3:19" x14ac:dyDescent="0.25">
      <c r="C828" s="210"/>
      <c r="R828" s="208">
        <v>37340</v>
      </c>
      <c r="S828" s="209">
        <v>151.30000000000001</v>
      </c>
    </row>
    <row r="829" spans="3:19" x14ac:dyDescent="0.25">
      <c r="C829" s="210"/>
      <c r="R829" s="208">
        <v>37341</v>
      </c>
      <c r="S829" s="209">
        <v>152.19999999999999</v>
      </c>
    </row>
    <row r="830" spans="3:19" x14ac:dyDescent="0.25">
      <c r="C830" s="210"/>
      <c r="R830" s="208">
        <v>37342</v>
      </c>
      <c r="S830" s="209">
        <v>151.4</v>
      </c>
    </row>
    <row r="831" spans="3:19" x14ac:dyDescent="0.25">
      <c r="C831" s="210"/>
      <c r="R831" s="208">
        <v>37343</v>
      </c>
      <c r="S831" s="209">
        <v>149.30000000000001</v>
      </c>
    </row>
    <row r="832" spans="3:19" x14ac:dyDescent="0.25">
      <c r="C832" s="210"/>
      <c r="R832" s="208">
        <v>37344</v>
      </c>
      <c r="S832" s="209">
        <v>149.9</v>
      </c>
    </row>
    <row r="833" spans="3:19" x14ac:dyDescent="0.25">
      <c r="C833" s="210"/>
      <c r="R833" s="208">
        <v>37345</v>
      </c>
      <c r="S833" s="209">
        <v>151</v>
      </c>
    </row>
    <row r="834" spans="3:19" x14ac:dyDescent="0.25">
      <c r="C834" s="210"/>
      <c r="R834" s="208">
        <v>37346</v>
      </c>
      <c r="S834" s="209">
        <v>150.9</v>
      </c>
    </row>
    <row r="835" spans="3:19" x14ac:dyDescent="0.25">
      <c r="C835" s="210"/>
      <c r="R835" s="208">
        <v>37347</v>
      </c>
      <c r="S835" s="209">
        <v>151.9</v>
      </c>
    </row>
    <row r="836" spans="3:19" x14ac:dyDescent="0.25">
      <c r="C836" s="210"/>
      <c r="R836" s="208">
        <v>37348</v>
      </c>
      <c r="S836" s="209">
        <v>153.69999999999999</v>
      </c>
    </row>
    <row r="837" spans="3:19" x14ac:dyDescent="0.25">
      <c r="C837" s="210"/>
      <c r="R837" s="208">
        <v>37349</v>
      </c>
      <c r="S837" s="209">
        <v>151.9</v>
      </c>
    </row>
    <row r="838" spans="3:19" x14ac:dyDescent="0.25">
      <c r="C838" s="210"/>
      <c r="R838" s="208">
        <v>37350</v>
      </c>
      <c r="S838" s="209">
        <v>154.4</v>
      </c>
    </row>
    <row r="839" spans="3:19" x14ac:dyDescent="0.25">
      <c r="C839" s="210"/>
      <c r="R839" s="208">
        <v>37351</v>
      </c>
      <c r="S839" s="209">
        <v>156.5</v>
      </c>
    </row>
    <row r="840" spans="3:19" x14ac:dyDescent="0.25">
      <c r="C840" s="210"/>
      <c r="R840" s="208">
        <v>37352</v>
      </c>
      <c r="S840" s="209">
        <v>156.4</v>
      </c>
    </row>
    <row r="841" spans="3:19" x14ac:dyDescent="0.25">
      <c r="C841" s="210"/>
      <c r="R841" s="208">
        <v>37353</v>
      </c>
      <c r="S841" s="209">
        <v>156.5</v>
      </c>
    </row>
    <row r="842" spans="3:19" x14ac:dyDescent="0.25">
      <c r="C842" s="210"/>
      <c r="R842" s="208">
        <v>37354</v>
      </c>
      <c r="S842" s="209">
        <v>157.30000000000001</v>
      </c>
    </row>
    <row r="843" spans="3:19" x14ac:dyDescent="0.25">
      <c r="C843" s="210"/>
      <c r="R843" s="208">
        <v>37355</v>
      </c>
      <c r="S843" s="209">
        <v>159.6</v>
      </c>
    </row>
    <row r="844" spans="3:19" x14ac:dyDescent="0.25">
      <c r="C844" s="210"/>
      <c r="R844" s="208">
        <v>37356</v>
      </c>
      <c r="S844" s="209">
        <v>157.69999999999999</v>
      </c>
    </row>
    <row r="845" spans="3:19" x14ac:dyDescent="0.25">
      <c r="C845" s="210"/>
      <c r="R845" s="208">
        <v>37357</v>
      </c>
      <c r="S845" s="209">
        <v>156.9</v>
      </c>
    </row>
    <row r="846" spans="3:19" x14ac:dyDescent="0.25">
      <c r="C846" s="210"/>
      <c r="R846" s="208">
        <v>37358</v>
      </c>
      <c r="S846" s="209">
        <v>155.6</v>
      </c>
    </row>
    <row r="847" spans="3:19" x14ac:dyDescent="0.25">
      <c r="C847" s="210"/>
      <c r="R847" s="208">
        <v>37359</v>
      </c>
      <c r="S847" s="209">
        <v>156.6</v>
      </c>
    </row>
    <row r="848" spans="3:19" x14ac:dyDescent="0.25">
      <c r="C848" s="210"/>
      <c r="R848" s="208">
        <v>37360</v>
      </c>
      <c r="S848" s="209">
        <v>156</v>
      </c>
    </row>
    <row r="849" spans="3:19" x14ac:dyDescent="0.25">
      <c r="C849" s="210"/>
      <c r="R849" s="208">
        <v>37361</v>
      </c>
      <c r="S849" s="209">
        <v>158.30000000000001</v>
      </c>
    </row>
    <row r="850" spans="3:19" x14ac:dyDescent="0.25">
      <c r="C850" s="210"/>
      <c r="R850" s="208">
        <v>37362</v>
      </c>
      <c r="S850" s="209">
        <v>161.1</v>
      </c>
    </row>
    <row r="851" spans="3:19" x14ac:dyDescent="0.25">
      <c r="C851" s="210"/>
      <c r="R851" s="208">
        <v>37363</v>
      </c>
      <c r="S851" s="209">
        <v>158.19999999999999</v>
      </c>
    </row>
    <row r="852" spans="3:19" x14ac:dyDescent="0.25">
      <c r="C852" s="210"/>
      <c r="R852" s="208">
        <v>37364</v>
      </c>
      <c r="S852" s="209">
        <v>158.69999999999999</v>
      </c>
    </row>
    <row r="853" spans="3:19" x14ac:dyDescent="0.25">
      <c r="C853" s="210"/>
      <c r="R853" s="208">
        <v>37365</v>
      </c>
      <c r="S853" s="209">
        <v>159.19999999999999</v>
      </c>
    </row>
    <row r="854" spans="3:19" x14ac:dyDescent="0.25">
      <c r="C854" s="210"/>
      <c r="R854" s="208">
        <v>37366</v>
      </c>
      <c r="S854" s="209">
        <v>159.4</v>
      </c>
    </row>
    <row r="855" spans="3:19" x14ac:dyDescent="0.25">
      <c r="C855" s="210"/>
      <c r="R855" s="208">
        <v>37367</v>
      </c>
      <c r="S855" s="209">
        <v>157.5</v>
      </c>
    </row>
    <row r="856" spans="3:19" x14ac:dyDescent="0.25">
      <c r="C856" s="210"/>
      <c r="R856" s="208">
        <v>37368</v>
      </c>
      <c r="S856" s="209">
        <v>158.1</v>
      </c>
    </row>
    <row r="857" spans="3:19" x14ac:dyDescent="0.25">
      <c r="C857" s="210"/>
      <c r="R857" s="208">
        <v>37369</v>
      </c>
      <c r="S857" s="209">
        <v>157.5</v>
      </c>
    </row>
    <row r="858" spans="3:19" x14ac:dyDescent="0.25">
      <c r="C858" s="210"/>
      <c r="R858" s="208">
        <v>37370</v>
      </c>
      <c r="S858" s="209">
        <v>157.5</v>
      </c>
    </row>
    <row r="859" spans="3:19" x14ac:dyDescent="0.25">
      <c r="C859" s="210"/>
      <c r="R859" s="208">
        <v>37371</v>
      </c>
      <c r="S859" s="209">
        <v>156.9</v>
      </c>
    </row>
    <row r="860" spans="3:19" x14ac:dyDescent="0.25">
      <c r="C860" s="210"/>
      <c r="R860" s="208">
        <v>37372</v>
      </c>
      <c r="S860" s="209">
        <v>156.6</v>
      </c>
    </row>
    <row r="861" spans="3:19" x14ac:dyDescent="0.25">
      <c r="C861" s="210"/>
      <c r="R861" s="208">
        <v>37373</v>
      </c>
      <c r="S861" s="209">
        <v>156.6</v>
      </c>
    </row>
    <row r="862" spans="3:19" x14ac:dyDescent="0.25">
      <c r="C862" s="210"/>
      <c r="R862" s="208">
        <v>37374</v>
      </c>
      <c r="S862" s="209">
        <v>155.1</v>
      </c>
    </row>
    <row r="863" spans="3:19" x14ac:dyDescent="0.25">
      <c r="C863" s="210"/>
      <c r="R863" s="208">
        <v>37375</v>
      </c>
      <c r="S863" s="209">
        <v>153.19999999999999</v>
      </c>
    </row>
    <row r="864" spans="3:19" x14ac:dyDescent="0.25">
      <c r="C864" s="210"/>
      <c r="R864" s="208">
        <v>37376</v>
      </c>
      <c r="S864" s="209">
        <v>154.1</v>
      </c>
    </row>
    <row r="865" spans="3:19" x14ac:dyDescent="0.25">
      <c r="C865" s="210"/>
      <c r="R865" s="208">
        <v>37377</v>
      </c>
      <c r="S865" s="209">
        <v>153</v>
      </c>
    </row>
    <row r="866" spans="3:19" x14ac:dyDescent="0.25">
      <c r="C866" s="210"/>
      <c r="R866" s="208">
        <v>37378</v>
      </c>
      <c r="S866" s="209">
        <v>150.6</v>
      </c>
    </row>
    <row r="867" spans="3:19" x14ac:dyDescent="0.25">
      <c r="C867" s="210"/>
      <c r="R867" s="208">
        <v>37379</v>
      </c>
      <c r="S867" s="209">
        <v>149.30000000000001</v>
      </c>
    </row>
    <row r="868" spans="3:19" x14ac:dyDescent="0.25">
      <c r="C868" s="210"/>
      <c r="R868" s="208">
        <v>37380</v>
      </c>
      <c r="S868" s="209">
        <v>145.80000000000001</v>
      </c>
    </row>
    <row r="869" spans="3:19" x14ac:dyDescent="0.25">
      <c r="C869" s="210"/>
      <c r="R869" s="208">
        <v>37381</v>
      </c>
      <c r="S869" s="209">
        <v>144</v>
      </c>
    </row>
    <row r="870" spans="3:19" x14ac:dyDescent="0.25">
      <c r="C870" s="210"/>
      <c r="R870" s="208">
        <v>37382</v>
      </c>
      <c r="S870" s="209">
        <v>144.69999999999999</v>
      </c>
    </row>
    <row r="871" spans="3:19" x14ac:dyDescent="0.25">
      <c r="C871" s="210"/>
      <c r="R871" s="208">
        <v>37383</v>
      </c>
      <c r="S871" s="209">
        <v>145.6</v>
      </c>
    </row>
    <row r="872" spans="3:19" x14ac:dyDescent="0.25">
      <c r="C872" s="210"/>
      <c r="R872" s="208">
        <v>37384</v>
      </c>
      <c r="S872" s="209">
        <v>144.9</v>
      </c>
    </row>
    <row r="873" spans="3:19" x14ac:dyDescent="0.25">
      <c r="C873" s="210"/>
      <c r="R873" s="208">
        <v>37385</v>
      </c>
      <c r="S873" s="209">
        <v>144.80000000000001</v>
      </c>
    </row>
    <row r="874" spans="3:19" x14ac:dyDescent="0.25">
      <c r="C874" s="210"/>
      <c r="R874" s="208">
        <v>37386</v>
      </c>
      <c r="S874" s="209">
        <v>143</v>
      </c>
    </row>
    <row r="875" spans="3:19" x14ac:dyDescent="0.25">
      <c r="C875" s="210"/>
      <c r="R875" s="208">
        <v>37387</v>
      </c>
      <c r="S875" s="209">
        <v>140.6</v>
      </c>
    </row>
    <row r="876" spans="3:19" x14ac:dyDescent="0.25">
      <c r="C876" s="210"/>
      <c r="R876" s="208">
        <v>37388</v>
      </c>
      <c r="S876" s="209">
        <v>139.6</v>
      </c>
    </row>
    <row r="877" spans="3:19" x14ac:dyDescent="0.25">
      <c r="C877" s="210"/>
      <c r="R877" s="208">
        <v>37389</v>
      </c>
      <c r="S877" s="209">
        <v>138.9</v>
      </c>
    </row>
    <row r="878" spans="3:19" x14ac:dyDescent="0.25">
      <c r="C878" s="210"/>
      <c r="R878" s="208">
        <v>37390</v>
      </c>
      <c r="S878" s="209">
        <v>140.6</v>
      </c>
    </row>
    <row r="879" spans="3:19" x14ac:dyDescent="0.25">
      <c r="C879" s="210"/>
      <c r="R879" s="208">
        <v>37391</v>
      </c>
      <c r="S879" s="209">
        <v>139.9</v>
      </c>
    </row>
    <row r="880" spans="3:19" x14ac:dyDescent="0.25">
      <c r="C880" s="210"/>
      <c r="R880" s="208">
        <v>37392</v>
      </c>
      <c r="S880" s="209">
        <v>139.4</v>
      </c>
    </row>
    <row r="881" spans="3:19" x14ac:dyDescent="0.25">
      <c r="C881" s="210"/>
      <c r="R881" s="208">
        <v>37393</v>
      </c>
      <c r="S881" s="209">
        <v>140.80000000000001</v>
      </c>
    </row>
    <row r="882" spans="3:19" x14ac:dyDescent="0.25">
      <c r="C882" s="210"/>
      <c r="R882" s="208">
        <v>37394</v>
      </c>
      <c r="S882" s="209">
        <v>141.6</v>
      </c>
    </row>
    <row r="883" spans="3:19" x14ac:dyDescent="0.25">
      <c r="C883" s="210"/>
      <c r="R883" s="208">
        <v>37395</v>
      </c>
      <c r="S883" s="209">
        <v>138.9</v>
      </c>
    </row>
    <row r="884" spans="3:19" x14ac:dyDescent="0.25">
      <c r="C884" s="210"/>
      <c r="R884" s="208">
        <v>37396</v>
      </c>
      <c r="S884" s="209">
        <v>139.30000000000001</v>
      </c>
    </row>
    <row r="885" spans="3:19" x14ac:dyDescent="0.25">
      <c r="C885" s="210"/>
      <c r="R885" s="208">
        <v>37397</v>
      </c>
      <c r="S885" s="209">
        <v>142.1</v>
      </c>
    </row>
    <row r="886" spans="3:19" x14ac:dyDescent="0.25">
      <c r="C886" s="210"/>
      <c r="R886" s="208">
        <v>37398</v>
      </c>
      <c r="S886" s="209">
        <v>145.1</v>
      </c>
    </row>
    <row r="887" spans="3:19" x14ac:dyDescent="0.25">
      <c r="C887" s="210"/>
      <c r="R887" s="208">
        <v>37399</v>
      </c>
      <c r="S887" s="209">
        <v>147.80000000000001</v>
      </c>
    </row>
    <row r="888" spans="3:19" x14ac:dyDescent="0.25">
      <c r="C888" s="210"/>
      <c r="R888" s="208">
        <v>37400</v>
      </c>
      <c r="S888" s="209">
        <v>149.5</v>
      </c>
    </row>
    <row r="889" spans="3:19" x14ac:dyDescent="0.25">
      <c r="C889" s="210"/>
      <c r="R889" s="208">
        <v>37401</v>
      </c>
      <c r="S889" s="209">
        <v>151</v>
      </c>
    </row>
    <row r="890" spans="3:19" x14ac:dyDescent="0.25">
      <c r="C890" s="210"/>
      <c r="R890" s="208">
        <v>37402</v>
      </c>
      <c r="S890" s="209">
        <v>150</v>
      </c>
    </row>
    <row r="891" spans="3:19" x14ac:dyDescent="0.25">
      <c r="C891" s="210"/>
      <c r="R891" s="208">
        <v>37403</v>
      </c>
      <c r="S891" s="209">
        <v>154.4</v>
      </c>
    </row>
    <row r="892" spans="3:19" x14ac:dyDescent="0.25">
      <c r="C892" s="210"/>
      <c r="R892" s="208">
        <v>37404</v>
      </c>
      <c r="S892" s="209">
        <v>157.1</v>
      </c>
    </row>
    <row r="893" spans="3:19" x14ac:dyDescent="0.25">
      <c r="C893" s="210"/>
      <c r="R893" s="208">
        <v>37405</v>
      </c>
      <c r="S893" s="209">
        <v>159</v>
      </c>
    </row>
    <row r="894" spans="3:19" x14ac:dyDescent="0.25">
      <c r="C894" s="210"/>
      <c r="R894" s="208">
        <v>37406</v>
      </c>
      <c r="S894" s="209">
        <v>160.1</v>
      </c>
    </row>
    <row r="895" spans="3:19" x14ac:dyDescent="0.25">
      <c r="C895" s="210"/>
      <c r="R895" s="208">
        <v>37407</v>
      </c>
      <c r="S895" s="209">
        <v>160.30000000000001</v>
      </c>
    </row>
    <row r="896" spans="3:19" x14ac:dyDescent="0.25">
      <c r="C896" s="210"/>
      <c r="R896" s="208">
        <v>37408</v>
      </c>
      <c r="S896" s="209">
        <v>161.30000000000001</v>
      </c>
    </row>
    <row r="897" spans="3:19" x14ac:dyDescent="0.25">
      <c r="C897" s="210"/>
      <c r="R897" s="208">
        <v>37409</v>
      </c>
      <c r="S897" s="209">
        <v>160.6</v>
      </c>
    </row>
    <row r="898" spans="3:19" x14ac:dyDescent="0.25">
      <c r="C898" s="210"/>
      <c r="R898" s="208">
        <v>37410</v>
      </c>
      <c r="S898" s="209">
        <v>162.6</v>
      </c>
    </row>
    <row r="899" spans="3:19" x14ac:dyDescent="0.25">
      <c r="C899" s="210"/>
      <c r="R899" s="208">
        <v>37411</v>
      </c>
      <c r="S899" s="209">
        <v>162.9</v>
      </c>
    </row>
    <row r="900" spans="3:19" x14ac:dyDescent="0.25">
      <c r="C900" s="210"/>
      <c r="R900" s="208">
        <v>37412</v>
      </c>
      <c r="S900" s="209">
        <v>163.6</v>
      </c>
    </row>
    <row r="901" spans="3:19" x14ac:dyDescent="0.25">
      <c r="C901" s="210"/>
      <c r="R901" s="208">
        <v>37413</v>
      </c>
      <c r="S901" s="209">
        <v>162.6</v>
      </c>
    </row>
    <row r="902" spans="3:19" x14ac:dyDescent="0.25">
      <c r="C902" s="210"/>
      <c r="R902" s="208">
        <v>37414</v>
      </c>
      <c r="S902" s="209">
        <v>164.2</v>
      </c>
    </row>
    <row r="903" spans="3:19" x14ac:dyDescent="0.25">
      <c r="C903" s="210"/>
      <c r="R903" s="208">
        <v>37415</v>
      </c>
      <c r="S903" s="209">
        <v>161.80000000000001</v>
      </c>
    </row>
    <row r="904" spans="3:19" x14ac:dyDescent="0.25">
      <c r="C904" s="210"/>
      <c r="R904" s="208">
        <v>37416</v>
      </c>
      <c r="S904" s="209">
        <v>161.69999999999999</v>
      </c>
    </row>
    <row r="905" spans="3:19" x14ac:dyDescent="0.25">
      <c r="C905" s="210"/>
      <c r="R905" s="208">
        <v>37417</v>
      </c>
      <c r="S905" s="209">
        <v>162.5</v>
      </c>
    </row>
    <row r="906" spans="3:19" x14ac:dyDescent="0.25">
      <c r="C906" s="210"/>
      <c r="R906" s="208">
        <v>37418</v>
      </c>
      <c r="S906" s="209">
        <v>164.8</v>
      </c>
    </row>
    <row r="907" spans="3:19" x14ac:dyDescent="0.25">
      <c r="C907" s="210"/>
      <c r="R907" s="208">
        <v>37419</v>
      </c>
      <c r="S907" s="209">
        <v>164.5</v>
      </c>
    </row>
    <row r="908" spans="3:19" x14ac:dyDescent="0.25">
      <c r="C908" s="210"/>
      <c r="R908" s="208">
        <v>37420</v>
      </c>
      <c r="S908" s="209">
        <v>163.69999999999999</v>
      </c>
    </row>
    <row r="909" spans="3:19" x14ac:dyDescent="0.25">
      <c r="C909" s="210"/>
      <c r="R909" s="208">
        <v>37421</v>
      </c>
      <c r="S909" s="209">
        <v>162.80000000000001</v>
      </c>
    </row>
    <row r="910" spans="3:19" x14ac:dyDescent="0.25">
      <c r="C910" s="210"/>
      <c r="R910" s="208">
        <v>37422</v>
      </c>
      <c r="S910" s="209">
        <v>164.1</v>
      </c>
    </row>
    <row r="911" spans="3:19" x14ac:dyDescent="0.25">
      <c r="C911" s="210"/>
      <c r="R911" s="208">
        <v>37423</v>
      </c>
      <c r="S911" s="209">
        <v>162.6</v>
      </c>
    </row>
    <row r="912" spans="3:19" x14ac:dyDescent="0.25">
      <c r="C912" s="210"/>
      <c r="R912" s="208">
        <v>37424</v>
      </c>
      <c r="S912" s="209">
        <v>162.80000000000001</v>
      </c>
    </row>
    <row r="913" spans="3:19" x14ac:dyDescent="0.25">
      <c r="C913" s="210"/>
      <c r="R913" s="208">
        <v>37425</v>
      </c>
      <c r="S913" s="209">
        <v>163.4</v>
      </c>
    </row>
    <row r="914" spans="3:19" x14ac:dyDescent="0.25">
      <c r="C914" s="210"/>
      <c r="R914" s="208">
        <v>37426</v>
      </c>
      <c r="S914" s="209">
        <v>164.7</v>
      </c>
    </row>
    <row r="915" spans="3:19" x14ac:dyDescent="0.25">
      <c r="C915" s="210"/>
      <c r="R915" s="208">
        <v>37427</v>
      </c>
      <c r="S915" s="209">
        <v>163.6</v>
      </c>
    </row>
    <row r="916" spans="3:19" x14ac:dyDescent="0.25">
      <c r="C916" s="210"/>
      <c r="R916" s="208">
        <v>37428</v>
      </c>
      <c r="S916" s="209">
        <v>161.5</v>
      </c>
    </row>
    <row r="917" spans="3:19" x14ac:dyDescent="0.25">
      <c r="C917" s="210"/>
      <c r="R917" s="208">
        <v>37429</v>
      </c>
      <c r="S917" s="209">
        <v>158</v>
      </c>
    </row>
    <row r="918" spans="3:19" x14ac:dyDescent="0.25">
      <c r="C918" s="210"/>
      <c r="R918" s="208">
        <v>37430</v>
      </c>
      <c r="S918" s="209">
        <v>155.4</v>
      </c>
    </row>
    <row r="919" spans="3:19" x14ac:dyDescent="0.25">
      <c r="C919" s="210"/>
      <c r="R919" s="208">
        <v>37431</v>
      </c>
      <c r="S919" s="209">
        <v>155.80000000000001</v>
      </c>
    </row>
    <row r="920" spans="3:19" x14ac:dyDescent="0.25">
      <c r="C920" s="210"/>
      <c r="R920" s="208">
        <v>37432</v>
      </c>
      <c r="S920" s="209">
        <v>159</v>
      </c>
    </row>
    <row r="921" spans="3:19" x14ac:dyDescent="0.25">
      <c r="C921" s="210"/>
      <c r="R921" s="208">
        <v>37433</v>
      </c>
      <c r="S921" s="209">
        <v>157.1</v>
      </c>
    </row>
    <row r="922" spans="3:19" x14ac:dyDescent="0.25">
      <c r="C922" s="210"/>
      <c r="R922" s="208">
        <v>37434</v>
      </c>
      <c r="S922" s="209">
        <v>155</v>
      </c>
    </row>
    <row r="923" spans="3:19" x14ac:dyDescent="0.25">
      <c r="C923" s="210"/>
      <c r="R923" s="208">
        <v>37435</v>
      </c>
      <c r="S923" s="209">
        <v>152.4</v>
      </c>
    </row>
    <row r="924" spans="3:19" x14ac:dyDescent="0.25">
      <c r="C924" s="210"/>
      <c r="R924" s="208">
        <v>37436</v>
      </c>
      <c r="S924" s="209">
        <v>149.6</v>
      </c>
    </row>
    <row r="925" spans="3:19" x14ac:dyDescent="0.25">
      <c r="C925" s="210"/>
      <c r="R925" s="208">
        <v>37437</v>
      </c>
      <c r="S925" s="209">
        <v>147.80000000000001</v>
      </c>
    </row>
    <row r="926" spans="3:19" x14ac:dyDescent="0.25">
      <c r="C926" s="210"/>
      <c r="R926" s="208">
        <v>37438</v>
      </c>
      <c r="S926" s="209">
        <v>146.9</v>
      </c>
    </row>
    <row r="927" spans="3:19" x14ac:dyDescent="0.25">
      <c r="C927" s="210"/>
      <c r="R927" s="208">
        <v>37439</v>
      </c>
      <c r="S927" s="209">
        <v>147.69999999999999</v>
      </c>
    </row>
    <row r="928" spans="3:19" x14ac:dyDescent="0.25">
      <c r="C928" s="210"/>
      <c r="R928" s="208">
        <v>37440</v>
      </c>
      <c r="S928" s="209">
        <v>144.5</v>
      </c>
    </row>
    <row r="929" spans="3:19" x14ac:dyDescent="0.25">
      <c r="C929" s="210"/>
      <c r="R929" s="208">
        <v>37441</v>
      </c>
      <c r="S929" s="209">
        <v>144.5</v>
      </c>
    </row>
    <row r="930" spans="3:19" x14ac:dyDescent="0.25">
      <c r="C930" s="210"/>
      <c r="R930" s="208">
        <v>37442</v>
      </c>
      <c r="S930" s="209">
        <v>143.6</v>
      </c>
    </row>
    <row r="931" spans="3:19" x14ac:dyDescent="0.25">
      <c r="C931" s="210"/>
      <c r="R931" s="208">
        <v>37443</v>
      </c>
      <c r="S931" s="209">
        <v>144.30000000000001</v>
      </c>
    </row>
    <row r="932" spans="3:19" x14ac:dyDescent="0.25">
      <c r="C932" s="210"/>
      <c r="R932" s="208">
        <v>37444</v>
      </c>
      <c r="S932" s="209">
        <v>140.30000000000001</v>
      </c>
    </row>
    <row r="933" spans="3:19" x14ac:dyDescent="0.25">
      <c r="C933" s="210"/>
      <c r="R933" s="208">
        <v>37445</v>
      </c>
      <c r="S933" s="209">
        <v>139.6</v>
      </c>
    </row>
    <row r="934" spans="3:19" x14ac:dyDescent="0.25">
      <c r="C934" s="210"/>
      <c r="R934" s="208">
        <v>37446</v>
      </c>
      <c r="S934" s="209">
        <v>139.4</v>
      </c>
    </row>
    <row r="935" spans="3:19" x14ac:dyDescent="0.25">
      <c r="C935" s="210"/>
      <c r="R935" s="208">
        <v>37447</v>
      </c>
      <c r="S935" s="209">
        <v>137.80000000000001</v>
      </c>
    </row>
    <row r="936" spans="3:19" x14ac:dyDescent="0.25">
      <c r="C936" s="210"/>
      <c r="R936" s="208">
        <v>37448</v>
      </c>
      <c r="S936" s="209">
        <v>135.19999999999999</v>
      </c>
    </row>
    <row r="937" spans="3:19" x14ac:dyDescent="0.25">
      <c r="C937" s="210"/>
      <c r="R937" s="208">
        <v>37449</v>
      </c>
      <c r="S937" s="209">
        <v>134.69999999999999</v>
      </c>
    </row>
    <row r="938" spans="3:19" x14ac:dyDescent="0.25">
      <c r="C938" s="210"/>
      <c r="R938" s="208">
        <v>37450</v>
      </c>
      <c r="S938" s="209">
        <v>132.69999999999999</v>
      </c>
    </row>
    <row r="939" spans="3:19" x14ac:dyDescent="0.25">
      <c r="C939" s="210"/>
      <c r="R939" s="208">
        <v>37451</v>
      </c>
      <c r="S939" s="209">
        <v>131.69999999999999</v>
      </c>
    </row>
    <row r="940" spans="3:19" x14ac:dyDescent="0.25">
      <c r="C940" s="210"/>
      <c r="R940" s="208">
        <v>37452</v>
      </c>
      <c r="S940" s="209">
        <v>127.9</v>
      </c>
    </row>
    <row r="941" spans="3:19" x14ac:dyDescent="0.25">
      <c r="C941" s="210"/>
      <c r="R941" s="208">
        <v>37453</v>
      </c>
      <c r="S941" s="209">
        <v>128.30000000000001</v>
      </c>
    </row>
    <row r="942" spans="3:19" x14ac:dyDescent="0.25">
      <c r="C942" s="210"/>
      <c r="R942" s="208">
        <v>37454</v>
      </c>
      <c r="S942" s="209">
        <v>126</v>
      </c>
    </row>
    <row r="943" spans="3:19" x14ac:dyDescent="0.25">
      <c r="C943" s="210"/>
      <c r="R943" s="208">
        <v>37455</v>
      </c>
      <c r="S943" s="209">
        <v>125.7</v>
      </c>
    </row>
    <row r="944" spans="3:19" x14ac:dyDescent="0.25">
      <c r="C944" s="210"/>
      <c r="R944" s="208">
        <v>37456</v>
      </c>
      <c r="S944" s="209">
        <v>123.2</v>
      </c>
    </row>
    <row r="945" spans="3:19" x14ac:dyDescent="0.25">
      <c r="C945" s="210"/>
      <c r="R945" s="208">
        <v>37457</v>
      </c>
      <c r="S945" s="209">
        <v>121.9</v>
      </c>
    </row>
    <row r="946" spans="3:19" x14ac:dyDescent="0.25">
      <c r="C946" s="210"/>
      <c r="R946" s="208">
        <v>37458</v>
      </c>
      <c r="S946" s="209">
        <v>121.5</v>
      </c>
    </row>
    <row r="947" spans="3:19" x14ac:dyDescent="0.25">
      <c r="C947" s="210"/>
      <c r="R947" s="208">
        <v>37459</v>
      </c>
      <c r="S947" s="209">
        <v>121.2</v>
      </c>
    </row>
    <row r="948" spans="3:19" x14ac:dyDescent="0.25">
      <c r="C948" s="210"/>
      <c r="R948" s="208">
        <v>37460</v>
      </c>
      <c r="S948" s="209">
        <v>121.1</v>
      </c>
    </row>
    <row r="949" spans="3:19" x14ac:dyDescent="0.25">
      <c r="C949" s="210"/>
      <c r="R949" s="208">
        <v>37461</v>
      </c>
      <c r="S949" s="209">
        <v>120</v>
      </c>
    </row>
    <row r="950" spans="3:19" x14ac:dyDescent="0.25">
      <c r="C950" s="210"/>
      <c r="R950" s="208">
        <v>37462</v>
      </c>
      <c r="S950" s="209">
        <v>117.9</v>
      </c>
    </row>
    <row r="951" spans="3:19" x14ac:dyDescent="0.25">
      <c r="C951" s="210"/>
      <c r="R951" s="208">
        <v>37463</v>
      </c>
      <c r="S951" s="209">
        <v>115.8</v>
      </c>
    </row>
    <row r="952" spans="3:19" x14ac:dyDescent="0.25">
      <c r="C952" s="210"/>
      <c r="R952" s="208">
        <v>37464</v>
      </c>
      <c r="S952" s="209">
        <v>115.6</v>
      </c>
    </row>
    <row r="953" spans="3:19" x14ac:dyDescent="0.25">
      <c r="C953" s="210"/>
      <c r="R953" s="208">
        <v>37465</v>
      </c>
      <c r="S953" s="209">
        <v>115.2</v>
      </c>
    </row>
    <row r="954" spans="3:19" x14ac:dyDescent="0.25">
      <c r="C954" s="210"/>
      <c r="R954" s="208">
        <v>37466</v>
      </c>
      <c r="S954" s="209">
        <v>115.5</v>
      </c>
    </row>
    <row r="955" spans="3:19" x14ac:dyDescent="0.25">
      <c r="C955" s="210"/>
      <c r="R955" s="208">
        <v>37467</v>
      </c>
      <c r="S955" s="209">
        <v>118.4</v>
      </c>
    </row>
    <row r="956" spans="3:19" x14ac:dyDescent="0.25">
      <c r="C956" s="210"/>
      <c r="R956" s="208">
        <v>37468</v>
      </c>
      <c r="S956" s="209">
        <v>119.3</v>
      </c>
    </row>
    <row r="957" spans="3:19" x14ac:dyDescent="0.25">
      <c r="C957" s="210"/>
      <c r="R957" s="208">
        <v>37469</v>
      </c>
      <c r="S957" s="209">
        <v>119.1</v>
      </c>
    </row>
    <row r="958" spans="3:19" x14ac:dyDescent="0.25">
      <c r="C958" s="210"/>
      <c r="R958" s="208">
        <v>37470</v>
      </c>
      <c r="S958" s="209">
        <v>120.1</v>
      </c>
    </row>
    <row r="959" spans="3:19" x14ac:dyDescent="0.25">
      <c r="C959" s="210"/>
      <c r="R959" s="208">
        <v>37471</v>
      </c>
      <c r="S959" s="209">
        <v>121.1</v>
      </c>
    </row>
    <row r="960" spans="3:19" x14ac:dyDescent="0.25">
      <c r="C960" s="210"/>
      <c r="R960" s="208">
        <v>37472</v>
      </c>
      <c r="S960" s="209">
        <v>119.7</v>
      </c>
    </row>
    <row r="961" spans="3:19" x14ac:dyDescent="0.25">
      <c r="C961" s="210"/>
      <c r="R961" s="208">
        <v>37473</v>
      </c>
      <c r="S961" s="209">
        <v>118.2</v>
      </c>
    </row>
    <row r="962" spans="3:19" x14ac:dyDescent="0.25">
      <c r="C962" s="210"/>
      <c r="R962" s="208">
        <v>37474</v>
      </c>
      <c r="S962" s="209">
        <v>120.9</v>
      </c>
    </row>
    <row r="963" spans="3:19" x14ac:dyDescent="0.25">
      <c r="C963" s="210"/>
      <c r="R963" s="208">
        <v>37475</v>
      </c>
      <c r="S963" s="209">
        <v>123.2</v>
      </c>
    </row>
    <row r="964" spans="3:19" x14ac:dyDescent="0.25">
      <c r="C964" s="210"/>
      <c r="R964" s="208">
        <v>37476</v>
      </c>
      <c r="S964" s="209">
        <v>125.4</v>
      </c>
    </row>
    <row r="965" spans="3:19" x14ac:dyDescent="0.25">
      <c r="C965" s="210"/>
      <c r="R965" s="208">
        <v>37477</v>
      </c>
      <c r="S965" s="209">
        <v>125.6</v>
      </c>
    </row>
    <row r="966" spans="3:19" x14ac:dyDescent="0.25">
      <c r="C966" s="210"/>
      <c r="R966" s="208">
        <v>37478</v>
      </c>
      <c r="S966" s="209">
        <v>127.3</v>
      </c>
    </row>
    <row r="967" spans="3:19" x14ac:dyDescent="0.25">
      <c r="C967" s="210"/>
      <c r="R967" s="208">
        <v>37479</v>
      </c>
      <c r="S967" s="209">
        <v>125.7</v>
      </c>
    </row>
    <row r="968" spans="3:19" x14ac:dyDescent="0.25">
      <c r="C968" s="210"/>
      <c r="R968" s="208">
        <v>37480</v>
      </c>
      <c r="S968" s="209">
        <v>127.5</v>
      </c>
    </row>
    <row r="969" spans="3:19" x14ac:dyDescent="0.25">
      <c r="C969" s="210"/>
      <c r="R969" s="208">
        <v>37481</v>
      </c>
      <c r="S969" s="209">
        <v>127.7</v>
      </c>
    </row>
    <row r="970" spans="3:19" x14ac:dyDescent="0.25">
      <c r="C970" s="210"/>
      <c r="R970" s="208">
        <v>37482</v>
      </c>
      <c r="S970" s="209">
        <v>127.3</v>
      </c>
    </row>
    <row r="971" spans="3:19" x14ac:dyDescent="0.25">
      <c r="C971" s="210"/>
      <c r="R971" s="208">
        <v>37483</v>
      </c>
      <c r="S971" s="209">
        <v>126.7</v>
      </c>
    </row>
    <row r="972" spans="3:19" x14ac:dyDescent="0.25">
      <c r="C972" s="210"/>
      <c r="R972" s="208">
        <v>37484</v>
      </c>
      <c r="S972" s="209">
        <v>127.1</v>
      </c>
    </row>
    <row r="973" spans="3:19" x14ac:dyDescent="0.25">
      <c r="C973" s="210"/>
      <c r="R973" s="208">
        <v>37485</v>
      </c>
      <c r="S973" s="209">
        <v>126.1</v>
      </c>
    </row>
    <row r="974" spans="3:19" x14ac:dyDescent="0.25">
      <c r="C974" s="210"/>
      <c r="R974" s="208">
        <v>37486</v>
      </c>
      <c r="S974" s="209">
        <v>125.3</v>
      </c>
    </row>
    <row r="975" spans="3:19" x14ac:dyDescent="0.25">
      <c r="C975" s="210"/>
      <c r="R975" s="208">
        <v>37487</v>
      </c>
      <c r="S975" s="209">
        <v>123.7</v>
      </c>
    </row>
    <row r="976" spans="3:19" x14ac:dyDescent="0.25">
      <c r="C976" s="210"/>
      <c r="R976" s="208">
        <v>37488</v>
      </c>
      <c r="S976" s="209">
        <v>124.2</v>
      </c>
    </row>
    <row r="977" spans="3:19" x14ac:dyDescent="0.25">
      <c r="C977" s="210"/>
      <c r="R977" s="208">
        <v>37489</v>
      </c>
      <c r="S977" s="209">
        <v>126.3</v>
      </c>
    </row>
    <row r="978" spans="3:19" x14ac:dyDescent="0.25">
      <c r="C978" s="210"/>
      <c r="R978" s="208">
        <v>37490</v>
      </c>
      <c r="S978" s="209">
        <v>128.1</v>
      </c>
    </row>
    <row r="979" spans="3:19" x14ac:dyDescent="0.25">
      <c r="C979" s="210"/>
      <c r="R979" s="208">
        <v>37491</v>
      </c>
      <c r="S979" s="209">
        <v>128.1</v>
      </c>
    </row>
    <row r="980" spans="3:19" x14ac:dyDescent="0.25">
      <c r="C980" s="210"/>
      <c r="R980" s="208">
        <v>37492</v>
      </c>
      <c r="S980" s="209">
        <v>127.9</v>
      </c>
    </row>
    <row r="981" spans="3:19" x14ac:dyDescent="0.25">
      <c r="C981" s="210"/>
      <c r="R981" s="208">
        <v>37493</v>
      </c>
      <c r="S981" s="209">
        <v>128.5</v>
      </c>
    </row>
    <row r="982" spans="3:19" x14ac:dyDescent="0.25">
      <c r="C982" s="210"/>
      <c r="R982" s="208">
        <v>37494</v>
      </c>
      <c r="S982" s="209">
        <v>128.80000000000001</v>
      </c>
    </row>
    <row r="983" spans="3:19" x14ac:dyDescent="0.25">
      <c r="C983" s="210"/>
      <c r="R983" s="208">
        <v>37495</v>
      </c>
      <c r="S983" s="209">
        <v>130.30000000000001</v>
      </c>
    </row>
    <row r="984" spans="3:19" x14ac:dyDescent="0.25">
      <c r="C984" s="210"/>
      <c r="R984" s="208">
        <v>37496</v>
      </c>
      <c r="S984" s="209">
        <v>130.5</v>
      </c>
    </row>
    <row r="985" spans="3:19" x14ac:dyDescent="0.25">
      <c r="C985" s="210"/>
      <c r="R985" s="208">
        <v>37497</v>
      </c>
      <c r="S985" s="209">
        <v>128.6</v>
      </c>
    </row>
    <row r="986" spans="3:19" x14ac:dyDescent="0.25">
      <c r="C986" s="210"/>
      <c r="R986" s="208">
        <v>37498</v>
      </c>
      <c r="S986" s="209">
        <v>127.4</v>
      </c>
    </row>
    <row r="987" spans="3:19" x14ac:dyDescent="0.25">
      <c r="C987" s="210"/>
      <c r="R987" s="208">
        <v>37499</v>
      </c>
      <c r="S987" s="209">
        <v>126.8</v>
      </c>
    </row>
    <row r="988" spans="3:19" x14ac:dyDescent="0.25">
      <c r="C988" s="210"/>
      <c r="R988" s="208">
        <v>37500</v>
      </c>
      <c r="S988" s="209">
        <v>125.1</v>
      </c>
    </row>
    <row r="989" spans="3:19" x14ac:dyDescent="0.25">
      <c r="C989" s="210"/>
      <c r="R989" s="208">
        <v>37501</v>
      </c>
      <c r="S989" s="209">
        <v>123.8</v>
      </c>
    </row>
    <row r="990" spans="3:19" x14ac:dyDescent="0.25">
      <c r="C990" s="210"/>
      <c r="R990" s="208">
        <v>37502</v>
      </c>
      <c r="S990" s="209">
        <v>124.1</v>
      </c>
    </row>
    <row r="991" spans="3:19" x14ac:dyDescent="0.25">
      <c r="C991" s="210"/>
      <c r="R991" s="208">
        <v>37503</v>
      </c>
      <c r="S991" s="209">
        <v>126.1</v>
      </c>
    </row>
    <row r="992" spans="3:19" x14ac:dyDescent="0.25">
      <c r="C992" s="210"/>
      <c r="R992" s="208">
        <v>37504</v>
      </c>
      <c r="S992" s="209">
        <v>126.6</v>
      </c>
    </row>
    <row r="993" spans="3:19" x14ac:dyDescent="0.25">
      <c r="C993" s="210"/>
      <c r="R993" s="208">
        <v>37505</v>
      </c>
      <c r="S993" s="209">
        <v>125.9</v>
      </c>
    </row>
    <row r="994" spans="3:19" x14ac:dyDescent="0.25">
      <c r="C994" s="210"/>
      <c r="R994" s="208">
        <v>37506</v>
      </c>
      <c r="S994" s="209">
        <v>126</v>
      </c>
    </row>
    <row r="995" spans="3:19" x14ac:dyDescent="0.25">
      <c r="C995" s="210"/>
      <c r="R995" s="208">
        <v>37507</v>
      </c>
      <c r="S995" s="209">
        <v>126.4</v>
      </c>
    </row>
    <row r="996" spans="3:19" x14ac:dyDescent="0.25">
      <c r="C996" s="210"/>
      <c r="R996" s="208">
        <v>37508</v>
      </c>
      <c r="S996" s="209">
        <v>126.2</v>
      </c>
    </row>
    <row r="997" spans="3:19" x14ac:dyDescent="0.25">
      <c r="C997" s="210"/>
      <c r="R997" s="208">
        <v>37509</v>
      </c>
      <c r="S997" s="209">
        <v>130.6</v>
      </c>
    </row>
    <row r="998" spans="3:19" x14ac:dyDescent="0.25">
      <c r="C998" s="210"/>
      <c r="R998" s="208">
        <v>37510</v>
      </c>
      <c r="S998" s="209">
        <v>132</v>
      </c>
    </row>
    <row r="999" spans="3:19" x14ac:dyDescent="0.25">
      <c r="C999" s="210"/>
      <c r="R999" s="208">
        <v>37511</v>
      </c>
      <c r="S999" s="209">
        <v>134.4</v>
      </c>
    </row>
    <row r="1000" spans="3:19" x14ac:dyDescent="0.25">
      <c r="C1000" s="210"/>
      <c r="R1000" s="208">
        <v>37512</v>
      </c>
      <c r="S1000" s="209">
        <v>141</v>
      </c>
    </row>
    <row r="1001" spans="3:19" x14ac:dyDescent="0.25">
      <c r="C1001" s="210"/>
      <c r="R1001" s="208">
        <v>37513</v>
      </c>
      <c r="S1001" s="209">
        <v>144.69999999999999</v>
      </c>
    </row>
    <row r="1002" spans="3:19" x14ac:dyDescent="0.25">
      <c r="C1002" s="210"/>
      <c r="R1002" s="208">
        <v>37514</v>
      </c>
      <c r="S1002" s="209">
        <v>144.9</v>
      </c>
    </row>
    <row r="1003" spans="3:19" x14ac:dyDescent="0.25">
      <c r="C1003" s="210"/>
      <c r="R1003" s="208">
        <v>37515</v>
      </c>
      <c r="S1003" s="209">
        <v>146.9</v>
      </c>
    </row>
    <row r="1004" spans="3:19" x14ac:dyDescent="0.25">
      <c r="C1004" s="210"/>
      <c r="R1004" s="208">
        <v>37516</v>
      </c>
      <c r="S1004" s="209">
        <v>150.69999999999999</v>
      </c>
    </row>
    <row r="1005" spans="3:19" x14ac:dyDescent="0.25">
      <c r="C1005" s="210"/>
      <c r="R1005" s="208">
        <v>37517</v>
      </c>
      <c r="S1005" s="209">
        <v>156.30000000000001</v>
      </c>
    </row>
    <row r="1006" spans="3:19" x14ac:dyDescent="0.25">
      <c r="C1006" s="210"/>
      <c r="R1006" s="208">
        <v>37518</v>
      </c>
      <c r="S1006" s="209">
        <v>157.5</v>
      </c>
    </row>
    <row r="1007" spans="3:19" x14ac:dyDescent="0.25">
      <c r="C1007" s="210"/>
      <c r="R1007" s="208">
        <v>37519</v>
      </c>
      <c r="S1007" s="209">
        <v>158.69999999999999</v>
      </c>
    </row>
    <row r="1008" spans="3:19" x14ac:dyDescent="0.25">
      <c r="C1008" s="210"/>
      <c r="R1008" s="208">
        <v>37520</v>
      </c>
      <c r="S1008" s="209">
        <v>158.4</v>
      </c>
    </row>
    <row r="1009" spans="3:19" x14ac:dyDescent="0.25">
      <c r="C1009" s="210"/>
      <c r="R1009" s="208">
        <v>37521</v>
      </c>
      <c r="S1009" s="209">
        <v>157.19999999999999</v>
      </c>
    </row>
    <row r="1010" spans="3:19" x14ac:dyDescent="0.25">
      <c r="C1010" s="210"/>
      <c r="R1010" s="208">
        <v>37522</v>
      </c>
      <c r="S1010" s="209">
        <v>157.4</v>
      </c>
    </row>
    <row r="1011" spans="3:19" x14ac:dyDescent="0.25">
      <c r="C1011" s="210"/>
      <c r="R1011" s="208">
        <v>37523</v>
      </c>
      <c r="S1011" s="209">
        <v>160.69999999999999</v>
      </c>
    </row>
    <row r="1012" spans="3:19" x14ac:dyDescent="0.25">
      <c r="C1012" s="210"/>
      <c r="R1012" s="208">
        <v>37524</v>
      </c>
      <c r="S1012" s="209">
        <v>164.1</v>
      </c>
    </row>
    <row r="1013" spans="3:19" x14ac:dyDescent="0.25">
      <c r="C1013" s="210"/>
      <c r="R1013" s="208">
        <v>37525</v>
      </c>
      <c r="S1013" s="209">
        <v>164.4</v>
      </c>
    </row>
    <row r="1014" spans="3:19" x14ac:dyDescent="0.25">
      <c r="C1014" s="210"/>
      <c r="R1014" s="208">
        <v>37526</v>
      </c>
      <c r="S1014" s="209">
        <v>168.9</v>
      </c>
    </row>
    <row r="1015" spans="3:19" x14ac:dyDescent="0.25">
      <c r="C1015" s="210"/>
      <c r="R1015" s="208">
        <v>37527</v>
      </c>
      <c r="S1015" s="209">
        <v>169.8</v>
      </c>
    </row>
    <row r="1016" spans="3:19" x14ac:dyDescent="0.25">
      <c r="C1016" s="210"/>
      <c r="R1016" s="208">
        <v>37528</v>
      </c>
      <c r="S1016" s="209">
        <v>168.7</v>
      </c>
    </row>
    <row r="1017" spans="3:19" x14ac:dyDescent="0.25">
      <c r="C1017" s="210"/>
      <c r="R1017" s="208">
        <v>37529</v>
      </c>
      <c r="S1017" s="209">
        <v>170.3</v>
      </c>
    </row>
    <row r="1018" spans="3:19" x14ac:dyDescent="0.25">
      <c r="C1018" s="210"/>
      <c r="R1018" s="208">
        <v>37530</v>
      </c>
      <c r="S1018" s="209">
        <v>172.8</v>
      </c>
    </row>
    <row r="1019" spans="3:19" x14ac:dyDescent="0.25">
      <c r="C1019" s="210"/>
      <c r="R1019" s="208">
        <v>37531</v>
      </c>
      <c r="S1019" s="209">
        <v>172.3</v>
      </c>
    </row>
    <row r="1020" spans="3:19" x14ac:dyDescent="0.25">
      <c r="C1020" s="210"/>
      <c r="R1020" s="208">
        <v>37532</v>
      </c>
      <c r="S1020" s="209">
        <v>173.1</v>
      </c>
    </row>
    <row r="1021" spans="3:19" x14ac:dyDescent="0.25">
      <c r="C1021" s="210"/>
      <c r="R1021" s="208">
        <v>37533</v>
      </c>
      <c r="S1021" s="209">
        <v>172.5</v>
      </c>
    </row>
    <row r="1022" spans="3:19" x14ac:dyDescent="0.25">
      <c r="C1022" s="210"/>
      <c r="R1022" s="208">
        <v>37534</v>
      </c>
      <c r="S1022" s="209">
        <v>171.2</v>
      </c>
    </row>
    <row r="1023" spans="3:19" x14ac:dyDescent="0.25">
      <c r="C1023" s="210"/>
      <c r="R1023" s="208">
        <v>37535</v>
      </c>
      <c r="S1023" s="209">
        <v>168.8</v>
      </c>
    </row>
    <row r="1024" spans="3:19" x14ac:dyDescent="0.25">
      <c r="C1024" s="210"/>
      <c r="R1024" s="208">
        <v>37536</v>
      </c>
      <c r="S1024" s="209">
        <v>169.8</v>
      </c>
    </row>
    <row r="1025" spans="3:19" x14ac:dyDescent="0.25">
      <c r="C1025" s="210"/>
      <c r="R1025" s="208">
        <v>37537</v>
      </c>
      <c r="S1025" s="209">
        <v>172.1</v>
      </c>
    </row>
    <row r="1026" spans="3:19" x14ac:dyDescent="0.25">
      <c r="C1026" s="210"/>
      <c r="R1026" s="208">
        <v>37538</v>
      </c>
      <c r="S1026" s="209">
        <v>173.8</v>
      </c>
    </row>
    <row r="1027" spans="3:19" x14ac:dyDescent="0.25">
      <c r="C1027" s="210"/>
      <c r="R1027" s="208">
        <v>37539</v>
      </c>
      <c r="S1027" s="209">
        <v>172.2</v>
      </c>
    </row>
    <row r="1028" spans="3:19" x14ac:dyDescent="0.25">
      <c r="C1028" s="210"/>
      <c r="R1028" s="208">
        <v>37540</v>
      </c>
      <c r="S1028" s="209">
        <v>171.6</v>
      </c>
    </row>
    <row r="1029" spans="3:19" x14ac:dyDescent="0.25">
      <c r="C1029" s="210"/>
      <c r="R1029" s="208">
        <v>37541</v>
      </c>
      <c r="S1029" s="209">
        <v>171.9</v>
      </c>
    </row>
    <row r="1030" spans="3:19" x14ac:dyDescent="0.25">
      <c r="C1030" s="210"/>
      <c r="R1030" s="208">
        <v>37542</v>
      </c>
      <c r="S1030" s="209">
        <v>166.5</v>
      </c>
    </row>
    <row r="1031" spans="3:19" x14ac:dyDescent="0.25">
      <c r="C1031" s="210"/>
      <c r="R1031" s="208">
        <v>37543</v>
      </c>
      <c r="S1031" s="209">
        <v>166</v>
      </c>
    </row>
    <row r="1032" spans="3:19" x14ac:dyDescent="0.25">
      <c r="C1032" s="210"/>
      <c r="R1032" s="208">
        <v>37544</v>
      </c>
      <c r="S1032" s="209">
        <v>168.3</v>
      </c>
    </row>
    <row r="1033" spans="3:19" x14ac:dyDescent="0.25">
      <c r="C1033" s="210"/>
      <c r="R1033" s="208">
        <v>37545</v>
      </c>
      <c r="S1033" s="209">
        <v>168.5</v>
      </c>
    </row>
    <row r="1034" spans="3:19" x14ac:dyDescent="0.25">
      <c r="C1034" s="210"/>
      <c r="R1034" s="208">
        <v>37546</v>
      </c>
      <c r="S1034" s="209">
        <v>167.9</v>
      </c>
    </row>
    <row r="1035" spans="3:19" x14ac:dyDescent="0.25">
      <c r="C1035" s="210"/>
      <c r="R1035" s="208">
        <v>37547</v>
      </c>
      <c r="S1035" s="209">
        <v>169.1</v>
      </c>
    </row>
    <row r="1036" spans="3:19" x14ac:dyDescent="0.25">
      <c r="C1036" s="210"/>
      <c r="R1036" s="208">
        <v>37548</v>
      </c>
      <c r="S1036" s="209">
        <v>168.4</v>
      </c>
    </row>
    <row r="1037" spans="3:19" x14ac:dyDescent="0.25">
      <c r="C1037" s="210"/>
      <c r="R1037" s="208">
        <v>37549</v>
      </c>
      <c r="S1037" s="209">
        <v>167.7</v>
      </c>
    </row>
    <row r="1038" spans="3:19" x14ac:dyDescent="0.25">
      <c r="C1038" s="210"/>
      <c r="R1038" s="208">
        <v>37550</v>
      </c>
      <c r="S1038" s="209">
        <v>168.8</v>
      </c>
    </row>
    <row r="1039" spans="3:19" x14ac:dyDescent="0.25">
      <c r="C1039" s="210"/>
      <c r="R1039" s="208">
        <v>37551</v>
      </c>
      <c r="S1039" s="209">
        <v>170.2</v>
      </c>
    </row>
    <row r="1040" spans="3:19" x14ac:dyDescent="0.25">
      <c r="C1040" s="210"/>
      <c r="R1040" s="208">
        <v>37552</v>
      </c>
      <c r="S1040" s="209">
        <v>171.3</v>
      </c>
    </row>
    <row r="1041" spans="3:19" x14ac:dyDescent="0.25">
      <c r="C1041" s="210"/>
      <c r="R1041" s="208">
        <v>37553</v>
      </c>
      <c r="S1041" s="209">
        <v>168.9</v>
      </c>
    </row>
    <row r="1042" spans="3:19" x14ac:dyDescent="0.25">
      <c r="C1042" s="210"/>
      <c r="R1042" s="208">
        <v>37554</v>
      </c>
      <c r="S1042" s="209">
        <v>167.7</v>
      </c>
    </row>
    <row r="1043" spans="3:19" x14ac:dyDescent="0.25">
      <c r="C1043" s="210"/>
      <c r="R1043" s="208">
        <v>37555</v>
      </c>
      <c r="S1043" s="209">
        <v>169.4</v>
      </c>
    </row>
    <row r="1044" spans="3:19" x14ac:dyDescent="0.25">
      <c r="C1044" s="210"/>
      <c r="R1044" s="208">
        <v>37556</v>
      </c>
      <c r="S1044" s="209">
        <v>164.9</v>
      </c>
    </row>
    <row r="1045" spans="3:19" x14ac:dyDescent="0.25">
      <c r="C1045" s="210"/>
      <c r="R1045" s="208">
        <v>37557</v>
      </c>
      <c r="S1045" s="209">
        <v>166.3</v>
      </c>
    </row>
    <row r="1046" spans="3:19" x14ac:dyDescent="0.25">
      <c r="C1046" s="210"/>
      <c r="R1046" s="208">
        <v>37558</v>
      </c>
      <c r="S1046" s="209">
        <v>169.4</v>
      </c>
    </row>
    <row r="1047" spans="3:19" x14ac:dyDescent="0.25">
      <c r="C1047" s="210"/>
      <c r="R1047" s="208">
        <v>37559</v>
      </c>
      <c r="S1047" s="209">
        <v>169.2</v>
      </c>
    </row>
    <row r="1048" spans="3:19" x14ac:dyDescent="0.25">
      <c r="C1048" s="210"/>
      <c r="R1048" s="208">
        <v>37560</v>
      </c>
      <c r="S1048" s="209">
        <v>168.7</v>
      </c>
    </row>
    <row r="1049" spans="3:19" x14ac:dyDescent="0.25">
      <c r="C1049" s="210"/>
      <c r="R1049" s="208">
        <v>37561</v>
      </c>
      <c r="S1049" s="209">
        <v>169.9</v>
      </c>
    </row>
    <row r="1050" spans="3:19" x14ac:dyDescent="0.25">
      <c r="C1050" s="210"/>
      <c r="R1050" s="208">
        <v>37562</v>
      </c>
      <c r="S1050" s="209">
        <v>168.6</v>
      </c>
    </row>
    <row r="1051" spans="3:19" x14ac:dyDescent="0.25">
      <c r="C1051" s="210"/>
      <c r="R1051" s="208">
        <v>37563</v>
      </c>
      <c r="S1051" s="209">
        <v>165.2</v>
      </c>
    </row>
    <row r="1052" spans="3:19" x14ac:dyDescent="0.25">
      <c r="C1052" s="210"/>
      <c r="R1052" s="208">
        <v>37564</v>
      </c>
      <c r="S1052" s="209">
        <v>163.5</v>
      </c>
    </row>
    <row r="1053" spans="3:19" x14ac:dyDescent="0.25">
      <c r="C1053" s="210"/>
      <c r="R1053" s="208">
        <v>37565</v>
      </c>
      <c r="S1053" s="209">
        <v>165.5</v>
      </c>
    </row>
    <row r="1054" spans="3:19" x14ac:dyDescent="0.25">
      <c r="C1054" s="210"/>
      <c r="R1054" s="208">
        <v>37566</v>
      </c>
      <c r="S1054" s="209">
        <v>164.9</v>
      </c>
    </row>
    <row r="1055" spans="3:19" x14ac:dyDescent="0.25">
      <c r="C1055" s="210"/>
      <c r="R1055" s="208">
        <v>37567</v>
      </c>
      <c r="S1055" s="209">
        <v>163.80000000000001</v>
      </c>
    </row>
    <row r="1056" spans="3:19" x14ac:dyDescent="0.25">
      <c r="C1056" s="210"/>
      <c r="R1056" s="208">
        <v>37568</v>
      </c>
      <c r="S1056" s="209">
        <v>162.19999999999999</v>
      </c>
    </row>
    <row r="1057" spans="3:19" x14ac:dyDescent="0.25">
      <c r="C1057" s="210"/>
      <c r="R1057" s="208">
        <v>37569</v>
      </c>
      <c r="S1057" s="209">
        <v>161.9</v>
      </c>
    </row>
    <row r="1058" spans="3:19" x14ac:dyDescent="0.25">
      <c r="C1058" s="210"/>
      <c r="R1058" s="208">
        <v>37570</v>
      </c>
      <c r="S1058" s="209">
        <v>158.9</v>
      </c>
    </row>
    <row r="1059" spans="3:19" x14ac:dyDescent="0.25">
      <c r="C1059" s="210"/>
      <c r="R1059" s="208">
        <v>37571</v>
      </c>
      <c r="S1059" s="209">
        <v>157.69999999999999</v>
      </c>
    </row>
    <row r="1060" spans="3:19" x14ac:dyDescent="0.25">
      <c r="C1060" s="210"/>
      <c r="R1060" s="208">
        <v>37572</v>
      </c>
      <c r="S1060" s="209">
        <v>158.4</v>
      </c>
    </row>
    <row r="1061" spans="3:19" x14ac:dyDescent="0.25">
      <c r="C1061" s="210"/>
      <c r="R1061" s="208">
        <v>37573</v>
      </c>
      <c r="S1061" s="209">
        <v>158.69999999999999</v>
      </c>
    </row>
    <row r="1062" spans="3:19" x14ac:dyDescent="0.25">
      <c r="C1062" s="210"/>
      <c r="R1062" s="208">
        <v>37574</v>
      </c>
      <c r="S1062" s="209">
        <v>159.5</v>
      </c>
    </row>
    <row r="1063" spans="3:19" x14ac:dyDescent="0.25">
      <c r="C1063" s="210"/>
      <c r="R1063" s="208">
        <v>37575</v>
      </c>
      <c r="S1063" s="209">
        <v>160.69999999999999</v>
      </c>
    </row>
    <row r="1064" spans="3:19" x14ac:dyDescent="0.25">
      <c r="C1064" s="210"/>
      <c r="R1064" s="208">
        <v>37576</v>
      </c>
      <c r="S1064" s="209">
        <v>161</v>
      </c>
    </row>
    <row r="1065" spans="3:19" x14ac:dyDescent="0.25">
      <c r="C1065" s="210"/>
      <c r="R1065" s="208">
        <v>37577</v>
      </c>
      <c r="S1065" s="209">
        <v>156.69999999999999</v>
      </c>
    </row>
    <row r="1066" spans="3:19" x14ac:dyDescent="0.25">
      <c r="C1066" s="210"/>
      <c r="R1066" s="208">
        <v>37578</v>
      </c>
      <c r="S1066" s="209">
        <v>157.1</v>
      </c>
    </row>
    <row r="1067" spans="3:19" x14ac:dyDescent="0.25">
      <c r="C1067" s="210"/>
      <c r="R1067" s="208">
        <v>37579</v>
      </c>
      <c r="S1067" s="209">
        <v>158.69999999999999</v>
      </c>
    </row>
    <row r="1068" spans="3:19" x14ac:dyDescent="0.25">
      <c r="C1068" s="210"/>
      <c r="R1068" s="208">
        <v>37580</v>
      </c>
      <c r="S1068" s="209">
        <v>157.30000000000001</v>
      </c>
    </row>
    <row r="1069" spans="3:19" x14ac:dyDescent="0.25">
      <c r="C1069" s="210"/>
      <c r="R1069" s="208">
        <v>37581</v>
      </c>
      <c r="S1069" s="209">
        <v>157.5</v>
      </c>
    </row>
    <row r="1070" spans="3:19" x14ac:dyDescent="0.25">
      <c r="C1070" s="210"/>
      <c r="R1070" s="208">
        <v>37582</v>
      </c>
      <c r="S1070" s="209">
        <v>157.1</v>
      </c>
    </row>
    <row r="1071" spans="3:19" x14ac:dyDescent="0.25">
      <c r="C1071" s="210"/>
      <c r="R1071" s="208">
        <v>37583</v>
      </c>
      <c r="S1071" s="209">
        <v>158.19999999999999</v>
      </c>
    </row>
    <row r="1072" spans="3:19" x14ac:dyDescent="0.25">
      <c r="C1072" s="210"/>
      <c r="R1072" s="208">
        <v>37584</v>
      </c>
      <c r="S1072" s="209">
        <v>155.6</v>
      </c>
    </row>
    <row r="1073" spans="3:19" x14ac:dyDescent="0.25">
      <c r="C1073" s="210"/>
      <c r="R1073" s="208">
        <v>37585</v>
      </c>
      <c r="S1073" s="209">
        <v>153.6</v>
      </c>
    </row>
    <row r="1074" spans="3:19" x14ac:dyDescent="0.25">
      <c r="C1074" s="210"/>
      <c r="R1074" s="208">
        <v>37586</v>
      </c>
      <c r="S1074" s="209">
        <v>155.30000000000001</v>
      </c>
    </row>
    <row r="1075" spans="3:19" x14ac:dyDescent="0.25">
      <c r="C1075" s="210"/>
      <c r="R1075" s="208">
        <v>37587</v>
      </c>
      <c r="S1075" s="209">
        <v>154.19999999999999</v>
      </c>
    </row>
    <row r="1076" spans="3:19" x14ac:dyDescent="0.25">
      <c r="C1076" s="210"/>
      <c r="R1076" s="208">
        <v>37588</v>
      </c>
      <c r="S1076" s="209">
        <v>153.19999999999999</v>
      </c>
    </row>
    <row r="1077" spans="3:19" x14ac:dyDescent="0.25">
      <c r="C1077" s="210"/>
      <c r="R1077" s="208">
        <v>37589</v>
      </c>
      <c r="S1077" s="209">
        <v>154.69999999999999</v>
      </c>
    </row>
    <row r="1078" spans="3:19" x14ac:dyDescent="0.25">
      <c r="C1078" s="210"/>
      <c r="R1078" s="208">
        <v>37590</v>
      </c>
      <c r="S1078" s="209">
        <v>156</v>
      </c>
    </row>
    <row r="1079" spans="3:19" x14ac:dyDescent="0.25">
      <c r="C1079" s="210"/>
      <c r="R1079" s="208">
        <v>37591</v>
      </c>
      <c r="S1079" s="209">
        <v>154.30000000000001</v>
      </c>
    </row>
    <row r="1080" spans="3:19" x14ac:dyDescent="0.25">
      <c r="C1080" s="210"/>
      <c r="R1080" s="208">
        <v>37592</v>
      </c>
      <c r="S1080" s="209">
        <v>156.9</v>
      </c>
    </row>
    <row r="1081" spans="3:19" x14ac:dyDescent="0.25">
      <c r="C1081" s="210"/>
      <c r="R1081" s="208">
        <v>37593</v>
      </c>
      <c r="S1081" s="209">
        <v>160.4</v>
      </c>
    </row>
    <row r="1082" spans="3:19" x14ac:dyDescent="0.25">
      <c r="C1082" s="210"/>
      <c r="R1082" s="208">
        <v>37594</v>
      </c>
      <c r="S1082" s="209">
        <v>163</v>
      </c>
    </row>
    <row r="1083" spans="3:19" x14ac:dyDescent="0.25">
      <c r="C1083" s="210"/>
      <c r="R1083" s="208">
        <v>37595</v>
      </c>
      <c r="S1083" s="209">
        <v>164.9</v>
      </c>
    </row>
    <row r="1084" spans="3:19" x14ac:dyDescent="0.25">
      <c r="C1084" s="210"/>
      <c r="R1084" s="208">
        <v>37596</v>
      </c>
      <c r="S1084" s="209">
        <v>166.1</v>
      </c>
    </row>
    <row r="1085" spans="3:19" x14ac:dyDescent="0.25">
      <c r="C1085" s="210"/>
      <c r="R1085" s="208">
        <v>37597</v>
      </c>
      <c r="S1085" s="209">
        <v>164.3</v>
      </c>
    </row>
    <row r="1086" spans="3:19" x14ac:dyDescent="0.25">
      <c r="C1086" s="210"/>
      <c r="R1086" s="208">
        <v>37598</v>
      </c>
      <c r="S1086" s="209">
        <v>161.9</v>
      </c>
    </row>
    <row r="1087" spans="3:19" x14ac:dyDescent="0.25">
      <c r="C1087" s="210"/>
      <c r="R1087" s="208">
        <v>37599</v>
      </c>
      <c r="S1087" s="209">
        <v>160.80000000000001</v>
      </c>
    </row>
    <row r="1088" spans="3:19" x14ac:dyDescent="0.25">
      <c r="C1088" s="210"/>
      <c r="R1088" s="208">
        <v>37600</v>
      </c>
      <c r="S1088" s="209">
        <v>163.6</v>
      </c>
    </row>
    <row r="1089" spans="3:19" x14ac:dyDescent="0.25">
      <c r="C1089" s="210"/>
      <c r="R1089" s="208">
        <v>37601</v>
      </c>
      <c r="S1089" s="209">
        <v>164</v>
      </c>
    </row>
    <row r="1090" spans="3:19" x14ac:dyDescent="0.25">
      <c r="C1090" s="210"/>
      <c r="R1090" s="208">
        <v>37602</v>
      </c>
      <c r="S1090" s="209">
        <v>164.5</v>
      </c>
    </row>
    <row r="1091" spans="3:19" x14ac:dyDescent="0.25">
      <c r="C1091" s="210"/>
      <c r="R1091" s="208">
        <v>37603</v>
      </c>
      <c r="S1091" s="209">
        <v>163.6</v>
      </c>
    </row>
    <row r="1092" spans="3:19" x14ac:dyDescent="0.25">
      <c r="C1092" s="210"/>
      <c r="R1092" s="208">
        <v>37604</v>
      </c>
      <c r="S1092" s="209">
        <v>161.69999999999999</v>
      </c>
    </row>
    <row r="1093" spans="3:19" x14ac:dyDescent="0.25">
      <c r="C1093" s="210"/>
      <c r="R1093" s="208">
        <v>37605</v>
      </c>
      <c r="S1093" s="209">
        <v>158</v>
      </c>
    </row>
    <row r="1094" spans="3:19" x14ac:dyDescent="0.25">
      <c r="C1094" s="210"/>
      <c r="R1094" s="208">
        <v>37606</v>
      </c>
      <c r="S1094" s="209">
        <v>156.5</v>
      </c>
    </row>
    <row r="1095" spans="3:19" x14ac:dyDescent="0.25">
      <c r="C1095" s="210"/>
      <c r="R1095" s="208">
        <v>37607</v>
      </c>
      <c r="S1095" s="209">
        <v>157.69999999999999</v>
      </c>
    </row>
    <row r="1096" spans="3:19" x14ac:dyDescent="0.25">
      <c r="C1096" s="210"/>
      <c r="R1096" s="208">
        <v>37608</v>
      </c>
      <c r="S1096" s="209">
        <v>158.30000000000001</v>
      </c>
    </row>
    <row r="1097" spans="3:19" x14ac:dyDescent="0.25">
      <c r="C1097" s="210"/>
      <c r="R1097" s="208">
        <v>37609</v>
      </c>
      <c r="S1097" s="209">
        <v>157</v>
      </c>
    </row>
    <row r="1098" spans="3:19" x14ac:dyDescent="0.25">
      <c r="C1098" s="210"/>
      <c r="R1098" s="208">
        <v>37610</v>
      </c>
      <c r="S1098" s="209">
        <v>162</v>
      </c>
    </row>
    <row r="1099" spans="3:19" x14ac:dyDescent="0.25">
      <c r="C1099" s="210"/>
      <c r="R1099" s="208">
        <v>37611</v>
      </c>
      <c r="S1099" s="209">
        <v>163.4</v>
      </c>
    </row>
    <row r="1100" spans="3:19" x14ac:dyDescent="0.25">
      <c r="C1100" s="210"/>
      <c r="R1100" s="208">
        <v>37612</v>
      </c>
      <c r="S1100" s="209">
        <v>163.5</v>
      </c>
    </row>
    <row r="1101" spans="3:19" x14ac:dyDescent="0.25">
      <c r="C1101" s="210"/>
      <c r="R1101" s="208">
        <v>37613</v>
      </c>
      <c r="S1101" s="209">
        <v>163.9</v>
      </c>
    </row>
    <row r="1102" spans="3:19" x14ac:dyDescent="0.25">
      <c r="C1102" s="210"/>
      <c r="R1102" s="208">
        <v>37614</v>
      </c>
      <c r="S1102" s="209">
        <v>168.9</v>
      </c>
    </row>
    <row r="1103" spans="3:19" x14ac:dyDescent="0.25">
      <c r="C1103" s="210"/>
      <c r="R1103" s="208">
        <v>37615</v>
      </c>
      <c r="S1103" s="209">
        <v>171</v>
      </c>
    </row>
    <row r="1104" spans="3:19" x14ac:dyDescent="0.25">
      <c r="C1104" s="210"/>
      <c r="R1104" s="208">
        <v>37616</v>
      </c>
      <c r="S1104" s="209">
        <v>172.3</v>
      </c>
    </row>
    <row r="1105" spans="3:19" x14ac:dyDescent="0.25">
      <c r="C1105" s="210"/>
      <c r="R1105" s="208">
        <v>37617</v>
      </c>
      <c r="S1105" s="209">
        <v>174.3</v>
      </c>
    </row>
    <row r="1106" spans="3:19" x14ac:dyDescent="0.25">
      <c r="C1106" s="210"/>
      <c r="R1106" s="208">
        <v>37618</v>
      </c>
      <c r="S1106" s="209">
        <v>175.9</v>
      </c>
    </row>
    <row r="1107" spans="3:19" x14ac:dyDescent="0.25">
      <c r="C1107" s="210"/>
      <c r="R1107" s="208">
        <v>37619</v>
      </c>
      <c r="S1107" s="209">
        <v>173.9</v>
      </c>
    </row>
    <row r="1108" spans="3:19" x14ac:dyDescent="0.25">
      <c r="C1108" s="210"/>
      <c r="R1108" s="208">
        <v>37620</v>
      </c>
      <c r="S1108" s="209">
        <v>173.3</v>
      </c>
    </row>
    <row r="1109" spans="3:19" x14ac:dyDescent="0.25">
      <c r="C1109" s="210"/>
      <c r="R1109" s="208">
        <v>37621</v>
      </c>
      <c r="S1109" s="209">
        <v>177</v>
      </c>
    </row>
    <row r="1110" spans="3:19" x14ac:dyDescent="0.25">
      <c r="C1110" s="210"/>
      <c r="R1110" s="208">
        <v>37622</v>
      </c>
      <c r="S1110" s="209">
        <v>180.5</v>
      </c>
    </row>
    <row r="1111" spans="3:19" x14ac:dyDescent="0.25">
      <c r="C1111" s="210"/>
      <c r="R1111" s="208">
        <v>37623</v>
      </c>
      <c r="S1111" s="209">
        <v>180.8</v>
      </c>
    </row>
    <row r="1112" spans="3:19" x14ac:dyDescent="0.25">
      <c r="C1112" s="210"/>
      <c r="R1112" s="208">
        <v>37624</v>
      </c>
      <c r="S1112" s="209">
        <v>180.8</v>
      </c>
    </row>
    <row r="1113" spans="3:19" x14ac:dyDescent="0.25">
      <c r="C1113" s="210"/>
      <c r="R1113" s="208">
        <v>37625</v>
      </c>
      <c r="S1113" s="209">
        <v>179.5</v>
      </c>
    </row>
    <row r="1114" spans="3:19" x14ac:dyDescent="0.25">
      <c r="C1114" s="210"/>
      <c r="R1114" s="208">
        <v>37626</v>
      </c>
      <c r="S1114" s="209">
        <v>177.7</v>
      </c>
    </row>
    <row r="1115" spans="3:19" x14ac:dyDescent="0.25">
      <c r="C1115" s="210"/>
      <c r="R1115" s="208">
        <v>37627</v>
      </c>
      <c r="S1115" s="209">
        <v>178.2</v>
      </c>
    </row>
    <row r="1116" spans="3:19" x14ac:dyDescent="0.25">
      <c r="C1116" s="210"/>
      <c r="R1116" s="208">
        <v>37628</v>
      </c>
      <c r="S1116" s="209">
        <v>182.2</v>
      </c>
    </row>
    <row r="1117" spans="3:19" x14ac:dyDescent="0.25">
      <c r="C1117" s="210"/>
      <c r="R1117" s="208">
        <v>37629</v>
      </c>
      <c r="S1117" s="209">
        <v>184.5</v>
      </c>
    </row>
    <row r="1118" spans="3:19" x14ac:dyDescent="0.25">
      <c r="C1118" s="210"/>
      <c r="R1118" s="208">
        <v>37630</v>
      </c>
      <c r="S1118" s="209">
        <v>184.4</v>
      </c>
    </row>
    <row r="1119" spans="3:19" x14ac:dyDescent="0.25">
      <c r="C1119" s="210"/>
      <c r="R1119" s="208">
        <v>37631</v>
      </c>
      <c r="S1119" s="209">
        <v>186.7</v>
      </c>
    </row>
    <row r="1120" spans="3:19" x14ac:dyDescent="0.25">
      <c r="C1120" s="210"/>
      <c r="R1120" s="208">
        <v>37632</v>
      </c>
      <c r="S1120" s="209">
        <v>187.9</v>
      </c>
    </row>
    <row r="1121" spans="3:19" x14ac:dyDescent="0.25">
      <c r="C1121" s="210"/>
      <c r="R1121" s="208">
        <v>37633</v>
      </c>
      <c r="S1121" s="209">
        <v>186.1</v>
      </c>
    </row>
    <row r="1122" spans="3:19" x14ac:dyDescent="0.25">
      <c r="C1122" s="210"/>
      <c r="R1122" s="208">
        <v>37634</v>
      </c>
      <c r="S1122" s="209">
        <v>187.6</v>
      </c>
    </row>
    <row r="1123" spans="3:19" x14ac:dyDescent="0.25">
      <c r="C1123" s="210"/>
      <c r="R1123" s="208">
        <v>37635</v>
      </c>
      <c r="S1123" s="209">
        <v>191.2</v>
      </c>
    </row>
    <row r="1124" spans="3:19" x14ac:dyDescent="0.25">
      <c r="C1124" s="210"/>
      <c r="R1124" s="208">
        <v>37636</v>
      </c>
      <c r="S1124" s="209">
        <v>194.2</v>
      </c>
    </row>
    <row r="1125" spans="3:19" x14ac:dyDescent="0.25">
      <c r="C1125" s="210"/>
      <c r="R1125" s="208">
        <v>37637</v>
      </c>
      <c r="S1125" s="209">
        <v>194.2</v>
      </c>
    </row>
    <row r="1126" spans="3:19" x14ac:dyDescent="0.25">
      <c r="C1126" s="210"/>
      <c r="R1126" s="208">
        <v>37638</v>
      </c>
      <c r="S1126" s="209">
        <v>195.6</v>
      </c>
    </row>
    <row r="1127" spans="3:19" x14ac:dyDescent="0.25">
      <c r="C1127" s="210"/>
      <c r="R1127" s="208">
        <v>37639</v>
      </c>
      <c r="S1127" s="209">
        <v>195.2</v>
      </c>
    </row>
    <row r="1128" spans="3:19" x14ac:dyDescent="0.25">
      <c r="C1128" s="210"/>
      <c r="R1128" s="208">
        <v>37640</v>
      </c>
      <c r="S1128" s="209">
        <v>189.3</v>
      </c>
    </row>
    <row r="1129" spans="3:19" x14ac:dyDescent="0.25">
      <c r="C1129" s="210"/>
      <c r="R1129" s="208">
        <v>37641</v>
      </c>
      <c r="S1129" s="209">
        <v>190.1</v>
      </c>
    </row>
    <row r="1130" spans="3:19" x14ac:dyDescent="0.25">
      <c r="C1130" s="210"/>
      <c r="R1130" s="208">
        <v>37642</v>
      </c>
      <c r="S1130" s="209">
        <v>192.8</v>
      </c>
    </row>
    <row r="1131" spans="3:19" x14ac:dyDescent="0.25">
      <c r="C1131" s="210"/>
      <c r="R1131" s="208">
        <v>37643</v>
      </c>
      <c r="S1131" s="209">
        <v>194</v>
      </c>
    </row>
    <row r="1132" spans="3:19" x14ac:dyDescent="0.25">
      <c r="C1132" s="210"/>
      <c r="R1132" s="208">
        <v>37644</v>
      </c>
      <c r="S1132" s="209">
        <v>191</v>
      </c>
    </row>
    <row r="1133" spans="3:19" x14ac:dyDescent="0.25">
      <c r="C1133" s="210"/>
      <c r="R1133" s="208">
        <v>37645</v>
      </c>
      <c r="S1133" s="209">
        <v>192.8</v>
      </c>
    </row>
    <row r="1134" spans="3:19" x14ac:dyDescent="0.25">
      <c r="C1134" s="210"/>
      <c r="R1134" s="208">
        <v>37646</v>
      </c>
      <c r="S1134" s="209">
        <v>194.1</v>
      </c>
    </row>
    <row r="1135" spans="3:19" x14ac:dyDescent="0.25">
      <c r="C1135" s="210"/>
      <c r="R1135" s="208">
        <v>37647</v>
      </c>
      <c r="S1135" s="209">
        <v>193.1</v>
      </c>
    </row>
    <row r="1136" spans="3:19" x14ac:dyDescent="0.25">
      <c r="C1136" s="210"/>
      <c r="R1136" s="208">
        <v>37648</v>
      </c>
      <c r="S1136" s="209">
        <v>195.2</v>
      </c>
    </row>
    <row r="1137" spans="3:19" x14ac:dyDescent="0.25">
      <c r="C1137" s="210"/>
      <c r="R1137" s="208">
        <v>37649</v>
      </c>
      <c r="S1137" s="209">
        <v>200.1</v>
      </c>
    </row>
    <row r="1138" spans="3:19" x14ac:dyDescent="0.25">
      <c r="C1138" s="210"/>
      <c r="R1138" s="208">
        <v>37650</v>
      </c>
      <c r="S1138" s="209">
        <v>203.2</v>
      </c>
    </row>
    <row r="1139" spans="3:19" x14ac:dyDescent="0.25">
      <c r="C1139" s="210"/>
      <c r="R1139" s="208">
        <v>37651</v>
      </c>
      <c r="S1139" s="209">
        <v>204.4</v>
      </c>
    </row>
    <row r="1140" spans="3:19" x14ac:dyDescent="0.25">
      <c r="C1140" s="210"/>
      <c r="R1140" s="208">
        <v>37652</v>
      </c>
      <c r="S1140" s="209">
        <v>202.7</v>
      </c>
    </row>
    <row r="1141" spans="3:19" x14ac:dyDescent="0.25">
      <c r="C1141" s="210"/>
      <c r="R1141" s="208">
        <v>37653</v>
      </c>
      <c r="S1141" s="209">
        <v>203.3</v>
      </c>
    </row>
    <row r="1142" spans="3:19" x14ac:dyDescent="0.25">
      <c r="C1142" s="210"/>
      <c r="R1142" s="208">
        <v>37654</v>
      </c>
      <c r="S1142" s="209">
        <v>201.4</v>
      </c>
    </row>
    <row r="1143" spans="3:19" x14ac:dyDescent="0.25">
      <c r="C1143" s="210"/>
      <c r="R1143" s="208">
        <v>37655</v>
      </c>
      <c r="S1143" s="209">
        <v>201.6</v>
      </c>
    </row>
    <row r="1144" spans="3:19" x14ac:dyDescent="0.25">
      <c r="C1144" s="210"/>
      <c r="R1144" s="208">
        <v>37656</v>
      </c>
      <c r="S1144" s="209">
        <v>203</v>
      </c>
    </row>
    <row r="1145" spans="3:19" x14ac:dyDescent="0.25">
      <c r="C1145" s="210"/>
      <c r="R1145" s="208">
        <v>37657</v>
      </c>
      <c r="S1145" s="209">
        <v>205.7</v>
      </c>
    </row>
    <row r="1146" spans="3:19" x14ac:dyDescent="0.25">
      <c r="C1146" s="210"/>
      <c r="R1146" s="208">
        <v>37658</v>
      </c>
      <c r="S1146" s="209">
        <v>205.7</v>
      </c>
    </row>
    <row r="1147" spans="3:19" x14ac:dyDescent="0.25">
      <c r="C1147" s="210"/>
      <c r="R1147" s="208">
        <v>37659</v>
      </c>
      <c r="S1147" s="209">
        <v>207.6</v>
      </c>
    </row>
    <row r="1148" spans="3:19" x14ac:dyDescent="0.25">
      <c r="C1148" s="210"/>
      <c r="R1148" s="208">
        <v>37660</v>
      </c>
      <c r="S1148" s="209">
        <v>208.4</v>
      </c>
    </row>
    <row r="1149" spans="3:19" x14ac:dyDescent="0.25">
      <c r="C1149" s="210"/>
      <c r="R1149" s="208">
        <v>37661</v>
      </c>
      <c r="S1149" s="209">
        <v>204</v>
      </c>
    </row>
    <row r="1150" spans="3:19" x14ac:dyDescent="0.25">
      <c r="C1150" s="210"/>
      <c r="R1150" s="208">
        <v>37662</v>
      </c>
      <c r="S1150" s="209">
        <v>203</v>
      </c>
    </row>
    <row r="1151" spans="3:19" x14ac:dyDescent="0.25">
      <c r="C1151" s="210"/>
      <c r="R1151" s="208">
        <v>37663</v>
      </c>
      <c r="S1151" s="209">
        <v>206.4</v>
      </c>
    </row>
    <row r="1152" spans="3:19" x14ac:dyDescent="0.25">
      <c r="C1152" s="210"/>
      <c r="R1152" s="208">
        <v>37664</v>
      </c>
      <c r="S1152" s="209">
        <v>209.6</v>
      </c>
    </row>
    <row r="1153" spans="3:19" x14ac:dyDescent="0.25">
      <c r="C1153" s="210"/>
      <c r="R1153" s="208">
        <v>37665</v>
      </c>
      <c r="S1153" s="209">
        <v>214.3</v>
      </c>
    </row>
    <row r="1154" spans="3:19" x14ac:dyDescent="0.25">
      <c r="C1154" s="210"/>
      <c r="R1154" s="208">
        <v>37666</v>
      </c>
      <c r="S1154" s="209">
        <v>217.7</v>
      </c>
    </row>
    <row r="1155" spans="3:19" x14ac:dyDescent="0.25">
      <c r="C1155" s="210"/>
      <c r="R1155" s="208">
        <v>37667</v>
      </c>
      <c r="S1155" s="209">
        <v>222.4</v>
      </c>
    </row>
    <row r="1156" spans="3:19" x14ac:dyDescent="0.25">
      <c r="C1156" s="210"/>
      <c r="R1156" s="208">
        <v>37668</v>
      </c>
      <c r="S1156" s="209">
        <v>220.1</v>
      </c>
    </row>
    <row r="1157" spans="3:19" x14ac:dyDescent="0.25">
      <c r="C1157" s="210"/>
      <c r="R1157" s="208">
        <v>37669</v>
      </c>
      <c r="S1157" s="209">
        <v>224.2</v>
      </c>
    </row>
    <row r="1158" spans="3:19" x14ac:dyDescent="0.25">
      <c r="C1158" s="210"/>
      <c r="R1158" s="208">
        <v>37670</v>
      </c>
      <c r="S1158" s="209">
        <v>232.4</v>
      </c>
    </row>
    <row r="1159" spans="3:19" x14ac:dyDescent="0.25">
      <c r="C1159" s="210"/>
      <c r="R1159" s="208">
        <v>37671</v>
      </c>
      <c r="S1159" s="209">
        <v>233.5</v>
      </c>
    </row>
    <row r="1160" spans="3:19" x14ac:dyDescent="0.25">
      <c r="C1160" s="210"/>
      <c r="R1160" s="208">
        <v>37672</v>
      </c>
      <c r="S1160" s="209">
        <v>233.8</v>
      </c>
    </row>
    <row r="1161" spans="3:19" x14ac:dyDescent="0.25">
      <c r="C1161" s="210"/>
      <c r="R1161" s="208">
        <v>37673</v>
      </c>
      <c r="S1161" s="209">
        <v>233.9</v>
      </c>
    </row>
    <row r="1162" spans="3:19" x14ac:dyDescent="0.25">
      <c r="C1162" s="210"/>
      <c r="R1162" s="208">
        <v>37674</v>
      </c>
      <c r="S1162" s="209">
        <v>236.6</v>
      </c>
    </row>
    <row r="1163" spans="3:19" x14ac:dyDescent="0.25">
      <c r="C1163" s="210"/>
      <c r="R1163" s="208">
        <v>37675</v>
      </c>
      <c r="S1163" s="209">
        <v>234.9</v>
      </c>
    </row>
    <row r="1164" spans="3:19" x14ac:dyDescent="0.25">
      <c r="C1164" s="210"/>
      <c r="R1164" s="208">
        <v>37676</v>
      </c>
      <c r="S1164" s="209">
        <v>232.9</v>
      </c>
    </row>
    <row r="1165" spans="3:19" x14ac:dyDescent="0.25">
      <c r="C1165" s="210"/>
      <c r="R1165" s="208">
        <v>37677</v>
      </c>
      <c r="S1165" s="209">
        <v>238.5</v>
      </c>
    </row>
    <row r="1166" spans="3:19" x14ac:dyDescent="0.25">
      <c r="C1166" s="210"/>
      <c r="R1166" s="208">
        <v>37678</v>
      </c>
      <c r="S1166" s="209">
        <v>239.4</v>
      </c>
    </row>
    <row r="1167" spans="3:19" x14ac:dyDescent="0.25">
      <c r="C1167" s="210"/>
      <c r="R1167" s="208">
        <v>37679</v>
      </c>
      <c r="S1167" s="209">
        <v>237.5</v>
      </c>
    </row>
    <row r="1168" spans="3:19" x14ac:dyDescent="0.25">
      <c r="C1168" s="210"/>
      <c r="R1168" s="208">
        <v>37680</v>
      </c>
      <c r="S1168" s="209">
        <v>236.9</v>
      </c>
    </row>
    <row r="1169" spans="3:19" x14ac:dyDescent="0.25">
      <c r="C1169" s="210"/>
      <c r="R1169" s="208">
        <v>37681</v>
      </c>
      <c r="S1169" s="209">
        <v>234.4</v>
      </c>
    </row>
    <row r="1170" spans="3:19" x14ac:dyDescent="0.25">
      <c r="C1170" s="210"/>
      <c r="R1170" s="208">
        <v>37682</v>
      </c>
      <c r="S1170" s="209">
        <v>231.4</v>
      </c>
    </row>
    <row r="1171" spans="3:19" x14ac:dyDescent="0.25">
      <c r="C1171" s="210"/>
      <c r="R1171" s="208">
        <v>37683</v>
      </c>
      <c r="S1171" s="209">
        <v>232.9</v>
      </c>
    </row>
    <row r="1172" spans="3:19" x14ac:dyDescent="0.25">
      <c r="C1172" s="210"/>
      <c r="R1172" s="208">
        <v>37684</v>
      </c>
      <c r="S1172" s="209">
        <v>240</v>
      </c>
    </row>
    <row r="1173" spans="3:19" x14ac:dyDescent="0.25">
      <c r="C1173" s="210"/>
      <c r="R1173" s="208">
        <v>37685</v>
      </c>
      <c r="S1173" s="209">
        <v>245.7</v>
      </c>
    </row>
    <row r="1174" spans="3:19" x14ac:dyDescent="0.25">
      <c r="C1174" s="210"/>
      <c r="R1174" s="208">
        <v>37686</v>
      </c>
      <c r="S1174" s="209">
        <v>248.3</v>
      </c>
    </row>
    <row r="1175" spans="3:19" x14ac:dyDescent="0.25">
      <c r="C1175" s="210"/>
      <c r="R1175" s="208">
        <v>37687</v>
      </c>
      <c r="S1175" s="209">
        <v>252.2</v>
      </c>
    </row>
    <row r="1176" spans="3:19" x14ac:dyDescent="0.25">
      <c r="C1176" s="210"/>
      <c r="R1176" s="208">
        <v>37688</v>
      </c>
      <c r="S1176" s="209">
        <v>255.1</v>
      </c>
    </row>
    <row r="1177" spans="3:19" x14ac:dyDescent="0.25">
      <c r="C1177" s="210"/>
      <c r="R1177" s="208">
        <v>37689</v>
      </c>
      <c r="S1177" s="209">
        <v>252.7</v>
      </c>
    </row>
    <row r="1178" spans="3:19" x14ac:dyDescent="0.25">
      <c r="C1178" s="210"/>
      <c r="R1178" s="208">
        <v>37690</v>
      </c>
      <c r="S1178" s="209">
        <v>256.89999999999998</v>
      </c>
    </row>
    <row r="1179" spans="3:19" x14ac:dyDescent="0.25">
      <c r="C1179" s="210"/>
      <c r="R1179" s="208">
        <v>37691</v>
      </c>
      <c r="S1179" s="209">
        <v>263.5</v>
      </c>
    </row>
    <row r="1180" spans="3:19" x14ac:dyDescent="0.25">
      <c r="C1180" s="210"/>
      <c r="R1180" s="208">
        <v>37692</v>
      </c>
      <c r="S1180" s="209">
        <v>269.10000000000002</v>
      </c>
    </row>
    <row r="1181" spans="3:19" x14ac:dyDescent="0.25">
      <c r="C1181" s="210"/>
      <c r="R1181" s="208">
        <v>37693</v>
      </c>
      <c r="S1181" s="209">
        <v>270.7</v>
      </c>
    </row>
    <row r="1182" spans="3:19" x14ac:dyDescent="0.25">
      <c r="C1182" s="210"/>
      <c r="R1182" s="208">
        <v>37694</v>
      </c>
      <c r="S1182" s="209">
        <v>272.10000000000002</v>
      </c>
    </row>
    <row r="1183" spans="3:19" x14ac:dyDescent="0.25">
      <c r="C1183" s="210"/>
      <c r="R1183" s="208">
        <v>37695</v>
      </c>
      <c r="S1183" s="209">
        <v>269.89999999999998</v>
      </c>
    </row>
    <row r="1184" spans="3:19" x14ac:dyDescent="0.25">
      <c r="C1184" s="210"/>
      <c r="R1184" s="208">
        <v>37696</v>
      </c>
      <c r="S1184" s="209">
        <v>265.60000000000002</v>
      </c>
    </row>
    <row r="1185" spans="3:19" x14ac:dyDescent="0.25">
      <c r="C1185" s="210"/>
      <c r="R1185" s="208">
        <v>37697</v>
      </c>
      <c r="S1185" s="209">
        <v>266.5</v>
      </c>
    </row>
    <row r="1186" spans="3:19" x14ac:dyDescent="0.25">
      <c r="C1186" s="210"/>
      <c r="R1186" s="208">
        <v>37698</v>
      </c>
      <c r="S1186" s="209">
        <v>279.2</v>
      </c>
    </row>
    <row r="1187" spans="3:19" x14ac:dyDescent="0.25">
      <c r="C1187" s="210"/>
      <c r="R1187" s="208">
        <v>37699</v>
      </c>
      <c r="S1187" s="209">
        <v>287.5</v>
      </c>
    </row>
    <row r="1188" spans="3:19" x14ac:dyDescent="0.25">
      <c r="C1188" s="210"/>
      <c r="R1188" s="208">
        <v>37700</v>
      </c>
      <c r="S1188" s="209">
        <v>292.10000000000002</v>
      </c>
    </row>
    <row r="1189" spans="3:19" x14ac:dyDescent="0.25">
      <c r="C1189" s="210"/>
      <c r="R1189" s="208">
        <v>37701</v>
      </c>
      <c r="S1189" s="209">
        <v>303.8</v>
      </c>
    </row>
    <row r="1190" spans="3:19" x14ac:dyDescent="0.25">
      <c r="C1190" s="210"/>
      <c r="R1190" s="208">
        <v>37702</v>
      </c>
      <c r="S1190" s="209">
        <v>310.60000000000002</v>
      </c>
    </row>
    <row r="1191" spans="3:19" x14ac:dyDescent="0.25">
      <c r="C1191" s="210"/>
      <c r="R1191" s="208">
        <v>37703</v>
      </c>
      <c r="S1191" s="209">
        <v>311.5</v>
      </c>
    </row>
    <row r="1192" spans="3:19" x14ac:dyDescent="0.25">
      <c r="C1192" s="210"/>
      <c r="R1192" s="208">
        <v>37704</v>
      </c>
      <c r="S1192" s="209">
        <v>317.3</v>
      </c>
    </row>
    <row r="1193" spans="3:19" x14ac:dyDescent="0.25">
      <c r="C1193" s="210"/>
      <c r="R1193" s="208">
        <v>37705</v>
      </c>
      <c r="S1193" s="209">
        <v>327.9</v>
      </c>
    </row>
    <row r="1194" spans="3:19" x14ac:dyDescent="0.25">
      <c r="C1194" s="210"/>
      <c r="R1194" s="208">
        <v>37706</v>
      </c>
      <c r="S1194" s="209">
        <v>335.7</v>
      </c>
    </row>
    <row r="1195" spans="3:19" x14ac:dyDescent="0.25">
      <c r="C1195" s="210"/>
      <c r="R1195" s="208">
        <v>37707</v>
      </c>
      <c r="S1195" s="209">
        <v>340.5</v>
      </c>
    </row>
    <row r="1196" spans="3:19" x14ac:dyDescent="0.25">
      <c r="C1196" s="210"/>
      <c r="R1196" s="208">
        <v>37708</v>
      </c>
      <c r="S1196" s="209">
        <v>343.4</v>
      </c>
    </row>
    <row r="1197" spans="3:19" x14ac:dyDescent="0.25">
      <c r="C1197" s="210"/>
      <c r="R1197" s="208">
        <v>37709</v>
      </c>
      <c r="S1197" s="209">
        <v>347.4</v>
      </c>
    </row>
    <row r="1198" spans="3:19" x14ac:dyDescent="0.25">
      <c r="C1198" s="210"/>
      <c r="R1198" s="208">
        <v>37710</v>
      </c>
      <c r="S1198" s="209">
        <v>346.2</v>
      </c>
    </row>
    <row r="1199" spans="3:19" x14ac:dyDescent="0.25">
      <c r="C1199" s="210"/>
      <c r="R1199" s="208">
        <v>37711</v>
      </c>
      <c r="S1199" s="209">
        <v>354.6</v>
      </c>
    </row>
    <row r="1200" spans="3:19" x14ac:dyDescent="0.25">
      <c r="C1200" s="210"/>
      <c r="R1200" s="208">
        <v>37712</v>
      </c>
      <c r="S1200" s="209">
        <v>367</v>
      </c>
    </row>
    <row r="1201" spans="3:19" x14ac:dyDescent="0.25">
      <c r="C1201" s="210"/>
      <c r="R1201" s="208">
        <v>37713</v>
      </c>
      <c r="S1201" s="209">
        <v>373</v>
      </c>
    </row>
    <row r="1202" spans="3:19" x14ac:dyDescent="0.25">
      <c r="C1202" s="210"/>
      <c r="R1202" s="208">
        <v>37714</v>
      </c>
      <c r="S1202" s="209">
        <v>374.1</v>
      </c>
    </row>
    <row r="1203" spans="3:19" x14ac:dyDescent="0.25">
      <c r="C1203" s="210"/>
      <c r="R1203" s="208">
        <v>37715</v>
      </c>
      <c r="S1203" s="209">
        <v>375.9</v>
      </c>
    </row>
    <row r="1204" spans="3:19" x14ac:dyDescent="0.25">
      <c r="C1204" s="210"/>
      <c r="R1204" s="208">
        <v>37716</v>
      </c>
      <c r="S1204" s="209">
        <v>375.1</v>
      </c>
    </row>
    <row r="1205" spans="3:19" x14ac:dyDescent="0.25">
      <c r="C1205" s="210"/>
      <c r="R1205" s="208">
        <v>37717</v>
      </c>
      <c r="S1205" s="209">
        <v>371.6</v>
      </c>
    </row>
    <row r="1206" spans="3:19" x14ac:dyDescent="0.25">
      <c r="C1206" s="210"/>
      <c r="R1206" s="208">
        <v>37718</v>
      </c>
      <c r="S1206" s="209">
        <v>370.8</v>
      </c>
    </row>
    <row r="1207" spans="3:19" x14ac:dyDescent="0.25">
      <c r="C1207" s="210"/>
      <c r="R1207" s="208">
        <v>37719</v>
      </c>
      <c r="S1207" s="209">
        <v>376</v>
      </c>
    </row>
    <row r="1208" spans="3:19" x14ac:dyDescent="0.25">
      <c r="C1208" s="210"/>
      <c r="R1208" s="208">
        <v>37720</v>
      </c>
      <c r="S1208" s="209">
        <v>376.9</v>
      </c>
    </row>
    <row r="1209" spans="3:19" x14ac:dyDescent="0.25">
      <c r="C1209" s="210"/>
      <c r="R1209" s="208">
        <v>37721</v>
      </c>
      <c r="S1209" s="209">
        <v>376.2</v>
      </c>
    </row>
    <row r="1210" spans="3:19" x14ac:dyDescent="0.25">
      <c r="C1210" s="210"/>
      <c r="R1210" s="208">
        <v>37722</v>
      </c>
      <c r="S1210" s="209">
        <v>375.3</v>
      </c>
    </row>
    <row r="1211" spans="3:19" x14ac:dyDescent="0.25">
      <c r="C1211" s="210"/>
      <c r="R1211" s="208">
        <v>37723</v>
      </c>
      <c r="S1211" s="209">
        <v>374.5</v>
      </c>
    </row>
    <row r="1212" spans="3:19" x14ac:dyDescent="0.25">
      <c r="C1212" s="210"/>
      <c r="R1212" s="208">
        <v>37724</v>
      </c>
      <c r="S1212" s="209">
        <v>369.9</v>
      </c>
    </row>
    <row r="1213" spans="3:19" x14ac:dyDescent="0.25">
      <c r="C1213" s="210"/>
      <c r="R1213" s="208">
        <v>37725</v>
      </c>
      <c r="S1213" s="209">
        <v>369.8</v>
      </c>
    </row>
    <row r="1214" spans="3:19" x14ac:dyDescent="0.25">
      <c r="C1214" s="210"/>
      <c r="R1214" s="208">
        <v>37726</v>
      </c>
      <c r="S1214" s="209">
        <v>371.9</v>
      </c>
    </row>
    <row r="1215" spans="3:19" x14ac:dyDescent="0.25">
      <c r="C1215" s="210"/>
      <c r="R1215" s="208">
        <v>37727</v>
      </c>
      <c r="S1215" s="209">
        <v>369.7</v>
      </c>
    </row>
    <row r="1216" spans="3:19" x14ac:dyDescent="0.25">
      <c r="C1216" s="210"/>
      <c r="R1216" s="208">
        <v>37728</v>
      </c>
      <c r="S1216" s="209">
        <v>358.9</v>
      </c>
    </row>
    <row r="1217" spans="3:19" x14ac:dyDescent="0.25">
      <c r="C1217" s="210"/>
      <c r="R1217" s="208">
        <v>37729</v>
      </c>
      <c r="S1217" s="209">
        <v>348.7</v>
      </c>
    </row>
    <row r="1218" spans="3:19" x14ac:dyDescent="0.25">
      <c r="C1218" s="210"/>
      <c r="R1218" s="208">
        <v>37730</v>
      </c>
      <c r="S1218" s="209">
        <v>339.2</v>
      </c>
    </row>
    <row r="1219" spans="3:19" x14ac:dyDescent="0.25">
      <c r="C1219" s="210"/>
      <c r="R1219" s="208">
        <v>37731</v>
      </c>
      <c r="S1219" s="209">
        <v>324.89999999999998</v>
      </c>
    </row>
    <row r="1220" spans="3:19" x14ac:dyDescent="0.25">
      <c r="C1220" s="210"/>
      <c r="R1220" s="208">
        <v>37732</v>
      </c>
      <c r="S1220" s="209">
        <v>316.8</v>
      </c>
    </row>
    <row r="1221" spans="3:19" x14ac:dyDescent="0.25">
      <c r="C1221" s="210"/>
      <c r="R1221" s="208">
        <v>37733</v>
      </c>
      <c r="S1221" s="209">
        <v>314.2</v>
      </c>
    </row>
    <row r="1222" spans="3:19" x14ac:dyDescent="0.25">
      <c r="C1222" s="210"/>
      <c r="R1222" s="208">
        <v>37734</v>
      </c>
      <c r="S1222" s="209">
        <v>305.60000000000002</v>
      </c>
    </row>
    <row r="1223" spans="3:19" x14ac:dyDescent="0.25">
      <c r="C1223" s="210"/>
      <c r="R1223" s="208">
        <v>37735</v>
      </c>
      <c r="S1223" s="209">
        <v>294.10000000000002</v>
      </c>
    </row>
    <row r="1224" spans="3:19" x14ac:dyDescent="0.25">
      <c r="C1224" s="210"/>
      <c r="R1224" s="208">
        <v>37736</v>
      </c>
      <c r="S1224" s="209">
        <v>287.39999999999998</v>
      </c>
    </row>
    <row r="1225" spans="3:19" x14ac:dyDescent="0.25">
      <c r="C1225" s="210"/>
      <c r="R1225" s="208">
        <v>37737</v>
      </c>
      <c r="S1225" s="209">
        <v>276.89999999999998</v>
      </c>
    </row>
    <row r="1226" spans="3:19" x14ac:dyDescent="0.25">
      <c r="C1226" s="210"/>
      <c r="R1226" s="208">
        <v>37738</v>
      </c>
      <c r="S1226" s="209">
        <v>268.39999999999998</v>
      </c>
    </row>
    <row r="1227" spans="3:19" x14ac:dyDescent="0.25">
      <c r="C1227" s="210"/>
      <c r="R1227" s="208">
        <v>37739</v>
      </c>
      <c r="S1227" s="209">
        <v>261.60000000000002</v>
      </c>
    </row>
    <row r="1228" spans="3:19" x14ac:dyDescent="0.25">
      <c r="C1228" s="210"/>
      <c r="R1228" s="208">
        <v>37740</v>
      </c>
      <c r="S1228" s="209">
        <v>260</v>
      </c>
    </row>
    <row r="1229" spans="3:19" x14ac:dyDescent="0.25">
      <c r="C1229" s="210"/>
      <c r="R1229" s="208">
        <v>37741</v>
      </c>
      <c r="S1229" s="209">
        <v>252.9</v>
      </c>
    </row>
    <row r="1230" spans="3:19" x14ac:dyDescent="0.25">
      <c r="C1230" s="210"/>
      <c r="R1230" s="208">
        <v>37742</v>
      </c>
      <c r="S1230" s="209">
        <v>242.5</v>
      </c>
    </row>
    <row r="1231" spans="3:19" x14ac:dyDescent="0.25">
      <c r="C1231" s="210"/>
      <c r="R1231" s="208">
        <v>37743</v>
      </c>
      <c r="S1231" s="209">
        <v>233.3</v>
      </c>
    </row>
    <row r="1232" spans="3:19" x14ac:dyDescent="0.25">
      <c r="C1232" s="210"/>
      <c r="R1232" s="208">
        <v>37744</v>
      </c>
      <c r="S1232" s="209">
        <v>226.1</v>
      </c>
    </row>
    <row r="1233" spans="3:19" x14ac:dyDescent="0.25">
      <c r="C1233" s="210"/>
      <c r="R1233" s="208">
        <v>37745</v>
      </c>
      <c r="S1233" s="209">
        <v>216.3</v>
      </c>
    </row>
    <row r="1234" spans="3:19" x14ac:dyDescent="0.25">
      <c r="C1234" s="210"/>
      <c r="R1234" s="208">
        <v>37746</v>
      </c>
      <c r="S1234" s="209">
        <v>213.5</v>
      </c>
    </row>
    <row r="1235" spans="3:19" x14ac:dyDescent="0.25">
      <c r="C1235" s="210"/>
      <c r="R1235" s="208">
        <v>37747</v>
      </c>
      <c r="S1235" s="209">
        <v>211.9</v>
      </c>
    </row>
    <row r="1236" spans="3:19" x14ac:dyDescent="0.25">
      <c r="C1236" s="210"/>
      <c r="R1236" s="208">
        <v>37748</v>
      </c>
      <c r="S1236" s="209">
        <v>207.9</v>
      </c>
    </row>
    <row r="1237" spans="3:19" x14ac:dyDescent="0.25">
      <c r="C1237" s="210"/>
      <c r="R1237" s="208">
        <v>37749</v>
      </c>
      <c r="S1237" s="209">
        <v>201.4</v>
      </c>
    </row>
    <row r="1238" spans="3:19" x14ac:dyDescent="0.25">
      <c r="C1238" s="210"/>
      <c r="R1238" s="208">
        <v>37750</v>
      </c>
      <c r="S1238" s="209">
        <v>196</v>
      </c>
    </row>
    <row r="1239" spans="3:19" x14ac:dyDescent="0.25">
      <c r="C1239" s="210"/>
      <c r="R1239" s="208">
        <v>37751</v>
      </c>
      <c r="S1239" s="209">
        <v>190.8</v>
      </c>
    </row>
    <row r="1240" spans="3:19" x14ac:dyDescent="0.25">
      <c r="C1240" s="210"/>
      <c r="R1240" s="208">
        <v>37752</v>
      </c>
      <c r="S1240" s="209">
        <v>183.6</v>
      </c>
    </row>
    <row r="1241" spans="3:19" x14ac:dyDescent="0.25">
      <c r="C1241" s="210"/>
      <c r="R1241" s="208">
        <v>37753</v>
      </c>
      <c r="S1241" s="209">
        <v>181.7</v>
      </c>
    </row>
    <row r="1242" spans="3:19" x14ac:dyDescent="0.25">
      <c r="C1242" s="210"/>
      <c r="R1242" s="208">
        <v>37754</v>
      </c>
      <c r="S1242" s="209">
        <v>180.6</v>
      </c>
    </row>
    <row r="1243" spans="3:19" x14ac:dyDescent="0.25">
      <c r="C1243" s="210"/>
      <c r="R1243" s="208">
        <v>37755</v>
      </c>
      <c r="S1243" s="209">
        <v>179.3</v>
      </c>
    </row>
    <row r="1244" spans="3:19" x14ac:dyDescent="0.25">
      <c r="C1244" s="210"/>
      <c r="R1244" s="208">
        <v>37756</v>
      </c>
      <c r="S1244" s="209">
        <v>177.4</v>
      </c>
    </row>
    <row r="1245" spans="3:19" x14ac:dyDescent="0.25">
      <c r="C1245" s="210"/>
      <c r="R1245" s="208">
        <v>37757</v>
      </c>
      <c r="S1245" s="209">
        <v>175</v>
      </c>
    </row>
    <row r="1246" spans="3:19" x14ac:dyDescent="0.25">
      <c r="C1246" s="210"/>
      <c r="R1246" s="208">
        <v>37758</v>
      </c>
      <c r="S1246" s="209">
        <v>172.5</v>
      </c>
    </row>
    <row r="1247" spans="3:19" x14ac:dyDescent="0.25">
      <c r="C1247" s="210"/>
      <c r="R1247" s="208">
        <v>37759</v>
      </c>
      <c r="S1247" s="209">
        <v>168.4</v>
      </c>
    </row>
    <row r="1248" spans="3:19" x14ac:dyDescent="0.25">
      <c r="C1248" s="210"/>
      <c r="R1248" s="208">
        <v>37760</v>
      </c>
      <c r="S1248" s="209">
        <v>166.7</v>
      </c>
    </row>
    <row r="1249" spans="3:19" x14ac:dyDescent="0.25">
      <c r="C1249" s="210"/>
      <c r="R1249" s="208">
        <v>37761</v>
      </c>
      <c r="S1249" s="209">
        <v>167.7</v>
      </c>
    </row>
    <row r="1250" spans="3:19" x14ac:dyDescent="0.25">
      <c r="C1250" s="210"/>
      <c r="R1250" s="208">
        <v>37762</v>
      </c>
      <c r="S1250" s="209">
        <v>167.3</v>
      </c>
    </row>
    <row r="1251" spans="3:19" x14ac:dyDescent="0.25">
      <c r="C1251" s="210"/>
      <c r="R1251" s="208">
        <v>37763</v>
      </c>
      <c r="S1251" s="209">
        <v>168.4</v>
      </c>
    </row>
    <row r="1252" spans="3:19" x14ac:dyDescent="0.25">
      <c r="C1252" s="210"/>
      <c r="R1252" s="208">
        <v>37764</v>
      </c>
      <c r="S1252" s="209">
        <v>168.5</v>
      </c>
    </row>
    <row r="1253" spans="3:19" x14ac:dyDescent="0.25">
      <c r="C1253" s="210"/>
      <c r="R1253" s="208">
        <v>37765</v>
      </c>
      <c r="S1253" s="209">
        <v>167.2</v>
      </c>
    </row>
    <row r="1254" spans="3:19" x14ac:dyDescent="0.25">
      <c r="C1254" s="210"/>
      <c r="R1254" s="208">
        <v>37766</v>
      </c>
      <c r="S1254" s="209">
        <v>164.2</v>
      </c>
    </row>
    <row r="1255" spans="3:19" x14ac:dyDescent="0.25">
      <c r="C1255" s="210"/>
      <c r="R1255" s="208">
        <v>37767</v>
      </c>
      <c r="S1255" s="209">
        <v>163.69999999999999</v>
      </c>
    </row>
    <row r="1256" spans="3:19" x14ac:dyDescent="0.25">
      <c r="C1256" s="210"/>
      <c r="R1256" s="208">
        <v>37768</v>
      </c>
      <c r="S1256" s="209">
        <v>163.9</v>
      </c>
    </row>
    <row r="1257" spans="3:19" x14ac:dyDescent="0.25">
      <c r="C1257" s="210"/>
      <c r="R1257" s="208">
        <v>37769</v>
      </c>
      <c r="S1257" s="209">
        <v>164.1</v>
      </c>
    </row>
    <row r="1258" spans="3:19" x14ac:dyDescent="0.25">
      <c r="C1258" s="210"/>
      <c r="R1258" s="208">
        <v>37770</v>
      </c>
      <c r="S1258" s="209">
        <v>163</v>
      </c>
    </row>
    <row r="1259" spans="3:19" x14ac:dyDescent="0.25">
      <c r="C1259" s="210"/>
      <c r="R1259" s="208">
        <v>37771</v>
      </c>
      <c r="S1259" s="209">
        <v>160.30000000000001</v>
      </c>
    </row>
    <row r="1260" spans="3:19" x14ac:dyDescent="0.25">
      <c r="C1260" s="210"/>
      <c r="R1260" s="208">
        <v>37772</v>
      </c>
      <c r="S1260" s="209">
        <v>158.30000000000001</v>
      </c>
    </row>
    <row r="1261" spans="3:19" x14ac:dyDescent="0.25">
      <c r="C1261" s="210"/>
      <c r="R1261" s="208">
        <v>37773</v>
      </c>
      <c r="S1261" s="209">
        <v>156</v>
      </c>
    </row>
    <row r="1262" spans="3:19" x14ac:dyDescent="0.25">
      <c r="C1262" s="210"/>
      <c r="R1262" s="208">
        <v>37774</v>
      </c>
      <c r="S1262" s="209">
        <v>156.4</v>
      </c>
    </row>
    <row r="1263" spans="3:19" x14ac:dyDescent="0.25">
      <c r="C1263" s="210"/>
      <c r="R1263" s="208">
        <v>37775</v>
      </c>
      <c r="S1263" s="209">
        <v>159.9</v>
      </c>
    </row>
    <row r="1264" spans="3:19" x14ac:dyDescent="0.25">
      <c r="C1264" s="210"/>
      <c r="R1264" s="208">
        <v>37776</v>
      </c>
      <c r="S1264" s="209">
        <v>160.19999999999999</v>
      </c>
    </row>
    <row r="1265" spans="3:19" x14ac:dyDescent="0.25">
      <c r="C1265" s="210"/>
      <c r="R1265" s="208">
        <v>37777</v>
      </c>
      <c r="S1265" s="209">
        <v>160.4</v>
      </c>
    </row>
    <row r="1266" spans="3:19" x14ac:dyDescent="0.25">
      <c r="C1266" s="210"/>
      <c r="R1266" s="208">
        <v>37778</v>
      </c>
      <c r="S1266" s="209">
        <v>161</v>
      </c>
    </row>
    <row r="1267" spans="3:19" x14ac:dyDescent="0.25">
      <c r="C1267" s="210"/>
      <c r="R1267" s="208">
        <v>37779</v>
      </c>
      <c r="S1267" s="209">
        <v>160.30000000000001</v>
      </c>
    </row>
    <row r="1268" spans="3:19" x14ac:dyDescent="0.25">
      <c r="C1268" s="210"/>
      <c r="R1268" s="208">
        <v>37780</v>
      </c>
      <c r="S1268" s="209">
        <v>156.80000000000001</v>
      </c>
    </row>
    <row r="1269" spans="3:19" x14ac:dyDescent="0.25">
      <c r="C1269" s="210"/>
      <c r="R1269" s="208">
        <v>37781</v>
      </c>
      <c r="S1269" s="209">
        <v>157.4</v>
      </c>
    </row>
    <row r="1270" spans="3:19" x14ac:dyDescent="0.25">
      <c r="C1270" s="210"/>
      <c r="R1270" s="208">
        <v>37782</v>
      </c>
      <c r="S1270" s="209">
        <v>159.69999999999999</v>
      </c>
    </row>
    <row r="1271" spans="3:19" x14ac:dyDescent="0.25">
      <c r="C1271" s="210"/>
      <c r="R1271" s="208">
        <v>37783</v>
      </c>
      <c r="S1271" s="209">
        <v>158.9</v>
      </c>
    </row>
    <row r="1272" spans="3:19" x14ac:dyDescent="0.25">
      <c r="C1272" s="210"/>
      <c r="R1272" s="208">
        <v>37784</v>
      </c>
      <c r="S1272" s="209">
        <v>159.1</v>
      </c>
    </row>
    <row r="1273" spans="3:19" x14ac:dyDescent="0.25">
      <c r="C1273" s="210"/>
      <c r="R1273" s="208">
        <v>37785</v>
      </c>
      <c r="S1273" s="209">
        <v>156.30000000000001</v>
      </c>
    </row>
    <row r="1274" spans="3:19" x14ac:dyDescent="0.25">
      <c r="C1274" s="210"/>
      <c r="R1274" s="208">
        <v>37786</v>
      </c>
      <c r="S1274" s="209">
        <v>152</v>
      </c>
    </row>
    <row r="1275" spans="3:19" x14ac:dyDescent="0.25">
      <c r="C1275" s="210"/>
      <c r="R1275" s="208">
        <v>37787</v>
      </c>
      <c r="S1275" s="209">
        <v>147.19999999999999</v>
      </c>
    </row>
    <row r="1276" spans="3:19" x14ac:dyDescent="0.25">
      <c r="C1276" s="210"/>
      <c r="R1276" s="208">
        <v>37788</v>
      </c>
      <c r="S1276" s="209">
        <v>147.9</v>
      </c>
    </row>
    <row r="1277" spans="3:19" x14ac:dyDescent="0.25">
      <c r="C1277" s="210"/>
      <c r="R1277" s="208">
        <v>37789</v>
      </c>
      <c r="S1277" s="209">
        <v>149</v>
      </c>
    </row>
    <row r="1278" spans="3:19" x14ac:dyDescent="0.25">
      <c r="C1278" s="210"/>
      <c r="R1278" s="208">
        <v>37790</v>
      </c>
      <c r="S1278" s="209">
        <v>150.1</v>
      </c>
    </row>
    <row r="1279" spans="3:19" x14ac:dyDescent="0.25">
      <c r="C1279" s="210"/>
      <c r="R1279" s="208">
        <v>37791</v>
      </c>
      <c r="S1279" s="209">
        <v>149.1</v>
      </c>
    </row>
    <row r="1280" spans="3:19" x14ac:dyDescent="0.25">
      <c r="C1280" s="210"/>
      <c r="R1280" s="208">
        <v>37792</v>
      </c>
      <c r="S1280" s="209">
        <v>148.1</v>
      </c>
    </row>
    <row r="1281" spans="3:19" x14ac:dyDescent="0.25">
      <c r="C1281" s="210"/>
      <c r="R1281" s="208">
        <v>37793</v>
      </c>
      <c r="S1281" s="209">
        <v>145</v>
      </c>
    </row>
    <row r="1282" spans="3:19" x14ac:dyDescent="0.25">
      <c r="C1282" s="210"/>
      <c r="R1282" s="208">
        <v>37794</v>
      </c>
      <c r="S1282" s="209">
        <v>142.4</v>
      </c>
    </row>
    <row r="1283" spans="3:19" x14ac:dyDescent="0.25">
      <c r="C1283" s="210"/>
      <c r="R1283" s="208">
        <v>37795</v>
      </c>
      <c r="S1283" s="209">
        <v>142.69999999999999</v>
      </c>
    </row>
    <row r="1284" spans="3:19" x14ac:dyDescent="0.25">
      <c r="C1284" s="210"/>
      <c r="R1284" s="208">
        <v>37796</v>
      </c>
      <c r="S1284" s="209">
        <v>143.69999999999999</v>
      </c>
    </row>
    <row r="1285" spans="3:19" x14ac:dyDescent="0.25">
      <c r="C1285" s="210"/>
      <c r="R1285" s="208">
        <v>37797</v>
      </c>
      <c r="S1285" s="209">
        <v>146.19999999999999</v>
      </c>
    </row>
    <row r="1286" spans="3:19" x14ac:dyDescent="0.25">
      <c r="C1286" s="210"/>
      <c r="R1286" s="208">
        <v>37798</v>
      </c>
      <c r="S1286" s="209">
        <v>147.5</v>
      </c>
    </row>
    <row r="1287" spans="3:19" x14ac:dyDescent="0.25">
      <c r="C1287" s="210"/>
      <c r="R1287" s="208">
        <v>37799</v>
      </c>
      <c r="S1287" s="209">
        <v>147.6</v>
      </c>
    </row>
    <row r="1288" spans="3:19" x14ac:dyDescent="0.25">
      <c r="C1288" s="210"/>
      <c r="R1288" s="208">
        <v>37800</v>
      </c>
      <c r="S1288" s="209">
        <v>146.6</v>
      </c>
    </row>
    <row r="1289" spans="3:19" x14ac:dyDescent="0.25">
      <c r="C1289" s="210"/>
      <c r="R1289" s="208">
        <v>37801</v>
      </c>
      <c r="S1289" s="209">
        <v>145.4</v>
      </c>
    </row>
    <row r="1290" spans="3:19" x14ac:dyDescent="0.25">
      <c r="C1290" s="210"/>
      <c r="R1290" s="208">
        <v>37802</v>
      </c>
      <c r="S1290" s="209">
        <v>145.69999999999999</v>
      </c>
    </row>
    <row r="1291" spans="3:19" x14ac:dyDescent="0.25">
      <c r="C1291" s="210"/>
      <c r="R1291" s="208">
        <v>37803</v>
      </c>
      <c r="S1291" s="209">
        <v>148</v>
      </c>
    </row>
    <row r="1292" spans="3:19" x14ac:dyDescent="0.25">
      <c r="C1292" s="210"/>
      <c r="R1292" s="208">
        <v>37804</v>
      </c>
      <c r="S1292" s="209">
        <v>148.9</v>
      </c>
    </row>
    <row r="1293" spans="3:19" x14ac:dyDescent="0.25">
      <c r="C1293" s="210"/>
      <c r="R1293" s="208">
        <v>37805</v>
      </c>
      <c r="S1293" s="209">
        <v>146</v>
      </c>
    </row>
    <row r="1294" spans="3:19" x14ac:dyDescent="0.25">
      <c r="C1294" s="210"/>
      <c r="R1294" s="208">
        <v>37806</v>
      </c>
      <c r="S1294" s="209">
        <v>144.80000000000001</v>
      </c>
    </row>
    <row r="1295" spans="3:19" x14ac:dyDescent="0.25">
      <c r="C1295" s="210"/>
      <c r="R1295" s="208">
        <v>37807</v>
      </c>
      <c r="S1295" s="209">
        <v>141.69999999999999</v>
      </c>
    </row>
    <row r="1296" spans="3:19" x14ac:dyDescent="0.25">
      <c r="C1296" s="210"/>
      <c r="R1296" s="208">
        <v>37808</v>
      </c>
      <c r="S1296" s="209">
        <v>138.30000000000001</v>
      </c>
    </row>
    <row r="1297" spans="3:19" x14ac:dyDescent="0.25">
      <c r="C1297" s="210"/>
      <c r="R1297" s="208">
        <v>37809</v>
      </c>
      <c r="S1297" s="209">
        <v>137.19999999999999</v>
      </c>
    </row>
    <row r="1298" spans="3:19" x14ac:dyDescent="0.25">
      <c r="C1298" s="210"/>
      <c r="R1298" s="208">
        <v>37810</v>
      </c>
      <c r="S1298" s="209">
        <v>140.6</v>
      </c>
    </row>
    <row r="1299" spans="3:19" x14ac:dyDescent="0.25">
      <c r="C1299" s="210"/>
      <c r="R1299" s="208">
        <v>37811</v>
      </c>
      <c r="S1299" s="209">
        <v>140.4</v>
      </c>
    </row>
    <row r="1300" spans="3:19" x14ac:dyDescent="0.25">
      <c r="C1300" s="210"/>
      <c r="R1300" s="208">
        <v>37812</v>
      </c>
      <c r="S1300" s="209">
        <v>139.6</v>
      </c>
    </row>
    <row r="1301" spans="3:19" x14ac:dyDescent="0.25">
      <c r="C1301" s="210"/>
      <c r="R1301" s="208">
        <v>37813</v>
      </c>
      <c r="S1301" s="209">
        <v>137.5</v>
      </c>
    </row>
    <row r="1302" spans="3:19" x14ac:dyDescent="0.25">
      <c r="C1302" s="210"/>
      <c r="R1302" s="208">
        <v>37814</v>
      </c>
      <c r="S1302" s="209">
        <v>135.5</v>
      </c>
    </row>
    <row r="1303" spans="3:19" x14ac:dyDescent="0.25">
      <c r="C1303" s="210"/>
      <c r="R1303" s="208">
        <v>37815</v>
      </c>
      <c r="S1303" s="209">
        <v>133.9</v>
      </c>
    </row>
    <row r="1304" spans="3:19" x14ac:dyDescent="0.25">
      <c r="C1304" s="210"/>
      <c r="R1304" s="208">
        <v>37816</v>
      </c>
      <c r="S1304" s="209">
        <v>135.5</v>
      </c>
    </row>
    <row r="1305" spans="3:19" x14ac:dyDescent="0.25">
      <c r="C1305" s="210"/>
      <c r="R1305" s="208">
        <v>37817</v>
      </c>
      <c r="S1305" s="209">
        <v>138.19999999999999</v>
      </c>
    </row>
    <row r="1306" spans="3:19" x14ac:dyDescent="0.25">
      <c r="C1306" s="210"/>
      <c r="R1306" s="208">
        <v>37818</v>
      </c>
      <c r="S1306" s="209">
        <v>137.1</v>
      </c>
    </row>
    <row r="1307" spans="3:19" x14ac:dyDescent="0.25">
      <c r="C1307" s="210"/>
      <c r="R1307" s="208">
        <v>37819</v>
      </c>
      <c r="S1307" s="209">
        <v>136.80000000000001</v>
      </c>
    </row>
    <row r="1308" spans="3:19" x14ac:dyDescent="0.25">
      <c r="C1308" s="210"/>
      <c r="R1308" s="208">
        <v>37820</v>
      </c>
      <c r="S1308" s="209">
        <v>135.30000000000001</v>
      </c>
    </row>
    <row r="1309" spans="3:19" x14ac:dyDescent="0.25">
      <c r="C1309" s="210"/>
      <c r="R1309" s="208">
        <v>37821</v>
      </c>
      <c r="S1309" s="209">
        <v>133.5</v>
      </c>
    </row>
    <row r="1310" spans="3:19" x14ac:dyDescent="0.25">
      <c r="C1310" s="210"/>
      <c r="R1310" s="208">
        <v>37822</v>
      </c>
      <c r="S1310" s="209">
        <v>133</v>
      </c>
    </row>
    <row r="1311" spans="3:19" x14ac:dyDescent="0.25">
      <c r="C1311" s="210"/>
      <c r="R1311" s="208">
        <v>37823</v>
      </c>
      <c r="S1311" s="209">
        <v>134.69999999999999</v>
      </c>
    </row>
    <row r="1312" spans="3:19" x14ac:dyDescent="0.25">
      <c r="C1312" s="210"/>
      <c r="R1312" s="208">
        <v>37824</v>
      </c>
      <c r="S1312" s="209">
        <v>135.5</v>
      </c>
    </row>
    <row r="1313" spans="3:19" x14ac:dyDescent="0.25">
      <c r="C1313" s="210"/>
      <c r="R1313" s="208">
        <v>37825</v>
      </c>
      <c r="S1313" s="209">
        <v>136.5</v>
      </c>
    </row>
    <row r="1314" spans="3:19" x14ac:dyDescent="0.25">
      <c r="C1314" s="210"/>
      <c r="R1314" s="208">
        <v>37826</v>
      </c>
      <c r="S1314" s="209">
        <v>135.4</v>
      </c>
    </row>
    <row r="1315" spans="3:19" x14ac:dyDescent="0.25">
      <c r="C1315" s="210"/>
      <c r="R1315" s="208">
        <v>37827</v>
      </c>
      <c r="S1315" s="209">
        <v>133.19999999999999</v>
      </c>
    </row>
    <row r="1316" spans="3:19" x14ac:dyDescent="0.25">
      <c r="C1316" s="210"/>
      <c r="R1316" s="208">
        <v>37828</v>
      </c>
      <c r="S1316" s="209">
        <v>131.30000000000001</v>
      </c>
    </row>
    <row r="1317" spans="3:19" x14ac:dyDescent="0.25">
      <c r="C1317" s="210"/>
      <c r="R1317" s="208">
        <v>37829</v>
      </c>
      <c r="S1317" s="209">
        <v>129</v>
      </c>
    </row>
    <row r="1318" spans="3:19" x14ac:dyDescent="0.25">
      <c r="C1318" s="210"/>
      <c r="R1318" s="208">
        <v>37830</v>
      </c>
      <c r="S1318" s="209">
        <v>130.19999999999999</v>
      </c>
    </row>
    <row r="1319" spans="3:19" x14ac:dyDescent="0.25">
      <c r="C1319" s="210"/>
      <c r="R1319" s="208">
        <v>37831</v>
      </c>
      <c r="S1319" s="209">
        <v>132.6</v>
      </c>
    </row>
    <row r="1320" spans="3:19" x14ac:dyDescent="0.25">
      <c r="C1320" s="210"/>
      <c r="R1320" s="208">
        <v>37832</v>
      </c>
      <c r="S1320" s="209">
        <v>133.9</v>
      </c>
    </row>
    <row r="1321" spans="3:19" x14ac:dyDescent="0.25">
      <c r="C1321" s="210"/>
      <c r="R1321" s="208">
        <v>37833</v>
      </c>
      <c r="S1321" s="209">
        <v>133.30000000000001</v>
      </c>
    </row>
    <row r="1322" spans="3:19" x14ac:dyDescent="0.25">
      <c r="C1322" s="210"/>
      <c r="R1322" s="208">
        <v>37834</v>
      </c>
      <c r="S1322" s="209">
        <v>132.5</v>
      </c>
    </row>
    <row r="1323" spans="3:19" x14ac:dyDescent="0.25">
      <c r="C1323" s="210"/>
      <c r="R1323" s="208">
        <v>37835</v>
      </c>
      <c r="S1323" s="209">
        <v>131.69999999999999</v>
      </c>
    </row>
    <row r="1324" spans="3:19" x14ac:dyDescent="0.25">
      <c r="C1324" s="210"/>
      <c r="R1324" s="208">
        <v>37836</v>
      </c>
      <c r="S1324" s="209">
        <v>130.6</v>
      </c>
    </row>
    <row r="1325" spans="3:19" x14ac:dyDescent="0.25">
      <c r="C1325" s="210"/>
      <c r="R1325" s="208">
        <v>37837</v>
      </c>
      <c r="S1325" s="209">
        <v>133.5</v>
      </c>
    </row>
    <row r="1326" spans="3:19" x14ac:dyDescent="0.25">
      <c r="C1326" s="210"/>
      <c r="R1326" s="208">
        <v>37838</v>
      </c>
      <c r="S1326" s="209">
        <v>134.80000000000001</v>
      </c>
    </row>
    <row r="1327" spans="3:19" x14ac:dyDescent="0.25">
      <c r="C1327" s="210"/>
      <c r="R1327" s="208">
        <v>37839</v>
      </c>
      <c r="S1327" s="209">
        <v>136.9</v>
      </c>
    </row>
    <row r="1328" spans="3:19" x14ac:dyDescent="0.25">
      <c r="C1328" s="210"/>
      <c r="R1328" s="208">
        <v>37840</v>
      </c>
      <c r="S1328" s="209">
        <v>135.1</v>
      </c>
    </row>
    <row r="1329" spans="3:19" x14ac:dyDescent="0.25">
      <c r="C1329" s="210"/>
      <c r="R1329" s="208">
        <v>37841</v>
      </c>
      <c r="S1329" s="209">
        <v>135.19999999999999</v>
      </c>
    </row>
    <row r="1330" spans="3:19" x14ac:dyDescent="0.25">
      <c r="C1330" s="210"/>
      <c r="R1330" s="208">
        <v>37842</v>
      </c>
      <c r="S1330" s="209">
        <v>134.30000000000001</v>
      </c>
    </row>
    <row r="1331" spans="3:19" x14ac:dyDescent="0.25">
      <c r="C1331" s="210"/>
      <c r="R1331" s="208">
        <v>37843</v>
      </c>
      <c r="S1331" s="209">
        <v>134.80000000000001</v>
      </c>
    </row>
    <row r="1332" spans="3:19" x14ac:dyDescent="0.25">
      <c r="C1332" s="210"/>
      <c r="R1332" s="208">
        <v>37844</v>
      </c>
      <c r="S1332" s="209">
        <v>135.5</v>
      </c>
    </row>
    <row r="1333" spans="3:19" x14ac:dyDescent="0.25">
      <c r="C1333" s="210"/>
      <c r="R1333" s="208">
        <v>37845</v>
      </c>
      <c r="S1333" s="209">
        <v>137.4</v>
      </c>
    </row>
    <row r="1334" spans="3:19" x14ac:dyDescent="0.25">
      <c r="C1334" s="210"/>
      <c r="R1334" s="208">
        <v>37846</v>
      </c>
      <c r="S1334" s="209">
        <v>138.6</v>
      </c>
    </row>
    <row r="1335" spans="3:19" x14ac:dyDescent="0.25">
      <c r="C1335" s="210"/>
      <c r="R1335" s="208">
        <v>37847</v>
      </c>
      <c r="S1335" s="209">
        <v>138.69999999999999</v>
      </c>
    </row>
    <row r="1336" spans="3:19" x14ac:dyDescent="0.25">
      <c r="C1336" s="210"/>
      <c r="R1336" s="208">
        <v>37848</v>
      </c>
      <c r="S1336" s="209">
        <v>141.30000000000001</v>
      </c>
    </row>
    <row r="1337" spans="3:19" x14ac:dyDescent="0.25">
      <c r="C1337" s="210"/>
      <c r="R1337" s="208">
        <v>37849</v>
      </c>
      <c r="S1337" s="209">
        <v>141.30000000000001</v>
      </c>
    </row>
    <row r="1338" spans="3:19" x14ac:dyDescent="0.25">
      <c r="C1338" s="210"/>
      <c r="R1338" s="208">
        <v>37850</v>
      </c>
      <c r="S1338" s="209">
        <v>139.5</v>
      </c>
    </row>
    <row r="1339" spans="3:19" x14ac:dyDescent="0.25">
      <c r="C1339" s="210"/>
      <c r="R1339" s="208">
        <v>37851</v>
      </c>
      <c r="S1339" s="209">
        <v>140.4</v>
      </c>
    </row>
    <row r="1340" spans="3:19" x14ac:dyDescent="0.25">
      <c r="C1340" s="210"/>
      <c r="R1340" s="208">
        <v>37852</v>
      </c>
      <c r="S1340" s="209">
        <v>141.19999999999999</v>
      </c>
    </row>
    <row r="1341" spans="3:19" x14ac:dyDescent="0.25">
      <c r="C1341" s="210"/>
      <c r="R1341" s="208">
        <v>37853</v>
      </c>
      <c r="S1341" s="209">
        <v>142.6</v>
      </c>
    </row>
    <row r="1342" spans="3:19" x14ac:dyDescent="0.25">
      <c r="C1342" s="210"/>
      <c r="R1342" s="208">
        <v>37854</v>
      </c>
      <c r="S1342" s="209">
        <v>142</v>
      </c>
    </row>
    <row r="1343" spans="3:19" x14ac:dyDescent="0.25">
      <c r="C1343" s="210"/>
      <c r="R1343" s="208">
        <v>37855</v>
      </c>
      <c r="S1343" s="209">
        <v>140.80000000000001</v>
      </c>
    </row>
    <row r="1344" spans="3:19" x14ac:dyDescent="0.25">
      <c r="C1344" s="210"/>
      <c r="R1344" s="208">
        <v>37856</v>
      </c>
      <c r="S1344" s="209">
        <v>140.9</v>
      </c>
    </row>
    <row r="1345" spans="3:19" x14ac:dyDescent="0.25">
      <c r="C1345" s="210"/>
      <c r="R1345" s="208">
        <v>37857</v>
      </c>
      <c r="S1345" s="209">
        <v>138</v>
      </c>
    </row>
    <row r="1346" spans="3:19" x14ac:dyDescent="0.25">
      <c r="C1346" s="210"/>
      <c r="R1346" s="208">
        <v>37858</v>
      </c>
      <c r="S1346" s="209">
        <v>138.69999999999999</v>
      </c>
    </row>
    <row r="1347" spans="3:19" x14ac:dyDescent="0.25">
      <c r="C1347" s="210"/>
      <c r="R1347" s="208">
        <v>37859</v>
      </c>
      <c r="S1347" s="209">
        <v>142.5</v>
      </c>
    </row>
    <row r="1348" spans="3:19" x14ac:dyDescent="0.25">
      <c r="C1348" s="210"/>
      <c r="R1348" s="208">
        <v>37860</v>
      </c>
      <c r="S1348" s="209">
        <v>143.6</v>
      </c>
    </row>
    <row r="1349" spans="3:19" x14ac:dyDescent="0.25">
      <c r="C1349" s="210"/>
      <c r="R1349" s="208">
        <v>37861</v>
      </c>
      <c r="S1349" s="209">
        <v>142.30000000000001</v>
      </c>
    </row>
    <row r="1350" spans="3:19" x14ac:dyDescent="0.25">
      <c r="C1350" s="210"/>
      <c r="R1350" s="208">
        <v>37862</v>
      </c>
      <c r="S1350" s="209">
        <v>139.69999999999999</v>
      </c>
    </row>
    <row r="1351" spans="3:19" x14ac:dyDescent="0.25">
      <c r="C1351" s="210"/>
      <c r="R1351" s="208">
        <v>37863</v>
      </c>
      <c r="S1351" s="209">
        <v>138.69999999999999</v>
      </c>
    </row>
    <row r="1352" spans="3:19" x14ac:dyDescent="0.25">
      <c r="C1352" s="210"/>
      <c r="R1352" s="208">
        <v>37864</v>
      </c>
      <c r="S1352" s="209">
        <v>136.9</v>
      </c>
    </row>
    <row r="1353" spans="3:19" x14ac:dyDescent="0.25">
      <c r="C1353" s="210"/>
      <c r="R1353" s="208">
        <v>37865</v>
      </c>
      <c r="S1353" s="209">
        <v>138.80000000000001</v>
      </c>
    </row>
    <row r="1354" spans="3:19" x14ac:dyDescent="0.25">
      <c r="C1354" s="210"/>
      <c r="R1354" s="208">
        <v>37866</v>
      </c>
      <c r="S1354" s="209">
        <v>140</v>
      </c>
    </row>
    <row r="1355" spans="3:19" x14ac:dyDescent="0.25">
      <c r="C1355" s="210"/>
      <c r="R1355" s="208">
        <v>37867</v>
      </c>
      <c r="S1355" s="209">
        <v>139</v>
      </c>
    </row>
    <row r="1356" spans="3:19" x14ac:dyDescent="0.25">
      <c r="C1356" s="210"/>
      <c r="R1356" s="208">
        <v>37868</v>
      </c>
      <c r="S1356" s="209">
        <v>138.69999999999999</v>
      </c>
    </row>
    <row r="1357" spans="3:19" x14ac:dyDescent="0.25">
      <c r="C1357" s="210"/>
      <c r="R1357" s="208">
        <v>37869</v>
      </c>
      <c r="S1357" s="209">
        <v>138.1</v>
      </c>
    </row>
    <row r="1358" spans="3:19" x14ac:dyDescent="0.25">
      <c r="C1358" s="210"/>
      <c r="R1358" s="208">
        <v>37870</v>
      </c>
      <c r="S1358" s="209">
        <v>136.19999999999999</v>
      </c>
    </row>
    <row r="1359" spans="3:19" x14ac:dyDescent="0.25">
      <c r="C1359" s="210"/>
      <c r="R1359" s="208">
        <v>37871</v>
      </c>
      <c r="S1359" s="209">
        <v>133.9</v>
      </c>
    </row>
    <row r="1360" spans="3:19" x14ac:dyDescent="0.25">
      <c r="C1360" s="210"/>
      <c r="R1360" s="208">
        <v>37872</v>
      </c>
      <c r="S1360" s="209">
        <v>135.4</v>
      </c>
    </row>
    <row r="1361" spans="3:19" x14ac:dyDescent="0.25">
      <c r="C1361" s="210"/>
      <c r="R1361" s="208">
        <v>37873</v>
      </c>
      <c r="S1361" s="209">
        <v>137</v>
      </c>
    </row>
    <row r="1362" spans="3:19" x14ac:dyDescent="0.25">
      <c r="C1362" s="210"/>
      <c r="R1362" s="208">
        <v>37874</v>
      </c>
      <c r="S1362" s="209">
        <v>137.80000000000001</v>
      </c>
    </row>
    <row r="1363" spans="3:19" x14ac:dyDescent="0.25">
      <c r="C1363" s="210"/>
      <c r="R1363" s="208">
        <v>37875</v>
      </c>
      <c r="S1363" s="209">
        <v>136.19999999999999</v>
      </c>
    </row>
    <row r="1364" spans="3:19" x14ac:dyDescent="0.25">
      <c r="C1364" s="210"/>
      <c r="R1364" s="208">
        <v>37876</v>
      </c>
      <c r="S1364" s="209">
        <v>134.5</v>
      </c>
    </row>
    <row r="1365" spans="3:19" x14ac:dyDescent="0.25">
      <c r="C1365" s="210"/>
      <c r="R1365" s="208">
        <v>37877</v>
      </c>
      <c r="S1365" s="209">
        <v>134.4</v>
      </c>
    </row>
    <row r="1366" spans="3:19" x14ac:dyDescent="0.25">
      <c r="C1366" s="210"/>
      <c r="R1366" s="208">
        <v>37878</v>
      </c>
      <c r="S1366" s="209">
        <v>129.30000000000001</v>
      </c>
    </row>
    <row r="1367" spans="3:19" x14ac:dyDescent="0.25">
      <c r="C1367" s="210"/>
      <c r="R1367" s="208">
        <v>37879</v>
      </c>
      <c r="S1367" s="209">
        <v>128.4</v>
      </c>
    </row>
    <row r="1368" spans="3:19" x14ac:dyDescent="0.25">
      <c r="C1368" s="210"/>
      <c r="R1368" s="208">
        <v>37880</v>
      </c>
      <c r="S1368" s="209">
        <v>130.30000000000001</v>
      </c>
    </row>
    <row r="1369" spans="3:19" x14ac:dyDescent="0.25">
      <c r="C1369" s="210"/>
      <c r="R1369" s="208">
        <v>37881</v>
      </c>
      <c r="S1369" s="209">
        <v>129.80000000000001</v>
      </c>
    </row>
    <row r="1370" spans="3:19" x14ac:dyDescent="0.25">
      <c r="C1370" s="210"/>
      <c r="R1370" s="208">
        <v>37882</v>
      </c>
      <c r="S1370" s="209">
        <v>128.6</v>
      </c>
    </row>
    <row r="1371" spans="3:19" x14ac:dyDescent="0.25">
      <c r="C1371" s="210"/>
      <c r="R1371" s="208">
        <v>37883</v>
      </c>
      <c r="S1371" s="209">
        <v>125.5</v>
      </c>
    </row>
    <row r="1372" spans="3:19" x14ac:dyDescent="0.25">
      <c r="C1372" s="210"/>
      <c r="R1372" s="208">
        <v>37884</v>
      </c>
      <c r="S1372" s="209">
        <v>124.7</v>
      </c>
    </row>
    <row r="1373" spans="3:19" x14ac:dyDescent="0.25">
      <c r="C1373" s="210"/>
      <c r="R1373" s="208">
        <v>37885</v>
      </c>
      <c r="S1373" s="209">
        <v>123.5</v>
      </c>
    </row>
    <row r="1374" spans="3:19" x14ac:dyDescent="0.25">
      <c r="C1374" s="210"/>
      <c r="R1374" s="208">
        <v>37886</v>
      </c>
      <c r="S1374" s="209">
        <v>123.1</v>
      </c>
    </row>
    <row r="1375" spans="3:19" x14ac:dyDescent="0.25">
      <c r="C1375" s="210"/>
      <c r="R1375" s="208">
        <v>37887</v>
      </c>
      <c r="S1375" s="209">
        <v>124.2</v>
      </c>
    </row>
    <row r="1376" spans="3:19" x14ac:dyDescent="0.25">
      <c r="C1376" s="210"/>
      <c r="R1376" s="208">
        <v>37888</v>
      </c>
      <c r="S1376" s="209">
        <v>124.9</v>
      </c>
    </row>
    <row r="1377" spans="3:19" x14ac:dyDescent="0.25">
      <c r="C1377" s="210"/>
      <c r="R1377" s="208">
        <v>37889</v>
      </c>
      <c r="S1377" s="209">
        <v>122</v>
      </c>
    </row>
    <row r="1378" spans="3:19" x14ac:dyDescent="0.25">
      <c r="C1378" s="210"/>
      <c r="R1378" s="208">
        <v>37890</v>
      </c>
      <c r="S1378" s="209">
        <v>120.5</v>
      </c>
    </row>
    <row r="1379" spans="3:19" x14ac:dyDescent="0.25">
      <c r="C1379" s="210"/>
      <c r="R1379" s="208">
        <v>37891</v>
      </c>
      <c r="S1379" s="209">
        <v>118.1</v>
      </c>
    </row>
    <row r="1380" spans="3:19" x14ac:dyDescent="0.25">
      <c r="C1380" s="210"/>
      <c r="R1380" s="208">
        <v>37892</v>
      </c>
      <c r="S1380" s="209">
        <v>117.1</v>
      </c>
    </row>
    <row r="1381" spans="3:19" x14ac:dyDescent="0.25">
      <c r="C1381" s="210"/>
      <c r="R1381" s="208">
        <v>37893</v>
      </c>
      <c r="S1381" s="209">
        <v>118</v>
      </c>
    </row>
    <row r="1382" spans="3:19" x14ac:dyDescent="0.25">
      <c r="C1382" s="210"/>
      <c r="R1382" s="208">
        <v>37894</v>
      </c>
      <c r="S1382" s="209">
        <v>118.7</v>
      </c>
    </row>
    <row r="1383" spans="3:19" x14ac:dyDescent="0.25">
      <c r="C1383" s="210"/>
      <c r="R1383" s="208">
        <v>37895</v>
      </c>
      <c r="S1383" s="209">
        <v>116.4</v>
      </c>
    </row>
    <row r="1384" spans="3:19" x14ac:dyDescent="0.25">
      <c r="C1384" s="210"/>
      <c r="R1384" s="208">
        <v>37896</v>
      </c>
      <c r="S1384" s="209">
        <v>115.1</v>
      </c>
    </row>
    <row r="1385" spans="3:19" x14ac:dyDescent="0.25">
      <c r="C1385" s="210"/>
      <c r="R1385" s="208">
        <v>37897</v>
      </c>
      <c r="S1385" s="209">
        <v>115.1</v>
      </c>
    </row>
    <row r="1386" spans="3:19" x14ac:dyDescent="0.25">
      <c r="C1386" s="210"/>
      <c r="R1386" s="208">
        <v>37898</v>
      </c>
      <c r="S1386" s="209">
        <v>114.4</v>
      </c>
    </row>
    <row r="1387" spans="3:19" x14ac:dyDescent="0.25">
      <c r="C1387" s="210"/>
      <c r="R1387" s="208">
        <v>37899</v>
      </c>
      <c r="S1387" s="209">
        <v>112.3</v>
      </c>
    </row>
    <row r="1388" spans="3:19" x14ac:dyDescent="0.25">
      <c r="C1388" s="210"/>
      <c r="R1388" s="208">
        <v>37900</v>
      </c>
      <c r="S1388" s="209">
        <v>114.2</v>
      </c>
    </row>
    <row r="1389" spans="3:19" x14ac:dyDescent="0.25">
      <c r="C1389" s="210"/>
      <c r="R1389" s="208">
        <v>37901</v>
      </c>
      <c r="S1389" s="209">
        <v>115.7</v>
      </c>
    </row>
    <row r="1390" spans="3:19" x14ac:dyDescent="0.25">
      <c r="C1390" s="210"/>
      <c r="R1390" s="208">
        <v>37902</v>
      </c>
      <c r="S1390" s="209">
        <v>113.1</v>
      </c>
    </row>
    <row r="1391" spans="3:19" x14ac:dyDescent="0.25">
      <c r="C1391" s="210"/>
      <c r="R1391" s="208">
        <v>37903</v>
      </c>
      <c r="S1391" s="209">
        <v>110.4</v>
      </c>
    </row>
    <row r="1392" spans="3:19" x14ac:dyDescent="0.25">
      <c r="C1392" s="210"/>
      <c r="R1392" s="208">
        <v>37904</v>
      </c>
      <c r="S1392" s="209">
        <v>109.7</v>
      </c>
    </row>
    <row r="1393" spans="3:19" x14ac:dyDescent="0.25">
      <c r="C1393" s="210"/>
      <c r="R1393" s="208">
        <v>37905</v>
      </c>
      <c r="S1393" s="209">
        <v>109.3</v>
      </c>
    </row>
    <row r="1394" spans="3:19" x14ac:dyDescent="0.25">
      <c r="C1394" s="210"/>
      <c r="R1394" s="208">
        <v>37906</v>
      </c>
      <c r="S1394" s="209">
        <v>107.7</v>
      </c>
    </row>
    <row r="1395" spans="3:19" x14ac:dyDescent="0.25">
      <c r="C1395" s="210"/>
      <c r="R1395" s="208">
        <v>37907</v>
      </c>
      <c r="S1395" s="209">
        <v>107</v>
      </c>
    </row>
    <row r="1396" spans="3:19" x14ac:dyDescent="0.25">
      <c r="C1396" s="210"/>
      <c r="R1396" s="208">
        <v>37908</v>
      </c>
      <c r="S1396" s="209">
        <v>109</v>
      </c>
    </row>
    <row r="1397" spans="3:19" x14ac:dyDescent="0.25">
      <c r="C1397" s="210"/>
      <c r="R1397" s="208">
        <v>37909</v>
      </c>
      <c r="S1397" s="209">
        <v>109</v>
      </c>
    </row>
    <row r="1398" spans="3:19" x14ac:dyDescent="0.25">
      <c r="C1398" s="210"/>
      <c r="R1398" s="208">
        <v>37910</v>
      </c>
      <c r="S1398" s="209">
        <v>108.9</v>
      </c>
    </row>
    <row r="1399" spans="3:19" x14ac:dyDescent="0.25">
      <c r="C1399" s="210"/>
      <c r="R1399" s="208">
        <v>37911</v>
      </c>
      <c r="S1399" s="209">
        <v>108.5</v>
      </c>
    </row>
    <row r="1400" spans="3:19" x14ac:dyDescent="0.25">
      <c r="C1400" s="210"/>
      <c r="R1400" s="208">
        <v>37912</v>
      </c>
      <c r="S1400" s="209">
        <v>107</v>
      </c>
    </row>
    <row r="1401" spans="3:19" x14ac:dyDescent="0.25">
      <c r="C1401" s="210"/>
      <c r="R1401" s="208">
        <v>37913</v>
      </c>
      <c r="S1401" s="209">
        <v>106.2</v>
      </c>
    </row>
    <row r="1402" spans="3:19" x14ac:dyDescent="0.25">
      <c r="C1402" s="210"/>
      <c r="R1402" s="208">
        <v>37914</v>
      </c>
      <c r="S1402" s="209">
        <v>106.9</v>
      </c>
    </row>
    <row r="1403" spans="3:19" x14ac:dyDescent="0.25">
      <c r="C1403" s="210"/>
      <c r="R1403" s="208">
        <v>37915</v>
      </c>
      <c r="S1403" s="209">
        <v>108.8</v>
      </c>
    </row>
    <row r="1404" spans="3:19" x14ac:dyDescent="0.25">
      <c r="C1404" s="210"/>
      <c r="R1404" s="208">
        <v>37916</v>
      </c>
      <c r="S1404" s="209">
        <v>110.4</v>
      </c>
    </row>
    <row r="1405" spans="3:19" x14ac:dyDescent="0.25">
      <c r="C1405" s="210"/>
      <c r="R1405" s="208">
        <v>37917</v>
      </c>
      <c r="S1405" s="209">
        <v>110.9</v>
      </c>
    </row>
    <row r="1406" spans="3:19" x14ac:dyDescent="0.25">
      <c r="C1406" s="210"/>
      <c r="R1406" s="208">
        <v>37918</v>
      </c>
      <c r="S1406" s="209">
        <v>110.3</v>
      </c>
    </row>
    <row r="1407" spans="3:19" x14ac:dyDescent="0.25">
      <c r="C1407" s="210"/>
      <c r="R1407" s="208">
        <v>37919</v>
      </c>
      <c r="S1407" s="209">
        <v>108.8</v>
      </c>
    </row>
    <row r="1408" spans="3:19" x14ac:dyDescent="0.25">
      <c r="C1408" s="210"/>
      <c r="R1408" s="208">
        <v>37920</v>
      </c>
      <c r="S1408" s="209">
        <v>107.1</v>
      </c>
    </row>
    <row r="1409" spans="3:19" x14ac:dyDescent="0.25">
      <c r="C1409" s="210"/>
      <c r="R1409" s="208">
        <v>37921</v>
      </c>
      <c r="S1409" s="209">
        <v>108.2</v>
      </c>
    </row>
    <row r="1410" spans="3:19" x14ac:dyDescent="0.25">
      <c r="C1410" s="210"/>
      <c r="R1410" s="208">
        <v>37922</v>
      </c>
      <c r="S1410" s="209">
        <v>109.2</v>
      </c>
    </row>
    <row r="1411" spans="3:19" x14ac:dyDescent="0.25">
      <c r="C1411" s="210"/>
      <c r="R1411" s="208">
        <v>37923</v>
      </c>
      <c r="S1411" s="209">
        <v>109.1</v>
      </c>
    </row>
    <row r="1412" spans="3:19" x14ac:dyDescent="0.25">
      <c r="C1412" s="210"/>
      <c r="R1412" s="208">
        <v>37924</v>
      </c>
      <c r="S1412" s="209">
        <v>107.6</v>
      </c>
    </row>
    <row r="1413" spans="3:19" x14ac:dyDescent="0.25">
      <c r="C1413" s="210"/>
      <c r="R1413" s="208">
        <v>37925</v>
      </c>
      <c r="S1413" s="209">
        <v>108.4</v>
      </c>
    </row>
    <row r="1414" spans="3:19" x14ac:dyDescent="0.25">
      <c r="C1414" s="210"/>
      <c r="R1414" s="208">
        <v>37926</v>
      </c>
      <c r="S1414" s="209">
        <v>107.4</v>
      </c>
    </row>
    <row r="1415" spans="3:19" x14ac:dyDescent="0.25">
      <c r="C1415" s="210"/>
      <c r="R1415" s="208">
        <v>37927</v>
      </c>
      <c r="S1415" s="209">
        <v>105.3</v>
      </c>
    </row>
    <row r="1416" spans="3:19" x14ac:dyDescent="0.25">
      <c r="C1416" s="210"/>
      <c r="R1416" s="208">
        <v>37928</v>
      </c>
      <c r="S1416" s="209">
        <v>107.8</v>
      </c>
    </row>
    <row r="1417" spans="3:19" x14ac:dyDescent="0.25">
      <c r="C1417" s="210"/>
      <c r="R1417" s="208">
        <v>37929</v>
      </c>
      <c r="S1417" s="209">
        <v>109.5</v>
      </c>
    </row>
    <row r="1418" spans="3:19" x14ac:dyDescent="0.25">
      <c r="C1418" s="210"/>
      <c r="R1418" s="208">
        <v>37930</v>
      </c>
      <c r="S1418" s="209">
        <v>108.6</v>
      </c>
    </row>
    <row r="1419" spans="3:19" x14ac:dyDescent="0.25">
      <c r="C1419" s="210"/>
      <c r="R1419" s="208">
        <v>37931</v>
      </c>
      <c r="S1419" s="209">
        <v>107.6</v>
      </c>
    </row>
    <row r="1420" spans="3:19" x14ac:dyDescent="0.25">
      <c r="C1420" s="210"/>
      <c r="R1420" s="208">
        <v>37932</v>
      </c>
      <c r="S1420" s="209">
        <v>107.5</v>
      </c>
    </row>
    <row r="1421" spans="3:19" x14ac:dyDescent="0.25">
      <c r="C1421" s="210"/>
      <c r="R1421" s="208">
        <v>37933</v>
      </c>
      <c r="S1421" s="209">
        <v>107.7</v>
      </c>
    </row>
    <row r="1422" spans="3:19" x14ac:dyDescent="0.25">
      <c r="C1422" s="210"/>
      <c r="R1422" s="208">
        <v>37934</v>
      </c>
      <c r="S1422" s="209">
        <v>107</v>
      </c>
    </row>
    <row r="1423" spans="3:19" x14ac:dyDescent="0.25">
      <c r="C1423" s="210"/>
      <c r="R1423" s="208">
        <v>37935</v>
      </c>
      <c r="S1423" s="209">
        <v>108.5</v>
      </c>
    </row>
    <row r="1424" spans="3:19" x14ac:dyDescent="0.25">
      <c r="C1424" s="210"/>
      <c r="R1424" s="208">
        <v>37936</v>
      </c>
      <c r="S1424" s="209">
        <v>111</v>
      </c>
    </row>
    <row r="1425" spans="3:19" x14ac:dyDescent="0.25">
      <c r="C1425" s="210"/>
      <c r="R1425" s="208">
        <v>37937</v>
      </c>
      <c r="S1425" s="209">
        <v>109.8</v>
      </c>
    </row>
    <row r="1426" spans="3:19" x14ac:dyDescent="0.25">
      <c r="C1426" s="210"/>
      <c r="R1426" s="208">
        <v>37938</v>
      </c>
      <c r="S1426" s="209">
        <v>109.7</v>
      </c>
    </row>
    <row r="1427" spans="3:19" x14ac:dyDescent="0.25">
      <c r="C1427" s="210"/>
      <c r="R1427" s="208">
        <v>37939</v>
      </c>
      <c r="S1427" s="209">
        <v>109.3</v>
      </c>
    </row>
    <row r="1428" spans="3:19" x14ac:dyDescent="0.25">
      <c r="C1428" s="210"/>
      <c r="R1428" s="208">
        <v>37940</v>
      </c>
      <c r="S1428" s="209">
        <v>107.6</v>
      </c>
    </row>
    <row r="1429" spans="3:19" x14ac:dyDescent="0.25">
      <c r="C1429" s="210"/>
      <c r="R1429" s="208">
        <v>37941</v>
      </c>
      <c r="S1429" s="209">
        <v>106.7</v>
      </c>
    </row>
    <row r="1430" spans="3:19" x14ac:dyDescent="0.25">
      <c r="C1430" s="210"/>
      <c r="R1430" s="208">
        <v>37942</v>
      </c>
      <c r="S1430" s="209">
        <v>108.3</v>
      </c>
    </row>
    <row r="1431" spans="3:19" x14ac:dyDescent="0.25">
      <c r="C1431" s="210"/>
      <c r="R1431" s="208">
        <v>37943</v>
      </c>
      <c r="S1431" s="209">
        <v>110.3</v>
      </c>
    </row>
    <row r="1432" spans="3:19" x14ac:dyDescent="0.25">
      <c r="C1432" s="210"/>
      <c r="R1432" s="208">
        <v>37944</v>
      </c>
      <c r="S1432" s="209">
        <v>111</v>
      </c>
    </row>
    <row r="1433" spans="3:19" x14ac:dyDescent="0.25">
      <c r="C1433" s="210"/>
      <c r="R1433" s="208">
        <v>37945</v>
      </c>
      <c r="S1433" s="209">
        <v>110.2</v>
      </c>
    </row>
    <row r="1434" spans="3:19" x14ac:dyDescent="0.25">
      <c r="C1434" s="210"/>
      <c r="R1434" s="208">
        <v>37946</v>
      </c>
      <c r="S1434" s="209">
        <v>111.5</v>
      </c>
    </row>
    <row r="1435" spans="3:19" x14ac:dyDescent="0.25">
      <c r="C1435" s="210"/>
      <c r="R1435" s="208">
        <v>37947</v>
      </c>
      <c r="S1435" s="209">
        <v>113.2</v>
      </c>
    </row>
    <row r="1436" spans="3:19" x14ac:dyDescent="0.25">
      <c r="C1436" s="210"/>
      <c r="R1436" s="208">
        <v>37948</v>
      </c>
      <c r="S1436" s="209">
        <v>112.2</v>
      </c>
    </row>
    <row r="1437" spans="3:19" x14ac:dyDescent="0.25">
      <c r="C1437" s="210"/>
      <c r="R1437" s="208">
        <v>37949</v>
      </c>
      <c r="S1437" s="209">
        <v>114.3</v>
      </c>
    </row>
    <row r="1438" spans="3:19" x14ac:dyDescent="0.25">
      <c r="C1438" s="210"/>
      <c r="R1438" s="208">
        <v>37950</v>
      </c>
      <c r="S1438" s="209">
        <v>115.5</v>
      </c>
    </row>
    <row r="1439" spans="3:19" x14ac:dyDescent="0.25">
      <c r="C1439" s="210"/>
      <c r="R1439" s="208">
        <v>37951</v>
      </c>
      <c r="S1439" s="209">
        <v>115.7</v>
      </c>
    </row>
    <row r="1440" spans="3:19" x14ac:dyDescent="0.25">
      <c r="C1440" s="210"/>
      <c r="R1440" s="208">
        <v>37952</v>
      </c>
      <c r="S1440" s="209">
        <v>115.9</v>
      </c>
    </row>
    <row r="1441" spans="3:19" x14ac:dyDescent="0.25">
      <c r="C1441" s="210"/>
      <c r="R1441" s="208">
        <v>37953</v>
      </c>
      <c r="S1441" s="209">
        <v>116.4</v>
      </c>
    </row>
    <row r="1442" spans="3:19" x14ac:dyDescent="0.25">
      <c r="C1442" s="210"/>
      <c r="R1442" s="208">
        <v>37954</v>
      </c>
      <c r="S1442" s="209">
        <v>118</v>
      </c>
    </row>
    <row r="1443" spans="3:19" x14ac:dyDescent="0.25">
      <c r="C1443" s="210"/>
      <c r="R1443" s="208">
        <v>37955</v>
      </c>
      <c r="S1443" s="209">
        <v>117.3</v>
      </c>
    </row>
    <row r="1444" spans="3:19" x14ac:dyDescent="0.25">
      <c r="C1444" s="210"/>
      <c r="R1444" s="208">
        <v>37956</v>
      </c>
      <c r="S1444" s="209">
        <v>119.2</v>
      </c>
    </row>
    <row r="1445" spans="3:19" x14ac:dyDescent="0.25">
      <c r="C1445" s="210"/>
      <c r="R1445" s="208">
        <v>37957</v>
      </c>
      <c r="S1445" s="209">
        <v>120.9</v>
      </c>
    </row>
    <row r="1446" spans="3:19" x14ac:dyDescent="0.25">
      <c r="C1446" s="210"/>
      <c r="R1446" s="208">
        <v>37958</v>
      </c>
      <c r="S1446" s="209">
        <v>121.4</v>
      </c>
    </row>
    <row r="1447" spans="3:19" x14ac:dyDescent="0.25">
      <c r="C1447" s="210"/>
      <c r="R1447" s="208">
        <v>37959</v>
      </c>
      <c r="S1447" s="209">
        <v>121.8</v>
      </c>
    </row>
    <row r="1448" spans="3:19" x14ac:dyDescent="0.25">
      <c r="C1448" s="210"/>
      <c r="R1448" s="208">
        <v>37960</v>
      </c>
      <c r="S1448" s="209">
        <v>121.9</v>
      </c>
    </row>
    <row r="1449" spans="3:19" x14ac:dyDescent="0.25">
      <c r="C1449" s="210"/>
      <c r="R1449" s="208">
        <v>37961</v>
      </c>
      <c r="S1449" s="209">
        <v>122.4</v>
      </c>
    </row>
    <row r="1450" spans="3:19" x14ac:dyDescent="0.25">
      <c r="C1450" s="210"/>
      <c r="R1450" s="208">
        <v>37962</v>
      </c>
      <c r="S1450" s="209">
        <v>123.3</v>
      </c>
    </row>
    <row r="1451" spans="3:19" x14ac:dyDescent="0.25">
      <c r="C1451" s="210"/>
      <c r="R1451" s="208">
        <v>37963</v>
      </c>
      <c r="S1451" s="209">
        <v>123.2</v>
      </c>
    </row>
    <row r="1452" spans="3:19" x14ac:dyDescent="0.25">
      <c r="C1452" s="210"/>
      <c r="R1452" s="208">
        <v>37964</v>
      </c>
      <c r="S1452" s="209">
        <v>122</v>
      </c>
    </row>
    <row r="1453" spans="3:19" x14ac:dyDescent="0.25">
      <c r="C1453" s="210"/>
      <c r="R1453" s="208">
        <v>37965</v>
      </c>
      <c r="S1453" s="209">
        <v>122.5</v>
      </c>
    </row>
    <row r="1454" spans="3:19" x14ac:dyDescent="0.25">
      <c r="C1454" s="210"/>
      <c r="R1454" s="208">
        <v>37966</v>
      </c>
      <c r="S1454" s="209">
        <v>121.1</v>
      </c>
    </row>
    <row r="1455" spans="3:19" x14ac:dyDescent="0.25">
      <c r="C1455" s="210"/>
      <c r="R1455" s="208">
        <v>37967</v>
      </c>
      <c r="S1455" s="209">
        <v>122.3</v>
      </c>
    </row>
    <row r="1456" spans="3:19" x14ac:dyDescent="0.25">
      <c r="C1456" s="210"/>
      <c r="R1456" s="208">
        <v>37968</v>
      </c>
      <c r="S1456" s="209">
        <v>121.4</v>
      </c>
    </row>
    <row r="1457" spans="3:19" x14ac:dyDescent="0.25">
      <c r="C1457" s="210"/>
      <c r="R1457" s="208">
        <v>37969</v>
      </c>
      <c r="S1457" s="209">
        <v>120.4</v>
      </c>
    </row>
    <row r="1458" spans="3:19" x14ac:dyDescent="0.25">
      <c r="C1458" s="210"/>
      <c r="R1458" s="208">
        <v>37970</v>
      </c>
      <c r="S1458" s="209">
        <v>122.1</v>
      </c>
    </row>
    <row r="1459" spans="3:19" x14ac:dyDescent="0.25">
      <c r="C1459" s="210"/>
      <c r="R1459" s="208">
        <v>37971</v>
      </c>
      <c r="S1459" s="209">
        <v>123.9</v>
      </c>
    </row>
    <row r="1460" spans="3:19" x14ac:dyDescent="0.25">
      <c r="C1460" s="210"/>
      <c r="R1460" s="208">
        <v>37972</v>
      </c>
      <c r="S1460" s="209">
        <v>124</v>
      </c>
    </row>
    <row r="1461" spans="3:19" x14ac:dyDescent="0.25">
      <c r="C1461" s="210"/>
      <c r="R1461" s="208">
        <v>37973</v>
      </c>
      <c r="S1461" s="209">
        <v>121.7</v>
      </c>
    </row>
    <row r="1462" spans="3:19" x14ac:dyDescent="0.25">
      <c r="C1462" s="210"/>
      <c r="R1462" s="208">
        <v>37974</v>
      </c>
      <c r="S1462" s="209">
        <v>122.4</v>
      </c>
    </row>
    <row r="1463" spans="3:19" x14ac:dyDescent="0.25">
      <c r="C1463" s="210"/>
      <c r="R1463" s="208">
        <v>37975</v>
      </c>
      <c r="S1463" s="209">
        <v>122.8</v>
      </c>
    </row>
    <row r="1464" spans="3:19" x14ac:dyDescent="0.25">
      <c r="C1464" s="210"/>
      <c r="R1464" s="208">
        <v>37976</v>
      </c>
      <c r="S1464" s="209">
        <v>119.6</v>
      </c>
    </row>
    <row r="1465" spans="3:19" x14ac:dyDescent="0.25">
      <c r="C1465" s="210"/>
      <c r="R1465" s="208">
        <v>37977</v>
      </c>
      <c r="S1465" s="209">
        <v>119.8</v>
      </c>
    </row>
    <row r="1466" spans="3:19" x14ac:dyDescent="0.25">
      <c r="C1466" s="210"/>
      <c r="R1466" s="208">
        <v>37978</v>
      </c>
      <c r="S1466" s="209">
        <v>122.2</v>
      </c>
    </row>
    <row r="1467" spans="3:19" x14ac:dyDescent="0.25">
      <c r="C1467" s="210"/>
      <c r="R1467" s="208">
        <v>37979</v>
      </c>
      <c r="S1467" s="209">
        <v>124</v>
      </c>
    </row>
    <row r="1468" spans="3:19" x14ac:dyDescent="0.25">
      <c r="C1468" s="210"/>
      <c r="R1468" s="208">
        <v>37980</v>
      </c>
      <c r="S1468" s="209">
        <v>124.9</v>
      </c>
    </row>
    <row r="1469" spans="3:19" x14ac:dyDescent="0.25">
      <c r="C1469" s="210"/>
      <c r="R1469" s="208">
        <v>37981</v>
      </c>
      <c r="S1469" s="209">
        <v>126.4</v>
      </c>
    </row>
    <row r="1470" spans="3:19" x14ac:dyDescent="0.25">
      <c r="C1470" s="210"/>
      <c r="R1470" s="208">
        <v>37982</v>
      </c>
      <c r="S1470" s="209">
        <v>125.9</v>
      </c>
    </row>
    <row r="1471" spans="3:19" x14ac:dyDescent="0.25">
      <c r="C1471" s="210"/>
      <c r="R1471" s="208">
        <v>37983</v>
      </c>
      <c r="S1471" s="209">
        <v>125.6</v>
      </c>
    </row>
    <row r="1472" spans="3:19" x14ac:dyDescent="0.25">
      <c r="C1472" s="210"/>
      <c r="R1472" s="208">
        <v>37984</v>
      </c>
      <c r="S1472" s="209">
        <v>127.6</v>
      </c>
    </row>
    <row r="1473" spans="3:19" x14ac:dyDescent="0.25">
      <c r="C1473" s="210"/>
      <c r="R1473" s="208">
        <v>37985</v>
      </c>
      <c r="S1473" s="209">
        <v>131.1</v>
      </c>
    </row>
    <row r="1474" spans="3:19" x14ac:dyDescent="0.25">
      <c r="C1474" s="210"/>
      <c r="R1474" s="208">
        <v>37986</v>
      </c>
      <c r="S1474" s="209">
        <v>131.6</v>
      </c>
    </row>
    <row r="1475" spans="3:19" x14ac:dyDescent="0.25">
      <c r="C1475" s="210"/>
      <c r="R1475" s="208">
        <v>37987</v>
      </c>
      <c r="S1475" s="209">
        <v>134.69999999999999</v>
      </c>
    </row>
    <row r="1476" spans="3:19" x14ac:dyDescent="0.25">
      <c r="C1476" s="210"/>
      <c r="R1476" s="208">
        <v>37988</v>
      </c>
      <c r="S1476" s="209">
        <v>134.6</v>
      </c>
    </row>
    <row r="1477" spans="3:19" x14ac:dyDescent="0.25">
      <c r="C1477" s="210"/>
      <c r="R1477" s="208">
        <v>37989</v>
      </c>
      <c r="S1477" s="209">
        <v>136.1</v>
      </c>
    </row>
    <row r="1478" spans="3:19" x14ac:dyDescent="0.25">
      <c r="C1478" s="210"/>
      <c r="R1478" s="208">
        <v>37990</v>
      </c>
      <c r="S1478" s="209">
        <v>136.9</v>
      </c>
    </row>
    <row r="1479" spans="3:19" x14ac:dyDescent="0.25">
      <c r="C1479" s="210"/>
      <c r="R1479" s="208">
        <v>37991</v>
      </c>
      <c r="S1479" s="209">
        <v>136.5</v>
      </c>
    </row>
    <row r="1480" spans="3:19" x14ac:dyDescent="0.25">
      <c r="C1480" s="210"/>
      <c r="R1480" s="208">
        <v>37992</v>
      </c>
      <c r="S1480" s="209">
        <v>137.1</v>
      </c>
    </row>
    <row r="1481" spans="3:19" x14ac:dyDescent="0.25">
      <c r="C1481" s="210"/>
      <c r="R1481" s="208">
        <v>37993</v>
      </c>
      <c r="S1481" s="209">
        <v>139.30000000000001</v>
      </c>
    </row>
    <row r="1482" spans="3:19" x14ac:dyDescent="0.25">
      <c r="C1482" s="210"/>
      <c r="R1482" s="208">
        <v>37994</v>
      </c>
      <c r="S1482" s="209">
        <v>140.9</v>
      </c>
    </row>
    <row r="1483" spans="3:19" x14ac:dyDescent="0.25">
      <c r="C1483" s="210"/>
      <c r="R1483" s="208">
        <v>37995</v>
      </c>
      <c r="S1483" s="209">
        <v>140.9</v>
      </c>
    </row>
    <row r="1484" spans="3:19" x14ac:dyDescent="0.25">
      <c r="C1484" s="210"/>
      <c r="R1484" s="208">
        <v>37996</v>
      </c>
      <c r="S1484" s="209">
        <v>141.30000000000001</v>
      </c>
    </row>
    <row r="1485" spans="3:19" x14ac:dyDescent="0.25">
      <c r="C1485" s="210"/>
      <c r="R1485" s="208">
        <v>37997</v>
      </c>
      <c r="S1485" s="209">
        <v>139.1</v>
      </c>
    </row>
    <row r="1486" spans="3:19" x14ac:dyDescent="0.25">
      <c r="C1486" s="210"/>
      <c r="R1486" s="208">
        <v>37998</v>
      </c>
      <c r="S1486" s="209">
        <v>138.5</v>
      </c>
    </row>
    <row r="1487" spans="3:19" x14ac:dyDescent="0.25">
      <c r="C1487" s="210"/>
      <c r="R1487" s="208">
        <v>37999</v>
      </c>
      <c r="S1487" s="209">
        <v>141</v>
      </c>
    </row>
    <row r="1488" spans="3:19" x14ac:dyDescent="0.25">
      <c r="C1488" s="210"/>
      <c r="R1488" s="208">
        <v>38000</v>
      </c>
      <c r="S1488" s="209">
        <v>139.9</v>
      </c>
    </row>
    <row r="1489" spans="3:19" x14ac:dyDescent="0.25">
      <c r="C1489" s="210"/>
      <c r="R1489" s="208">
        <v>38001</v>
      </c>
      <c r="S1489" s="209">
        <v>139.30000000000001</v>
      </c>
    </row>
    <row r="1490" spans="3:19" x14ac:dyDescent="0.25">
      <c r="C1490" s="210"/>
      <c r="R1490" s="208">
        <v>38002</v>
      </c>
      <c r="S1490" s="209">
        <v>138.1</v>
      </c>
    </row>
    <row r="1491" spans="3:19" x14ac:dyDescent="0.25">
      <c r="C1491" s="210"/>
      <c r="R1491" s="208">
        <v>38003</v>
      </c>
      <c r="S1491" s="209">
        <v>138.19999999999999</v>
      </c>
    </row>
    <row r="1492" spans="3:19" x14ac:dyDescent="0.25">
      <c r="C1492" s="210"/>
      <c r="R1492" s="208">
        <v>38004</v>
      </c>
      <c r="S1492" s="209">
        <v>135</v>
      </c>
    </row>
    <row r="1493" spans="3:19" x14ac:dyDescent="0.25">
      <c r="C1493" s="210"/>
      <c r="R1493" s="208">
        <v>38005</v>
      </c>
      <c r="S1493" s="209">
        <v>133.19999999999999</v>
      </c>
    </row>
    <row r="1494" spans="3:19" x14ac:dyDescent="0.25">
      <c r="C1494" s="210"/>
      <c r="R1494" s="208">
        <v>38006</v>
      </c>
      <c r="S1494" s="209">
        <v>133</v>
      </c>
    </row>
    <row r="1495" spans="3:19" x14ac:dyDescent="0.25">
      <c r="C1495" s="210"/>
      <c r="R1495" s="208">
        <v>38007</v>
      </c>
      <c r="S1495" s="209">
        <v>129.9</v>
      </c>
    </row>
    <row r="1496" spans="3:19" x14ac:dyDescent="0.25">
      <c r="C1496" s="210"/>
      <c r="R1496" s="208">
        <v>38008</v>
      </c>
      <c r="S1496" s="209">
        <v>128.1</v>
      </c>
    </row>
    <row r="1497" spans="3:19" x14ac:dyDescent="0.25">
      <c r="C1497" s="210"/>
      <c r="R1497" s="208">
        <v>38009</v>
      </c>
      <c r="S1497" s="209">
        <v>125.4</v>
      </c>
    </row>
    <row r="1498" spans="3:19" x14ac:dyDescent="0.25">
      <c r="C1498" s="210"/>
      <c r="R1498" s="208">
        <v>38010</v>
      </c>
      <c r="S1498" s="209">
        <v>124</v>
      </c>
    </row>
    <row r="1499" spans="3:19" x14ac:dyDescent="0.25">
      <c r="C1499" s="210"/>
      <c r="R1499" s="208">
        <v>38011</v>
      </c>
      <c r="S1499" s="209">
        <v>121.6</v>
      </c>
    </row>
    <row r="1500" spans="3:19" x14ac:dyDescent="0.25">
      <c r="C1500" s="210"/>
      <c r="R1500" s="208">
        <v>38012</v>
      </c>
      <c r="S1500" s="209">
        <v>121.3</v>
      </c>
    </row>
    <row r="1501" spans="3:19" x14ac:dyDescent="0.25">
      <c r="C1501" s="210"/>
      <c r="R1501" s="208">
        <v>38013</v>
      </c>
      <c r="S1501" s="209">
        <v>121.3</v>
      </c>
    </row>
    <row r="1502" spans="3:19" x14ac:dyDescent="0.25">
      <c r="C1502" s="210"/>
      <c r="R1502" s="208">
        <v>38014</v>
      </c>
      <c r="S1502" s="209">
        <v>119.4</v>
      </c>
    </row>
    <row r="1503" spans="3:19" x14ac:dyDescent="0.25">
      <c r="C1503" s="210"/>
      <c r="R1503" s="208">
        <v>38015</v>
      </c>
      <c r="S1503" s="209">
        <v>117.8</v>
      </c>
    </row>
    <row r="1504" spans="3:19" x14ac:dyDescent="0.25">
      <c r="C1504" s="210"/>
      <c r="R1504" s="208">
        <v>38016</v>
      </c>
      <c r="S1504" s="209">
        <v>115.6</v>
      </c>
    </row>
    <row r="1505" spans="3:19" x14ac:dyDescent="0.25">
      <c r="C1505" s="210"/>
      <c r="R1505" s="208">
        <v>38017</v>
      </c>
      <c r="S1505" s="209">
        <v>110.8</v>
      </c>
    </row>
    <row r="1506" spans="3:19" x14ac:dyDescent="0.25">
      <c r="C1506" s="210"/>
      <c r="R1506" s="208">
        <v>38018</v>
      </c>
      <c r="S1506" s="209">
        <v>108.5</v>
      </c>
    </row>
    <row r="1507" spans="3:19" x14ac:dyDescent="0.25">
      <c r="C1507" s="210"/>
      <c r="R1507" s="208">
        <v>38019</v>
      </c>
      <c r="S1507" s="209">
        <v>108.7</v>
      </c>
    </row>
    <row r="1508" spans="3:19" x14ac:dyDescent="0.25">
      <c r="C1508" s="210"/>
      <c r="R1508" s="208">
        <v>38020</v>
      </c>
      <c r="S1508" s="209">
        <v>109.2</v>
      </c>
    </row>
    <row r="1509" spans="3:19" x14ac:dyDescent="0.25">
      <c r="C1509" s="210"/>
      <c r="R1509" s="208">
        <v>38021</v>
      </c>
      <c r="S1509" s="209">
        <v>111.2</v>
      </c>
    </row>
    <row r="1510" spans="3:19" x14ac:dyDescent="0.25">
      <c r="C1510" s="210"/>
      <c r="R1510" s="208">
        <v>38022</v>
      </c>
      <c r="S1510" s="209">
        <v>110.8</v>
      </c>
    </row>
    <row r="1511" spans="3:19" x14ac:dyDescent="0.25">
      <c r="C1511" s="210"/>
      <c r="R1511" s="208">
        <v>38023</v>
      </c>
      <c r="S1511" s="209">
        <v>110.5</v>
      </c>
    </row>
    <row r="1512" spans="3:19" x14ac:dyDescent="0.25">
      <c r="C1512" s="210"/>
      <c r="R1512" s="208">
        <v>38024</v>
      </c>
      <c r="S1512" s="209">
        <v>110</v>
      </c>
    </row>
    <row r="1513" spans="3:19" x14ac:dyDescent="0.25">
      <c r="C1513" s="210"/>
      <c r="R1513" s="208">
        <v>38025</v>
      </c>
      <c r="S1513" s="209">
        <v>108.3</v>
      </c>
    </row>
    <row r="1514" spans="3:19" x14ac:dyDescent="0.25">
      <c r="C1514" s="210"/>
      <c r="R1514" s="208">
        <v>38026</v>
      </c>
      <c r="S1514" s="209">
        <v>108.7</v>
      </c>
    </row>
    <row r="1515" spans="3:19" x14ac:dyDescent="0.25">
      <c r="C1515" s="210"/>
      <c r="R1515" s="208">
        <v>38027</v>
      </c>
      <c r="S1515" s="209">
        <v>110.7</v>
      </c>
    </row>
    <row r="1516" spans="3:19" x14ac:dyDescent="0.25">
      <c r="C1516" s="210"/>
      <c r="R1516" s="208">
        <v>38028</v>
      </c>
      <c r="S1516" s="209">
        <v>112.4</v>
      </c>
    </row>
    <row r="1517" spans="3:19" x14ac:dyDescent="0.25">
      <c r="C1517" s="210"/>
      <c r="R1517" s="208">
        <v>38029</v>
      </c>
      <c r="S1517" s="209">
        <v>110.6</v>
      </c>
    </row>
    <row r="1518" spans="3:19" x14ac:dyDescent="0.25">
      <c r="C1518" s="210"/>
      <c r="R1518" s="208">
        <v>38030</v>
      </c>
      <c r="S1518" s="209">
        <v>111.4</v>
      </c>
    </row>
    <row r="1519" spans="3:19" x14ac:dyDescent="0.25">
      <c r="C1519" s="210"/>
      <c r="R1519" s="208">
        <v>38031</v>
      </c>
      <c r="S1519" s="209">
        <v>110.8</v>
      </c>
    </row>
    <row r="1520" spans="3:19" x14ac:dyDescent="0.25">
      <c r="C1520" s="210"/>
      <c r="R1520" s="208">
        <v>38032</v>
      </c>
      <c r="S1520" s="209">
        <v>110.9</v>
      </c>
    </row>
    <row r="1521" spans="3:19" x14ac:dyDescent="0.25">
      <c r="C1521" s="210"/>
      <c r="R1521" s="208">
        <v>38033</v>
      </c>
      <c r="S1521" s="209">
        <v>111.2</v>
      </c>
    </row>
    <row r="1522" spans="3:19" x14ac:dyDescent="0.25">
      <c r="C1522" s="210"/>
      <c r="R1522" s="208">
        <v>38034</v>
      </c>
      <c r="S1522" s="209">
        <v>112.2</v>
      </c>
    </row>
    <row r="1523" spans="3:19" x14ac:dyDescent="0.25">
      <c r="C1523" s="210"/>
      <c r="R1523" s="208">
        <v>38035</v>
      </c>
      <c r="S1523" s="209">
        <v>112.3</v>
      </c>
    </row>
    <row r="1524" spans="3:19" x14ac:dyDescent="0.25">
      <c r="C1524" s="210"/>
      <c r="R1524" s="208">
        <v>38036</v>
      </c>
      <c r="S1524" s="209">
        <v>113.3</v>
      </c>
    </row>
    <row r="1525" spans="3:19" x14ac:dyDescent="0.25">
      <c r="C1525" s="210"/>
      <c r="R1525" s="208">
        <v>38037</v>
      </c>
      <c r="S1525" s="209">
        <v>113.1</v>
      </c>
    </row>
    <row r="1526" spans="3:19" x14ac:dyDescent="0.25">
      <c r="C1526" s="210"/>
      <c r="R1526" s="208">
        <v>38038</v>
      </c>
      <c r="S1526" s="209">
        <v>112</v>
      </c>
    </row>
    <row r="1527" spans="3:19" x14ac:dyDescent="0.25">
      <c r="C1527" s="210"/>
      <c r="R1527" s="208">
        <v>38039</v>
      </c>
      <c r="S1527" s="209">
        <v>111.1</v>
      </c>
    </row>
    <row r="1528" spans="3:19" x14ac:dyDescent="0.25">
      <c r="C1528" s="210"/>
      <c r="R1528" s="208">
        <v>38040</v>
      </c>
      <c r="S1528" s="209">
        <v>112.2</v>
      </c>
    </row>
    <row r="1529" spans="3:19" x14ac:dyDescent="0.25">
      <c r="C1529" s="210"/>
      <c r="R1529" s="208">
        <v>38041</v>
      </c>
      <c r="S1529" s="209">
        <v>114.2</v>
      </c>
    </row>
    <row r="1530" spans="3:19" x14ac:dyDescent="0.25">
      <c r="C1530" s="210"/>
      <c r="R1530" s="208">
        <v>38042</v>
      </c>
      <c r="S1530" s="209">
        <v>116.3</v>
      </c>
    </row>
    <row r="1531" spans="3:19" x14ac:dyDescent="0.25">
      <c r="C1531" s="210"/>
      <c r="R1531" s="208">
        <v>38043</v>
      </c>
      <c r="S1531" s="209">
        <v>115.7</v>
      </c>
    </row>
    <row r="1532" spans="3:19" x14ac:dyDescent="0.25">
      <c r="C1532" s="210"/>
      <c r="R1532" s="208">
        <v>38044</v>
      </c>
      <c r="S1532" s="209">
        <v>115.6</v>
      </c>
    </row>
    <row r="1533" spans="3:19" x14ac:dyDescent="0.25">
      <c r="C1533" s="210"/>
      <c r="R1533" s="208">
        <v>38045</v>
      </c>
      <c r="S1533" s="209">
        <v>113.8</v>
      </c>
    </row>
    <row r="1534" spans="3:19" x14ac:dyDescent="0.25">
      <c r="C1534" s="210"/>
      <c r="R1534" s="208">
        <v>38046</v>
      </c>
      <c r="S1534" s="209">
        <v>113.3</v>
      </c>
    </row>
    <row r="1535" spans="3:19" x14ac:dyDescent="0.25">
      <c r="C1535" s="210"/>
      <c r="R1535" s="208">
        <v>38047</v>
      </c>
      <c r="S1535" s="209">
        <v>114.9</v>
      </c>
    </row>
    <row r="1536" spans="3:19" x14ac:dyDescent="0.25">
      <c r="C1536" s="210"/>
      <c r="R1536" s="208">
        <v>38048</v>
      </c>
      <c r="S1536" s="209">
        <v>114.7</v>
      </c>
    </row>
    <row r="1537" spans="3:19" x14ac:dyDescent="0.25">
      <c r="C1537" s="210"/>
      <c r="R1537" s="208">
        <v>38049</v>
      </c>
      <c r="S1537" s="209">
        <v>112.1</v>
      </c>
    </row>
    <row r="1538" spans="3:19" x14ac:dyDescent="0.25">
      <c r="C1538" s="210"/>
      <c r="R1538" s="208">
        <v>38050</v>
      </c>
      <c r="S1538" s="209">
        <v>110.9</v>
      </c>
    </row>
    <row r="1539" spans="3:19" x14ac:dyDescent="0.25">
      <c r="C1539" s="210"/>
      <c r="R1539" s="208">
        <v>38051</v>
      </c>
      <c r="S1539" s="209">
        <v>109</v>
      </c>
    </row>
    <row r="1540" spans="3:19" x14ac:dyDescent="0.25">
      <c r="C1540" s="210"/>
      <c r="R1540" s="208">
        <v>38052</v>
      </c>
      <c r="S1540" s="209">
        <v>108.6</v>
      </c>
    </row>
    <row r="1541" spans="3:19" x14ac:dyDescent="0.25">
      <c r="C1541" s="210"/>
      <c r="R1541" s="208">
        <v>38053</v>
      </c>
      <c r="S1541" s="209">
        <v>105.5</v>
      </c>
    </row>
    <row r="1542" spans="3:19" x14ac:dyDescent="0.25">
      <c r="C1542" s="210"/>
      <c r="R1542" s="208">
        <v>38054</v>
      </c>
      <c r="S1542" s="209">
        <v>104.6</v>
      </c>
    </row>
    <row r="1543" spans="3:19" x14ac:dyDescent="0.25">
      <c r="C1543" s="210"/>
      <c r="R1543" s="208">
        <v>38055</v>
      </c>
      <c r="S1543" s="209">
        <v>104.2</v>
      </c>
    </row>
    <row r="1544" spans="3:19" x14ac:dyDescent="0.25">
      <c r="C1544" s="210"/>
      <c r="R1544" s="208">
        <v>38056</v>
      </c>
      <c r="S1544" s="209">
        <v>103.5</v>
      </c>
    </row>
    <row r="1545" spans="3:19" x14ac:dyDescent="0.25">
      <c r="C1545" s="210"/>
      <c r="R1545" s="208">
        <v>38057</v>
      </c>
      <c r="S1545" s="209">
        <v>103</v>
      </c>
    </row>
    <row r="1546" spans="3:19" x14ac:dyDescent="0.25">
      <c r="C1546" s="210"/>
      <c r="R1546" s="208">
        <v>38058</v>
      </c>
      <c r="S1546" s="209">
        <v>104.7</v>
      </c>
    </row>
    <row r="1547" spans="3:19" x14ac:dyDescent="0.25">
      <c r="C1547" s="210"/>
      <c r="R1547" s="208">
        <v>38059</v>
      </c>
      <c r="S1547" s="209">
        <v>106.6</v>
      </c>
    </row>
    <row r="1548" spans="3:19" x14ac:dyDescent="0.25">
      <c r="C1548" s="210"/>
      <c r="R1548" s="208">
        <v>38060</v>
      </c>
      <c r="S1548" s="209">
        <v>105.9</v>
      </c>
    </row>
    <row r="1549" spans="3:19" x14ac:dyDescent="0.25">
      <c r="C1549" s="210"/>
      <c r="R1549" s="208">
        <v>38061</v>
      </c>
      <c r="S1549" s="209">
        <v>109</v>
      </c>
    </row>
    <row r="1550" spans="3:19" x14ac:dyDescent="0.25">
      <c r="C1550" s="210"/>
      <c r="R1550" s="208">
        <v>38062</v>
      </c>
      <c r="S1550" s="209">
        <v>114.2</v>
      </c>
    </row>
    <row r="1551" spans="3:19" x14ac:dyDescent="0.25">
      <c r="C1551" s="210"/>
      <c r="R1551" s="208">
        <v>38063</v>
      </c>
      <c r="S1551" s="209">
        <v>117.2</v>
      </c>
    </row>
    <row r="1552" spans="3:19" x14ac:dyDescent="0.25">
      <c r="C1552" s="210"/>
      <c r="R1552" s="208">
        <v>38064</v>
      </c>
      <c r="S1552" s="209">
        <v>119</v>
      </c>
    </row>
    <row r="1553" spans="3:19" x14ac:dyDescent="0.25">
      <c r="C1553" s="210"/>
      <c r="R1553" s="208">
        <v>38065</v>
      </c>
      <c r="S1553" s="209">
        <v>122.8</v>
      </c>
    </row>
    <row r="1554" spans="3:19" x14ac:dyDescent="0.25">
      <c r="C1554" s="210"/>
      <c r="R1554" s="208">
        <v>38066</v>
      </c>
      <c r="S1554" s="209">
        <v>123.8</v>
      </c>
    </row>
    <row r="1555" spans="3:19" x14ac:dyDescent="0.25">
      <c r="C1555" s="210"/>
      <c r="R1555" s="208">
        <v>38067</v>
      </c>
      <c r="S1555" s="209">
        <v>125.3</v>
      </c>
    </row>
    <row r="1556" spans="3:19" x14ac:dyDescent="0.25">
      <c r="C1556" s="210"/>
      <c r="R1556" s="208">
        <v>38068</v>
      </c>
      <c r="S1556" s="209">
        <v>127.9</v>
      </c>
    </row>
    <row r="1557" spans="3:19" x14ac:dyDescent="0.25">
      <c r="C1557" s="210"/>
      <c r="R1557" s="208">
        <v>38069</v>
      </c>
      <c r="S1557" s="209">
        <v>132.30000000000001</v>
      </c>
    </row>
    <row r="1558" spans="3:19" x14ac:dyDescent="0.25">
      <c r="C1558" s="210"/>
      <c r="R1558" s="208">
        <v>38070</v>
      </c>
      <c r="S1558" s="209">
        <v>134.1</v>
      </c>
    </row>
    <row r="1559" spans="3:19" x14ac:dyDescent="0.25">
      <c r="C1559" s="210"/>
      <c r="R1559" s="208">
        <v>38071</v>
      </c>
      <c r="S1559" s="209">
        <v>134.30000000000001</v>
      </c>
    </row>
    <row r="1560" spans="3:19" x14ac:dyDescent="0.25">
      <c r="C1560" s="210"/>
      <c r="R1560" s="208">
        <v>38072</v>
      </c>
      <c r="S1560" s="209">
        <v>134.4</v>
      </c>
    </row>
    <row r="1561" spans="3:19" x14ac:dyDescent="0.25">
      <c r="C1561" s="210"/>
      <c r="R1561" s="208">
        <v>38073</v>
      </c>
      <c r="S1561" s="209">
        <v>134.30000000000001</v>
      </c>
    </row>
    <row r="1562" spans="3:19" x14ac:dyDescent="0.25">
      <c r="C1562" s="210"/>
      <c r="R1562" s="208">
        <v>38074</v>
      </c>
      <c r="S1562" s="209">
        <v>132.5</v>
      </c>
    </row>
    <row r="1563" spans="3:19" x14ac:dyDescent="0.25">
      <c r="C1563" s="210"/>
      <c r="R1563" s="208">
        <v>38075</v>
      </c>
      <c r="S1563" s="209">
        <v>134.5</v>
      </c>
    </row>
    <row r="1564" spans="3:19" x14ac:dyDescent="0.25">
      <c r="C1564" s="210"/>
      <c r="R1564" s="208">
        <v>38076</v>
      </c>
      <c r="S1564" s="209">
        <v>135.80000000000001</v>
      </c>
    </row>
    <row r="1565" spans="3:19" x14ac:dyDescent="0.25">
      <c r="C1565" s="210"/>
      <c r="R1565" s="208">
        <v>38077</v>
      </c>
      <c r="S1565" s="209">
        <v>137.69999999999999</v>
      </c>
    </row>
    <row r="1566" spans="3:19" x14ac:dyDescent="0.25">
      <c r="C1566" s="210"/>
      <c r="R1566" s="208">
        <v>38078</v>
      </c>
      <c r="S1566" s="209">
        <v>139.4</v>
      </c>
    </row>
    <row r="1567" spans="3:19" x14ac:dyDescent="0.25">
      <c r="C1567" s="210"/>
      <c r="R1567" s="208">
        <v>38079</v>
      </c>
      <c r="S1567" s="209">
        <v>141.4</v>
      </c>
    </row>
    <row r="1568" spans="3:19" x14ac:dyDescent="0.25">
      <c r="C1568" s="210"/>
      <c r="R1568" s="208">
        <v>38080</v>
      </c>
      <c r="S1568" s="209">
        <v>141.9</v>
      </c>
    </row>
    <row r="1569" spans="3:19" x14ac:dyDescent="0.25">
      <c r="C1569" s="210"/>
      <c r="R1569" s="208">
        <v>38081</v>
      </c>
      <c r="S1569" s="209">
        <v>141.1</v>
      </c>
    </row>
    <row r="1570" spans="3:19" x14ac:dyDescent="0.25">
      <c r="C1570" s="210"/>
      <c r="R1570" s="208">
        <v>38082</v>
      </c>
      <c r="S1570" s="209">
        <v>143.9</v>
      </c>
    </row>
    <row r="1571" spans="3:19" x14ac:dyDescent="0.25">
      <c r="C1571" s="210"/>
      <c r="R1571" s="208">
        <v>38083</v>
      </c>
      <c r="S1571" s="209">
        <v>148.1</v>
      </c>
    </row>
    <row r="1572" spans="3:19" x14ac:dyDescent="0.25">
      <c r="C1572" s="210"/>
      <c r="R1572" s="208">
        <v>38084</v>
      </c>
      <c r="S1572" s="209">
        <v>149.69999999999999</v>
      </c>
    </row>
    <row r="1573" spans="3:19" x14ac:dyDescent="0.25">
      <c r="C1573" s="210"/>
      <c r="R1573" s="208">
        <v>38085</v>
      </c>
      <c r="S1573" s="209">
        <v>151.9</v>
      </c>
    </row>
    <row r="1574" spans="3:19" x14ac:dyDescent="0.25">
      <c r="C1574" s="210"/>
      <c r="R1574" s="208">
        <v>38086</v>
      </c>
      <c r="S1574" s="209">
        <v>156.6</v>
      </c>
    </row>
    <row r="1575" spans="3:19" x14ac:dyDescent="0.25">
      <c r="C1575" s="210"/>
      <c r="R1575" s="208">
        <v>38087</v>
      </c>
      <c r="S1575" s="209">
        <v>158.4</v>
      </c>
    </row>
    <row r="1576" spans="3:19" x14ac:dyDescent="0.25">
      <c r="C1576" s="210"/>
      <c r="R1576" s="208">
        <v>38088</v>
      </c>
      <c r="S1576" s="209">
        <v>156</v>
      </c>
    </row>
    <row r="1577" spans="3:19" x14ac:dyDescent="0.25">
      <c r="C1577" s="210"/>
      <c r="R1577" s="208">
        <v>38089</v>
      </c>
      <c r="S1577" s="209">
        <v>157.30000000000001</v>
      </c>
    </row>
    <row r="1578" spans="3:19" x14ac:dyDescent="0.25">
      <c r="C1578" s="210"/>
      <c r="R1578" s="208">
        <v>38090</v>
      </c>
      <c r="S1578" s="209">
        <v>159</v>
      </c>
    </row>
    <row r="1579" spans="3:19" x14ac:dyDescent="0.25">
      <c r="C1579" s="210"/>
      <c r="R1579" s="208">
        <v>38091</v>
      </c>
      <c r="S1579" s="209">
        <v>160.6</v>
      </c>
    </row>
    <row r="1580" spans="3:19" x14ac:dyDescent="0.25">
      <c r="C1580" s="210"/>
      <c r="R1580" s="208">
        <v>38092</v>
      </c>
      <c r="S1580" s="209">
        <v>158</v>
      </c>
    </row>
    <row r="1581" spans="3:19" x14ac:dyDescent="0.25">
      <c r="C1581" s="210"/>
      <c r="R1581" s="208">
        <v>38093</v>
      </c>
      <c r="S1581" s="209">
        <v>157.9</v>
      </c>
    </row>
    <row r="1582" spans="3:19" x14ac:dyDescent="0.25">
      <c r="C1582" s="210"/>
      <c r="R1582" s="208">
        <v>38094</v>
      </c>
      <c r="S1582" s="209">
        <v>155.30000000000001</v>
      </c>
    </row>
    <row r="1583" spans="3:19" x14ac:dyDescent="0.25">
      <c r="C1583" s="210"/>
      <c r="R1583" s="208">
        <v>38095</v>
      </c>
      <c r="S1583" s="209">
        <v>152.6</v>
      </c>
    </row>
    <row r="1584" spans="3:19" x14ac:dyDescent="0.25">
      <c r="C1584" s="210"/>
      <c r="R1584" s="208">
        <v>38096</v>
      </c>
      <c r="S1584" s="209">
        <v>153.1</v>
      </c>
    </row>
    <row r="1585" spans="3:19" x14ac:dyDescent="0.25">
      <c r="C1585" s="210"/>
      <c r="R1585" s="208">
        <v>38097</v>
      </c>
      <c r="S1585" s="209">
        <v>153.80000000000001</v>
      </c>
    </row>
    <row r="1586" spans="3:19" x14ac:dyDescent="0.25">
      <c r="C1586" s="210"/>
      <c r="R1586" s="208">
        <v>38098</v>
      </c>
      <c r="S1586" s="209">
        <v>152.80000000000001</v>
      </c>
    </row>
    <row r="1587" spans="3:19" x14ac:dyDescent="0.25">
      <c r="C1587" s="210"/>
      <c r="R1587" s="208">
        <v>38099</v>
      </c>
      <c r="S1587" s="209">
        <v>150.80000000000001</v>
      </c>
    </row>
    <row r="1588" spans="3:19" x14ac:dyDescent="0.25">
      <c r="C1588" s="210"/>
      <c r="R1588" s="208">
        <v>38100</v>
      </c>
      <c r="S1588" s="209">
        <v>149.30000000000001</v>
      </c>
    </row>
    <row r="1589" spans="3:19" x14ac:dyDescent="0.25">
      <c r="C1589" s="210"/>
      <c r="R1589" s="208">
        <v>38101</v>
      </c>
      <c r="S1589" s="209">
        <v>147.69999999999999</v>
      </c>
    </row>
    <row r="1590" spans="3:19" x14ac:dyDescent="0.25">
      <c r="C1590" s="210"/>
      <c r="R1590" s="208">
        <v>38102</v>
      </c>
      <c r="S1590" s="209">
        <v>145</v>
      </c>
    </row>
    <row r="1591" spans="3:19" x14ac:dyDescent="0.25">
      <c r="C1591" s="210"/>
      <c r="R1591" s="208">
        <v>38103</v>
      </c>
      <c r="S1591" s="209">
        <v>145.4</v>
      </c>
    </row>
    <row r="1592" spans="3:19" x14ac:dyDescent="0.25">
      <c r="C1592" s="210"/>
      <c r="R1592" s="208">
        <v>38104</v>
      </c>
      <c r="S1592" s="209">
        <v>147.30000000000001</v>
      </c>
    </row>
    <row r="1593" spans="3:19" x14ac:dyDescent="0.25">
      <c r="C1593" s="210"/>
      <c r="R1593" s="208">
        <v>38105</v>
      </c>
      <c r="S1593" s="209">
        <v>148.69999999999999</v>
      </c>
    </row>
    <row r="1594" spans="3:19" x14ac:dyDescent="0.25">
      <c r="C1594" s="210"/>
      <c r="R1594" s="208">
        <v>38106</v>
      </c>
      <c r="S1594" s="209">
        <v>149.5</v>
      </c>
    </row>
    <row r="1595" spans="3:19" x14ac:dyDescent="0.25">
      <c r="C1595" s="210"/>
      <c r="R1595" s="208">
        <v>38107</v>
      </c>
      <c r="S1595" s="209">
        <v>148.69999999999999</v>
      </c>
    </row>
    <row r="1596" spans="3:19" x14ac:dyDescent="0.25">
      <c r="C1596" s="210"/>
      <c r="R1596" s="208">
        <v>38108</v>
      </c>
      <c r="S1596" s="209">
        <v>146.9</v>
      </c>
    </row>
    <row r="1597" spans="3:19" x14ac:dyDescent="0.25">
      <c r="C1597" s="210"/>
      <c r="R1597" s="208">
        <v>38109</v>
      </c>
      <c r="S1597" s="209">
        <v>144</v>
      </c>
    </row>
    <row r="1598" spans="3:19" x14ac:dyDescent="0.25">
      <c r="C1598" s="210"/>
      <c r="R1598" s="208">
        <v>38110</v>
      </c>
      <c r="S1598" s="209">
        <v>143.5</v>
      </c>
    </row>
    <row r="1599" spans="3:19" x14ac:dyDescent="0.25">
      <c r="C1599" s="210"/>
      <c r="R1599" s="208">
        <v>38111</v>
      </c>
      <c r="S1599" s="209">
        <v>144.80000000000001</v>
      </c>
    </row>
    <row r="1600" spans="3:19" x14ac:dyDescent="0.25">
      <c r="C1600" s="210"/>
      <c r="R1600" s="208">
        <v>38112</v>
      </c>
      <c r="S1600" s="209">
        <v>143</v>
      </c>
    </row>
    <row r="1601" spans="3:19" x14ac:dyDescent="0.25">
      <c r="C1601" s="210"/>
      <c r="R1601" s="208">
        <v>38113</v>
      </c>
      <c r="S1601" s="209">
        <v>140.6</v>
      </c>
    </row>
    <row r="1602" spans="3:19" x14ac:dyDescent="0.25">
      <c r="C1602" s="210"/>
      <c r="R1602" s="208">
        <v>38114</v>
      </c>
      <c r="S1602" s="209">
        <v>140.80000000000001</v>
      </c>
    </row>
    <row r="1603" spans="3:19" x14ac:dyDescent="0.25">
      <c r="C1603" s="210"/>
      <c r="R1603" s="208">
        <v>38115</v>
      </c>
      <c r="S1603" s="209">
        <v>138.69999999999999</v>
      </c>
    </row>
    <row r="1604" spans="3:19" x14ac:dyDescent="0.25">
      <c r="C1604" s="210"/>
      <c r="R1604" s="208">
        <v>38116</v>
      </c>
      <c r="S1604" s="209">
        <v>133.1</v>
      </c>
    </row>
    <row r="1605" spans="3:19" x14ac:dyDescent="0.25">
      <c r="C1605" s="210"/>
      <c r="R1605" s="208">
        <v>38117</v>
      </c>
      <c r="S1605" s="209">
        <v>131.9</v>
      </c>
    </row>
    <row r="1606" spans="3:19" x14ac:dyDescent="0.25">
      <c r="C1606" s="210"/>
      <c r="R1606" s="208">
        <v>38118</v>
      </c>
      <c r="S1606" s="209">
        <v>132.69999999999999</v>
      </c>
    </row>
    <row r="1607" spans="3:19" x14ac:dyDescent="0.25">
      <c r="C1607" s="210"/>
      <c r="R1607" s="208">
        <v>38119</v>
      </c>
      <c r="S1607" s="209">
        <v>130.5</v>
      </c>
    </row>
    <row r="1608" spans="3:19" x14ac:dyDescent="0.25">
      <c r="C1608" s="210"/>
      <c r="R1608" s="208">
        <v>38120</v>
      </c>
      <c r="S1608" s="209">
        <v>129.6</v>
      </c>
    </row>
    <row r="1609" spans="3:19" x14ac:dyDescent="0.25">
      <c r="C1609" s="210"/>
      <c r="R1609" s="208">
        <v>38121</v>
      </c>
      <c r="S1609" s="209">
        <v>125.4</v>
      </c>
    </row>
    <row r="1610" spans="3:19" x14ac:dyDescent="0.25">
      <c r="C1610" s="210"/>
      <c r="R1610" s="208">
        <v>38122</v>
      </c>
      <c r="S1610" s="209">
        <v>123</v>
      </c>
    </row>
    <row r="1611" spans="3:19" x14ac:dyDescent="0.25">
      <c r="C1611" s="210"/>
      <c r="R1611" s="208">
        <v>38123</v>
      </c>
      <c r="S1611" s="209">
        <v>120.3</v>
      </c>
    </row>
    <row r="1612" spans="3:19" x14ac:dyDescent="0.25">
      <c r="C1612" s="210"/>
      <c r="R1612" s="208">
        <v>38124</v>
      </c>
      <c r="S1612" s="209">
        <v>123</v>
      </c>
    </row>
    <row r="1613" spans="3:19" x14ac:dyDescent="0.25">
      <c r="C1613" s="210"/>
      <c r="R1613" s="208">
        <v>38125</v>
      </c>
      <c r="S1613" s="209">
        <v>124.1</v>
      </c>
    </row>
    <row r="1614" spans="3:19" x14ac:dyDescent="0.25">
      <c r="C1614" s="210"/>
      <c r="R1614" s="208">
        <v>38126</v>
      </c>
      <c r="S1614" s="209">
        <v>122.1</v>
      </c>
    </row>
    <row r="1615" spans="3:19" x14ac:dyDescent="0.25">
      <c r="C1615" s="210"/>
      <c r="R1615" s="208">
        <v>38127</v>
      </c>
      <c r="S1615" s="209">
        <v>122.7</v>
      </c>
    </row>
    <row r="1616" spans="3:19" x14ac:dyDescent="0.25">
      <c r="C1616" s="210"/>
      <c r="R1616" s="208">
        <v>38128</v>
      </c>
      <c r="S1616" s="209">
        <v>122.3</v>
      </c>
    </row>
    <row r="1617" spans="3:19" x14ac:dyDescent="0.25">
      <c r="C1617" s="210"/>
      <c r="R1617" s="208">
        <v>38129</v>
      </c>
      <c r="S1617" s="209">
        <v>120.5</v>
      </c>
    </row>
    <row r="1618" spans="3:19" x14ac:dyDescent="0.25">
      <c r="C1618" s="210"/>
      <c r="R1618" s="208">
        <v>38130</v>
      </c>
      <c r="S1618" s="209">
        <v>118.1</v>
      </c>
    </row>
    <row r="1619" spans="3:19" x14ac:dyDescent="0.25">
      <c r="C1619" s="210"/>
      <c r="R1619" s="208">
        <v>38131</v>
      </c>
      <c r="S1619" s="209">
        <v>120.1</v>
      </c>
    </row>
    <row r="1620" spans="3:19" x14ac:dyDescent="0.25">
      <c r="C1620" s="210"/>
      <c r="R1620" s="208">
        <v>38132</v>
      </c>
      <c r="S1620" s="209">
        <v>121.8</v>
      </c>
    </row>
    <row r="1621" spans="3:19" x14ac:dyDescent="0.25">
      <c r="C1621" s="210"/>
      <c r="R1621" s="208">
        <v>38133</v>
      </c>
      <c r="S1621" s="209">
        <v>122.2</v>
      </c>
    </row>
    <row r="1622" spans="3:19" x14ac:dyDescent="0.25">
      <c r="C1622" s="210"/>
      <c r="R1622" s="208">
        <v>38134</v>
      </c>
      <c r="S1622" s="209">
        <v>123.6</v>
      </c>
    </row>
    <row r="1623" spans="3:19" x14ac:dyDescent="0.25">
      <c r="C1623" s="210"/>
      <c r="R1623" s="208">
        <v>38135</v>
      </c>
      <c r="S1623" s="209">
        <v>122.7</v>
      </c>
    </row>
    <row r="1624" spans="3:19" x14ac:dyDescent="0.25">
      <c r="C1624" s="210"/>
      <c r="R1624" s="208">
        <v>38136</v>
      </c>
      <c r="S1624" s="209">
        <v>120.7</v>
      </c>
    </row>
    <row r="1625" spans="3:19" x14ac:dyDescent="0.25">
      <c r="C1625" s="210"/>
      <c r="R1625" s="208">
        <v>38137</v>
      </c>
      <c r="S1625" s="209">
        <v>120.8</v>
      </c>
    </row>
    <row r="1626" spans="3:19" x14ac:dyDescent="0.25">
      <c r="C1626" s="210"/>
      <c r="R1626" s="208">
        <v>38138</v>
      </c>
      <c r="S1626" s="209">
        <v>123.1</v>
      </c>
    </row>
    <row r="1627" spans="3:19" x14ac:dyDescent="0.25">
      <c r="C1627" s="210"/>
      <c r="R1627" s="208">
        <v>38139</v>
      </c>
      <c r="S1627" s="209">
        <v>125.5</v>
      </c>
    </row>
    <row r="1628" spans="3:19" x14ac:dyDescent="0.25">
      <c r="C1628" s="210"/>
      <c r="R1628" s="208">
        <v>38140</v>
      </c>
      <c r="S1628" s="209">
        <v>126.9</v>
      </c>
    </row>
    <row r="1629" spans="3:19" x14ac:dyDescent="0.25">
      <c r="C1629" s="210"/>
      <c r="R1629" s="208">
        <v>38141</v>
      </c>
      <c r="S1629" s="209">
        <v>128.69999999999999</v>
      </c>
    </row>
    <row r="1630" spans="3:19" x14ac:dyDescent="0.25">
      <c r="C1630" s="210"/>
      <c r="R1630" s="208">
        <v>38142</v>
      </c>
      <c r="S1630" s="209">
        <v>129.69999999999999</v>
      </c>
    </row>
    <row r="1631" spans="3:19" x14ac:dyDescent="0.25">
      <c r="C1631" s="210"/>
      <c r="R1631" s="208">
        <v>38143</v>
      </c>
      <c r="S1631" s="209">
        <v>129.5</v>
      </c>
    </row>
    <row r="1632" spans="3:19" x14ac:dyDescent="0.25">
      <c r="C1632" s="210"/>
      <c r="R1632" s="208">
        <v>38144</v>
      </c>
      <c r="S1632" s="209">
        <v>127.5</v>
      </c>
    </row>
    <row r="1633" spans="3:19" x14ac:dyDescent="0.25">
      <c r="C1633" s="210"/>
      <c r="R1633" s="208">
        <v>38145</v>
      </c>
      <c r="S1633" s="209">
        <v>126.4</v>
      </c>
    </row>
    <row r="1634" spans="3:19" x14ac:dyDescent="0.25">
      <c r="C1634" s="210"/>
      <c r="R1634" s="208">
        <v>38146</v>
      </c>
      <c r="S1634" s="209">
        <v>128.9</v>
      </c>
    </row>
    <row r="1635" spans="3:19" x14ac:dyDescent="0.25">
      <c r="C1635" s="210"/>
      <c r="R1635" s="208">
        <v>38147</v>
      </c>
      <c r="S1635" s="209">
        <v>129.19999999999999</v>
      </c>
    </row>
    <row r="1636" spans="3:19" x14ac:dyDescent="0.25">
      <c r="C1636" s="210"/>
      <c r="R1636" s="208">
        <v>38148</v>
      </c>
      <c r="S1636" s="209">
        <v>129.6</v>
      </c>
    </row>
    <row r="1637" spans="3:19" x14ac:dyDescent="0.25">
      <c r="C1637" s="210"/>
      <c r="R1637" s="208">
        <v>38149</v>
      </c>
      <c r="S1637" s="209">
        <v>131</v>
      </c>
    </row>
    <row r="1638" spans="3:19" x14ac:dyDescent="0.25">
      <c r="C1638" s="210"/>
      <c r="R1638" s="208">
        <v>38150</v>
      </c>
      <c r="S1638" s="209">
        <v>130.5</v>
      </c>
    </row>
    <row r="1639" spans="3:19" x14ac:dyDescent="0.25">
      <c r="C1639" s="210"/>
      <c r="R1639" s="208">
        <v>38151</v>
      </c>
      <c r="S1639" s="209">
        <v>129.5</v>
      </c>
    </row>
    <row r="1640" spans="3:19" x14ac:dyDescent="0.25">
      <c r="C1640" s="210"/>
      <c r="R1640" s="208">
        <v>38152</v>
      </c>
      <c r="S1640" s="209">
        <v>129.30000000000001</v>
      </c>
    </row>
    <row r="1641" spans="3:19" x14ac:dyDescent="0.25">
      <c r="C1641" s="210"/>
      <c r="R1641" s="208">
        <v>38153</v>
      </c>
      <c r="S1641" s="209">
        <v>130.1</v>
      </c>
    </row>
    <row r="1642" spans="3:19" x14ac:dyDescent="0.25">
      <c r="C1642" s="210"/>
      <c r="R1642" s="208">
        <v>38154</v>
      </c>
      <c r="S1642" s="209">
        <v>128.6</v>
      </c>
    </row>
    <row r="1643" spans="3:19" x14ac:dyDescent="0.25">
      <c r="C1643" s="210"/>
      <c r="R1643" s="208">
        <v>38155</v>
      </c>
      <c r="S1643" s="209">
        <v>127.5</v>
      </c>
    </row>
    <row r="1644" spans="3:19" x14ac:dyDescent="0.25">
      <c r="C1644" s="210"/>
      <c r="R1644" s="208">
        <v>38156</v>
      </c>
      <c r="S1644" s="209">
        <v>130</v>
      </c>
    </row>
    <row r="1645" spans="3:19" x14ac:dyDescent="0.25">
      <c r="C1645" s="210"/>
      <c r="R1645" s="208">
        <v>38157</v>
      </c>
      <c r="S1645" s="209">
        <v>129.80000000000001</v>
      </c>
    </row>
    <row r="1646" spans="3:19" x14ac:dyDescent="0.25">
      <c r="C1646" s="210"/>
      <c r="R1646" s="208">
        <v>38158</v>
      </c>
      <c r="S1646" s="209">
        <v>130.19999999999999</v>
      </c>
    </row>
    <row r="1647" spans="3:19" x14ac:dyDescent="0.25">
      <c r="C1647" s="210"/>
      <c r="R1647" s="208">
        <v>38159</v>
      </c>
      <c r="S1647" s="209">
        <v>133.19999999999999</v>
      </c>
    </row>
    <row r="1648" spans="3:19" x14ac:dyDescent="0.25">
      <c r="C1648" s="210"/>
      <c r="R1648" s="208">
        <v>38160</v>
      </c>
      <c r="S1648" s="209">
        <v>136.5</v>
      </c>
    </row>
    <row r="1649" spans="3:19" x14ac:dyDescent="0.25">
      <c r="C1649" s="210"/>
      <c r="R1649" s="208">
        <v>38161</v>
      </c>
      <c r="S1649" s="209">
        <v>136.69999999999999</v>
      </c>
    </row>
    <row r="1650" spans="3:19" x14ac:dyDescent="0.25">
      <c r="C1650" s="210"/>
      <c r="R1650" s="208">
        <v>38162</v>
      </c>
      <c r="S1650" s="209">
        <v>136.6</v>
      </c>
    </row>
    <row r="1651" spans="3:19" x14ac:dyDescent="0.25">
      <c r="C1651" s="210"/>
      <c r="R1651" s="208">
        <v>38163</v>
      </c>
      <c r="S1651" s="209">
        <v>137.69999999999999</v>
      </c>
    </row>
    <row r="1652" spans="3:19" x14ac:dyDescent="0.25">
      <c r="C1652" s="210"/>
      <c r="R1652" s="208">
        <v>38164</v>
      </c>
      <c r="S1652" s="209">
        <v>136</v>
      </c>
    </row>
    <row r="1653" spans="3:19" x14ac:dyDescent="0.25">
      <c r="C1653" s="210"/>
      <c r="R1653" s="208">
        <v>38165</v>
      </c>
      <c r="S1653" s="209">
        <v>134.19999999999999</v>
      </c>
    </row>
    <row r="1654" spans="3:19" x14ac:dyDescent="0.25">
      <c r="C1654" s="210"/>
      <c r="R1654" s="208">
        <v>38166</v>
      </c>
      <c r="S1654" s="209">
        <v>136.5</v>
      </c>
    </row>
    <row r="1655" spans="3:19" x14ac:dyDescent="0.25">
      <c r="C1655" s="210"/>
      <c r="R1655" s="208">
        <v>38167</v>
      </c>
      <c r="S1655" s="209">
        <v>138.1</v>
      </c>
    </row>
    <row r="1656" spans="3:19" x14ac:dyDescent="0.25">
      <c r="C1656" s="210"/>
      <c r="R1656" s="208">
        <v>38168</v>
      </c>
      <c r="S1656" s="209">
        <v>137</v>
      </c>
    </row>
    <row r="1657" spans="3:19" x14ac:dyDescent="0.25">
      <c r="C1657" s="210"/>
      <c r="R1657" s="208">
        <v>38169</v>
      </c>
      <c r="S1657" s="209">
        <v>136.19999999999999</v>
      </c>
    </row>
    <row r="1658" spans="3:19" x14ac:dyDescent="0.25">
      <c r="C1658" s="210"/>
      <c r="R1658" s="208">
        <v>38170</v>
      </c>
      <c r="S1658" s="209">
        <v>134.1</v>
      </c>
    </row>
    <row r="1659" spans="3:19" x14ac:dyDescent="0.25">
      <c r="C1659" s="210"/>
      <c r="R1659" s="208">
        <v>38171</v>
      </c>
      <c r="S1659" s="209">
        <v>131.4</v>
      </c>
    </row>
    <row r="1660" spans="3:19" x14ac:dyDescent="0.25">
      <c r="C1660" s="210"/>
      <c r="R1660" s="208">
        <v>38172</v>
      </c>
      <c r="S1660" s="209">
        <v>129.30000000000001</v>
      </c>
    </row>
    <row r="1661" spans="3:19" x14ac:dyDescent="0.25">
      <c r="C1661" s="210"/>
      <c r="R1661" s="208">
        <v>38173</v>
      </c>
      <c r="S1661" s="209">
        <v>129.5</v>
      </c>
    </row>
    <row r="1662" spans="3:19" x14ac:dyDescent="0.25">
      <c r="C1662" s="210"/>
      <c r="R1662" s="208">
        <v>38174</v>
      </c>
      <c r="S1662" s="209">
        <v>129.80000000000001</v>
      </c>
    </row>
    <row r="1663" spans="3:19" x14ac:dyDescent="0.25">
      <c r="C1663" s="210"/>
      <c r="R1663" s="208">
        <v>38175</v>
      </c>
      <c r="S1663" s="209">
        <v>131.69999999999999</v>
      </c>
    </row>
    <row r="1664" spans="3:19" x14ac:dyDescent="0.25">
      <c r="C1664" s="210"/>
      <c r="R1664" s="208">
        <v>38176</v>
      </c>
      <c r="S1664" s="209">
        <v>129.9</v>
      </c>
    </row>
    <row r="1665" spans="3:19" x14ac:dyDescent="0.25">
      <c r="C1665" s="210"/>
      <c r="R1665" s="208">
        <v>38177</v>
      </c>
      <c r="S1665" s="209">
        <v>130.80000000000001</v>
      </c>
    </row>
    <row r="1666" spans="3:19" x14ac:dyDescent="0.25">
      <c r="C1666" s="210"/>
      <c r="R1666" s="208">
        <v>38178</v>
      </c>
      <c r="S1666" s="209">
        <v>129.9</v>
      </c>
    </row>
    <row r="1667" spans="3:19" x14ac:dyDescent="0.25">
      <c r="C1667" s="210"/>
      <c r="R1667" s="208">
        <v>38179</v>
      </c>
      <c r="S1667" s="209">
        <v>128.30000000000001</v>
      </c>
    </row>
    <row r="1668" spans="3:19" x14ac:dyDescent="0.25">
      <c r="C1668" s="210"/>
      <c r="R1668" s="208">
        <v>38180</v>
      </c>
      <c r="S1668" s="209">
        <v>130.19999999999999</v>
      </c>
    </row>
    <row r="1669" spans="3:19" x14ac:dyDescent="0.25">
      <c r="C1669" s="210"/>
      <c r="R1669" s="208">
        <v>38181</v>
      </c>
      <c r="S1669" s="209">
        <v>131.5</v>
      </c>
    </row>
    <row r="1670" spans="3:19" x14ac:dyDescent="0.25">
      <c r="C1670" s="210"/>
      <c r="R1670" s="208">
        <v>38182</v>
      </c>
      <c r="S1670" s="209">
        <v>132.6</v>
      </c>
    </row>
    <row r="1671" spans="3:19" x14ac:dyDescent="0.25">
      <c r="C1671" s="210"/>
      <c r="R1671" s="208">
        <v>38183</v>
      </c>
      <c r="S1671" s="209">
        <v>134.1</v>
      </c>
    </row>
    <row r="1672" spans="3:19" x14ac:dyDescent="0.25">
      <c r="C1672" s="210"/>
      <c r="R1672" s="208">
        <v>38184</v>
      </c>
      <c r="S1672" s="209">
        <v>135.19999999999999</v>
      </c>
    </row>
    <row r="1673" spans="3:19" x14ac:dyDescent="0.25">
      <c r="C1673" s="210"/>
      <c r="R1673" s="208">
        <v>38185</v>
      </c>
      <c r="S1673" s="209">
        <v>134.4</v>
      </c>
    </row>
    <row r="1674" spans="3:19" x14ac:dyDescent="0.25">
      <c r="C1674" s="210"/>
      <c r="R1674" s="208">
        <v>38186</v>
      </c>
      <c r="S1674" s="209">
        <v>131.1</v>
      </c>
    </row>
    <row r="1675" spans="3:19" x14ac:dyDescent="0.25">
      <c r="C1675" s="210"/>
      <c r="R1675" s="208">
        <v>38187</v>
      </c>
      <c r="S1675" s="209">
        <v>130.5</v>
      </c>
    </row>
    <row r="1676" spans="3:19" x14ac:dyDescent="0.25">
      <c r="C1676" s="210"/>
      <c r="R1676" s="208">
        <v>38188</v>
      </c>
      <c r="S1676" s="209">
        <v>130.4</v>
      </c>
    </row>
    <row r="1677" spans="3:19" x14ac:dyDescent="0.25">
      <c r="C1677" s="210"/>
      <c r="R1677" s="208">
        <v>38189</v>
      </c>
      <c r="S1677" s="209">
        <v>129.30000000000001</v>
      </c>
    </row>
    <row r="1678" spans="3:19" x14ac:dyDescent="0.25">
      <c r="C1678" s="210"/>
      <c r="R1678" s="208">
        <v>38190</v>
      </c>
      <c r="S1678" s="209">
        <v>129.1</v>
      </c>
    </row>
    <row r="1679" spans="3:19" x14ac:dyDescent="0.25">
      <c r="C1679" s="210"/>
      <c r="R1679" s="208">
        <v>38191</v>
      </c>
      <c r="S1679" s="209">
        <v>133.1</v>
      </c>
    </row>
    <row r="1680" spans="3:19" x14ac:dyDescent="0.25">
      <c r="C1680" s="210"/>
      <c r="R1680" s="208">
        <v>38192</v>
      </c>
      <c r="S1680" s="209">
        <v>132.1</v>
      </c>
    </row>
    <row r="1681" spans="3:19" x14ac:dyDescent="0.25">
      <c r="C1681" s="210"/>
      <c r="R1681" s="208">
        <v>38193</v>
      </c>
      <c r="S1681" s="209">
        <v>130.19999999999999</v>
      </c>
    </row>
    <row r="1682" spans="3:19" x14ac:dyDescent="0.25">
      <c r="C1682" s="210"/>
      <c r="R1682" s="208">
        <v>38194</v>
      </c>
      <c r="S1682" s="209">
        <v>131.69999999999999</v>
      </c>
    </row>
    <row r="1683" spans="3:19" x14ac:dyDescent="0.25">
      <c r="C1683" s="210"/>
      <c r="R1683" s="208">
        <v>38195</v>
      </c>
      <c r="S1683" s="209">
        <v>133.5</v>
      </c>
    </row>
    <row r="1684" spans="3:19" x14ac:dyDescent="0.25">
      <c r="C1684" s="210"/>
      <c r="R1684" s="208">
        <v>38196</v>
      </c>
      <c r="S1684" s="209">
        <v>132.19999999999999</v>
      </c>
    </row>
    <row r="1685" spans="3:19" x14ac:dyDescent="0.25">
      <c r="C1685" s="210"/>
      <c r="R1685" s="208">
        <v>38197</v>
      </c>
      <c r="S1685" s="209">
        <v>129.9</v>
      </c>
    </row>
    <row r="1686" spans="3:19" x14ac:dyDescent="0.25">
      <c r="C1686" s="210"/>
      <c r="R1686" s="208">
        <v>38198</v>
      </c>
      <c r="S1686" s="209">
        <v>131.30000000000001</v>
      </c>
    </row>
    <row r="1687" spans="3:19" x14ac:dyDescent="0.25">
      <c r="C1687" s="210"/>
      <c r="R1687" s="208">
        <v>38199</v>
      </c>
      <c r="S1687" s="209">
        <v>130.5</v>
      </c>
    </row>
    <row r="1688" spans="3:19" x14ac:dyDescent="0.25">
      <c r="C1688" s="210"/>
      <c r="R1688" s="208">
        <v>38200</v>
      </c>
      <c r="S1688" s="209">
        <v>130.4</v>
      </c>
    </row>
    <row r="1689" spans="3:19" x14ac:dyDescent="0.25">
      <c r="C1689" s="210"/>
      <c r="R1689" s="208">
        <v>38201</v>
      </c>
      <c r="S1689" s="209">
        <v>133.80000000000001</v>
      </c>
    </row>
    <row r="1690" spans="3:19" x14ac:dyDescent="0.25">
      <c r="C1690" s="210"/>
      <c r="R1690" s="208">
        <v>38202</v>
      </c>
      <c r="S1690" s="209">
        <v>142.1</v>
      </c>
    </row>
    <row r="1691" spans="3:19" x14ac:dyDescent="0.25">
      <c r="C1691" s="210"/>
      <c r="R1691" s="208">
        <v>38203</v>
      </c>
      <c r="S1691" s="209">
        <v>146.19999999999999</v>
      </c>
    </row>
    <row r="1692" spans="3:19" x14ac:dyDescent="0.25">
      <c r="C1692" s="210"/>
      <c r="R1692" s="208">
        <v>38204</v>
      </c>
      <c r="S1692" s="209">
        <v>149.4</v>
      </c>
    </row>
    <row r="1693" spans="3:19" x14ac:dyDescent="0.25">
      <c r="C1693" s="210"/>
      <c r="R1693" s="208">
        <v>38205</v>
      </c>
      <c r="S1693" s="209">
        <v>152.80000000000001</v>
      </c>
    </row>
    <row r="1694" spans="3:19" x14ac:dyDescent="0.25">
      <c r="C1694" s="210"/>
      <c r="R1694" s="208">
        <v>38206</v>
      </c>
      <c r="S1694" s="209">
        <v>153.19999999999999</v>
      </c>
    </row>
    <row r="1695" spans="3:19" x14ac:dyDescent="0.25">
      <c r="C1695" s="210"/>
      <c r="R1695" s="208">
        <v>38207</v>
      </c>
      <c r="S1695" s="209">
        <v>152.1</v>
      </c>
    </row>
    <row r="1696" spans="3:19" x14ac:dyDescent="0.25">
      <c r="C1696" s="210"/>
      <c r="R1696" s="208">
        <v>38208</v>
      </c>
      <c r="S1696" s="209">
        <v>153.4</v>
      </c>
    </row>
    <row r="1697" spans="3:19" x14ac:dyDescent="0.25">
      <c r="C1697" s="210"/>
      <c r="R1697" s="208">
        <v>38209</v>
      </c>
      <c r="S1697" s="209">
        <v>155.1</v>
      </c>
    </row>
    <row r="1698" spans="3:19" x14ac:dyDescent="0.25">
      <c r="C1698" s="210"/>
      <c r="R1698" s="208">
        <v>38210</v>
      </c>
      <c r="S1698" s="209">
        <v>153.80000000000001</v>
      </c>
    </row>
    <row r="1699" spans="3:19" x14ac:dyDescent="0.25">
      <c r="C1699" s="210"/>
      <c r="R1699" s="208">
        <v>38211</v>
      </c>
      <c r="S1699" s="209">
        <v>154</v>
      </c>
    </row>
    <row r="1700" spans="3:19" x14ac:dyDescent="0.25">
      <c r="C1700" s="210"/>
      <c r="R1700" s="208">
        <v>38212</v>
      </c>
      <c r="S1700" s="209">
        <v>154.1</v>
      </c>
    </row>
    <row r="1701" spans="3:19" x14ac:dyDescent="0.25">
      <c r="C1701" s="210"/>
      <c r="R1701" s="208">
        <v>38213</v>
      </c>
      <c r="S1701" s="209">
        <v>150.6</v>
      </c>
    </row>
    <row r="1702" spans="3:19" x14ac:dyDescent="0.25">
      <c r="C1702" s="210"/>
      <c r="R1702" s="208">
        <v>38214</v>
      </c>
      <c r="S1702" s="209">
        <v>148.9</v>
      </c>
    </row>
    <row r="1703" spans="3:19" x14ac:dyDescent="0.25">
      <c r="C1703" s="210"/>
      <c r="R1703" s="208">
        <v>38215</v>
      </c>
      <c r="S1703" s="209">
        <v>149.69999999999999</v>
      </c>
    </row>
    <row r="1704" spans="3:19" x14ac:dyDescent="0.25">
      <c r="C1704" s="210"/>
      <c r="R1704" s="208">
        <v>38216</v>
      </c>
      <c r="S1704" s="209">
        <v>150.5</v>
      </c>
    </row>
    <row r="1705" spans="3:19" x14ac:dyDescent="0.25">
      <c r="C1705" s="210"/>
      <c r="R1705" s="208">
        <v>38217</v>
      </c>
      <c r="S1705" s="209">
        <v>150.4</v>
      </c>
    </row>
    <row r="1706" spans="3:19" x14ac:dyDescent="0.25">
      <c r="C1706" s="210"/>
      <c r="R1706" s="208">
        <v>38218</v>
      </c>
      <c r="S1706" s="209">
        <v>149.9</v>
      </c>
    </row>
    <row r="1707" spans="3:19" x14ac:dyDescent="0.25">
      <c r="C1707" s="210"/>
      <c r="R1707" s="208">
        <v>38219</v>
      </c>
      <c r="S1707" s="209">
        <v>148.5</v>
      </c>
    </row>
    <row r="1708" spans="3:19" x14ac:dyDescent="0.25">
      <c r="C1708" s="210"/>
      <c r="R1708" s="208">
        <v>38220</v>
      </c>
      <c r="S1708" s="209">
        <v>146.19999999999999</v>
      </c>
    </row>
    <row r="1709" spans="3:19" x14ac:dyDescent="0.25">
      <c r="C1709" s="210"/>
      <c r="R1709" s="208">
        <v>38221</v>
      </c>
      <c r="S1709" s="209">
        <v>139.1</v>
      </c>
    </row>
    <row r="1710" spans="3:19" x14ac:dyDescent="0.25">
      <c r="C1710" s="210"/>
      <c r="R1710" s="208">
        <v>38222</v>
      </c>
      <c r="S1710" s="209">
        <v>139</v>
      </c>
    </row>
    <row r="1711" spans="3:19" x14ac:dyDescent="0.25">
      <c r="C1711" s="210"/>
      <c r="R1711" s="208">
        <v>38223</v>
      </c>
      <c r="S1711" s="209">
        <v>139</v>
      </c>
    </row>
    <row r="1712" spans="3:19" x14ac:dyDescent="0.25">
      <c r="C1712" s="210"/>
      <c r="R1712" s="208">
        <v>38224</v>
      </c>
      <c r="S1712" s="209">
        <v>139.30000000000001</v>
      </c>
    </row>
    <row r="1713" spans="3:19" x14ac:dyDescent="0.25">
      <c r="C1713" s="210"/>
      <c r="R1713" s="208">
        <v>38225</v>
      </c>
      <c r="S1713" s="209">
        <v>137.69999999999999</v>
      </c>
    </row>
    <row r="1714" spans="3:19" x14ac:dyDescent="0.25">
      <c r="C1714" s="210"/>
      <c r="R1714" s="208">
        <v>38226</v>
      </c>
      <c r="S1714" s="209">
        <v>138.80000000000001</v>
      </c>
    </row>
    <row r="1715" spans="3:19" x14ac:dyDescent="0.25">
      <c r="C1715" s="210"/>
      <c r="R1715" s="208">
        <v>38227</v>
      </c>
      <c r="S1715" s="209">
        <v>139</v>
      </c>
    </row>
    <row r="1716" spans="3:19" x14ac:dyDescent="0.25">
      <c r="C1716" s="210"/>
      <c r="R1716" s="208">
        <v>38228</v>
      </c>
      <c r="S1716" s="209">
        <v>137.19999999999999</v>
      </c>
    </row>
    <row r="1717" spans="3:19" x14ac:dyDescent="0.25">
      <c r="C1717" s="210"/>
      <c r="R1717" s="208">
        <v>38229</v>
      </c>
      <c r="S1717" s="209">
        <v>139.30000000000001</v>
      </c>
    </row>
    <row r="1718" spans="3:19" x14ac:dyDescent="0.25">
      <c r="C1718" s="210"/>
      <c r="R1718" s="208">
        <v>38230</v>
      </c>
      <c r="S1718" s="209">
        <v>141.6</v>
      </c>
    </row>
    <row r="1719" spans="3:19" x14ac:dyDescent="0.25">
      <c r="C1719" s="210"/>
      <c r="R1719" s="208">
        <v>38231</v>
      </c>
      <c r="S1719" s="209">
        <v>139.69999999999999</v>
      </c>
    </row>
    <row r="1720" spans="3:19" x14ac:dyDescent="0.25">
      <c r="C1720" s="210"/>
      <c r="R1720" s="208">
        <v>38232</v>
      </c>
      <c r="S1720" s="209">
        <v>134.4</v>
      </c>
    </row>
    <row r="1721" spans="3:19" x14ac:dyDescent="0.25">
      <c r="C1721" s="210"/>
      <c r="R1721" s="208">
        <v>38233</v>
      </c>
      <c r="S1721" s="209">
        <v>133.30000000000001</v>
      </c>
    </row>
    <row r="1722" spans="3:19" x14ac:dyDescent="0.25">
      <c r="C1722" s="210"/>
      <c r="R1722" s="208">
        <v>38234</v>
      </c>
      <c r="S1722" s="209">
        <v>132.1</v>
      </c>
    </row>
    <row r="1723" spans="3:19" x14ac:dyDescent="0.25">
      <c r="C1723" s="210"/>
      <c r="R1723" s="208">
        <v>38235</v>
      </c>
      <c r="S1723" s="209">
        <v>128.9</v>
      </c>
    </row>
    <row r="1724" spans="3:19" x14ac:dyDescent="0.25">
      <c r="C1724" s="210"/>
      <c r="R1724" s="208">
        <v>38236</v>
      </c>
      <c r="S1724" s="209">
        <v>129.19999999999999</v>
      </c>
    </row>
    <row r="1725" spans="3:19" x14ac:dyDescent="0.25">
      <c r="C1725" s="210"/>
      <c r="R1725" s="208">
        <v>38237</v>
      </c>
      <c r="S1725" s="209">
        <v>131</v>
      </c>
    </row>
    <row r="1726" spans="3:19" x14ac:dyDescent="0.25">
      <c r="C1726" s="210"/>
      <c r="R1726" s="208">
        <v>38238</v>
      </c>
      <c r="S1726" s="209">
        <v>131.1</v>
      </c>
    </row>
    <row r="1727" spans="3:19" x14ac:dyDescent="0.25">
      <c r="C1727" s="210"/>
      <c r="R1727" s="208">
        <v>38239</v>
      </c>
      <c r="S1727" s="209">
        <v>131.9</v>
      </c>
    </row>
    <row r="1728" spans="3:19" x14ac:dyDescent="0.25">
      <c r="C1728" s="210"/>
      <c r="R1728" s="208">
        <v>38240</v>
      </c>
      <c r="S1728" s="209">
        <v>133.80000000000001</v>
      </c>
    </row>
    <row r="1729" spans="3:19" x14ac:dyDescent="0.25">
      <c r="C1729" s="210"/>
      <c r="R1729" s="208">
        <v>38241</v>
      </c>
      <c r="S1729" s="209">
        <v>134</v>
      </c>
    </row>
    <row r="1730" spans="3:19" x14ac:dyDescent="0.25">
      <c r="C1730" s="210"/>
      <c r="R1730" s="208">
        <v>38242</v>
      </c>
      <c r="S1730" s="209">
        <v>132.69999999999999</v>
      </c>
    </row>
    <row r="1731" spans="3:19" x14ac:dyDescent="0.25">
      <c r="C1731" s="210"/>
      <c r="R1731" s="208">
        <v>38243</v>
      </c>
      <c r="S1731" s="209">
        <v>134.5</v>
      </c>
    </row>
    <row r="1732" spans="3:19" x14ac:dyDescent="0.25">
      <c r="C1732" s="210"/>
      <c r="R1732" s="208">
        <v>38244</v>
      </c>
      <c r="S1732" s="209">
        <v>137.19999999999999</v>
      </c>
    </row>
    <row r="1733" spans="3:19" x14ac:dyDescent="0.25">
      <c r="C1733" s="210"/>
      <c r="R1733" s="208">
        <v>38245</v>
      </c>
      <c r="S1733" s="209">
        <v>137.9</v>
      </c>
    </row>
    <row r="1734" spans="3:19" x14ac:dyDescent="0.25">
      <c r="C1734" s="210"/>
      <c r="R1734" s="208">
        <v>38246</v>
      </c>
      <c r="S1734" s="209">
        <v>138.69999999999999</v>
      </c>
    </row>
    <row r="1735" spans="3:19" x14ac:dyDescent="0.25">
      <c r="C1735" s="210"/>
      <c r="R1735" s="208">
        <v>38247</v>
      </c>
      <c r="S1735" s="209">
        <v>139.1</v>
      </c>
    </row>
    <row r="1736" spans="3:19" x14ac:dyDescent="0.25">
      <c r="C1736" s="210"/>
      <c r="R1736" s="208">
        <v>38248</v>
      </c>
      <c r="S1736" s="209">
        <v>140.19999999999999</v>
      </c>
    </row>
    <row r="1737" spans="3:19" x14ac:dyDescent="0.25">
      <c r="C1737" s="210"/>
      <c r="R1737" s="208">
        <v>38249</v>
      </c>
      <c r="S1737" s="209">
        <v>140.4</v>
      </c>
    </row>
    <row r="1738" spans="3:19" x14ac:dyDescent="0.25">
      <c r="C1738" s="210"/>
      <c r="R1738" s="208">
        <v>38250</v>
      </c>
      <c r="S1738" s="209">
        <v>143.30000000000001</v>
      </c>
    </row>
    <row r="1739" spans="3:19" x14ac:dyDescent="0.25">
      <c r="C1739" s="210"/>
      <c r="R1739" s="208">
        <v>38251</v>
      </c>
      <c r="S1739" s="209">
        <v>146.9</v>
      </c>
    </row>
    <row r="1740" spans="3:19" x14ac:dyDescent="0.25">
      <c r="C1740" s="210"/>
      <c r="R1740" s="208">
        <v>38252</v>
      </c>
      <c r="S1740" s="209">
        <v>149.1</v>
      </c>
    </row>
    <row r="1741" spans="3:19" x14ac:dyDescent="0.25">
      <c r="C1741" s="210"/>
      <c r="R1741" s="208">
        <v>38253</v>
      </c>
      <c r="S1741" s="209">
        <v>151</v>
      </c>
    </row>
    <row r="1742" spans="3:19" x14ac:dyDescent="0.25">
      <c r="C1742" s="210"/>
      <c r="R1742" s="208">
        <v>38254</v>
      </c>
      <c r="S1742" s="209">
        <v>150.69999999999999</v>
      </c>
    </row>
    <row r="1743" spans="3:19" x14ac:dyDescent="0.25">
      <c r="C1743" s="210"/>
      <c r="R1743" s="208">
        <v>38255</v>
      </c>
      <c r="S1743" s="209">
        <v>151.6</v>
      </c>
    </row>
    <row r="1744" spans="3:19" x14ac:dyDescent="0.25">
      <c r="C1744" s="210"/>
      <c r="R1744" s="208">
        <v>38256</v>
      </c>
      <c r="S1744" s="209">
        <v>149.1</v>
      </c>
    </row>
    <row r="1745" spans="3:19" x14ac:dyDescent="0.25">
      <c r="C1745" s="210"/>
      <c r="R1745" s="208">
        <v>38257</v>
      </c>
      <c r="S1745" s="209">
        <v>150.69999999999999</v>
      </c>
    </row>
    <row r="1746" spans="3:19" x14ac:dyDescent="0.25">
      <c r="C1746" s="210"/>
      <c r="R1746" s="208">
        <v>38258</v>
      </c>
      <c r="S1746" s="209">
        <v>153.19999999999999</v>
      </c>
    </row>
    <row r="1747" spans="3:19" x14ac:dyDescent="0.25">
      <c r="C1747" s="210"/>
      <c r="R1747" s="208">
        <v>38259</v>
      </c>
      <c r="S1747" s="209">
        <v>152.4</v>
      </c>
    </row>
    <row r="1748" spans="3:19" x14ac:dyDescent="0.25">
      <c r="C1748" s="210"/>
      <c r="R1748" s="208">
        <v>38260</v>
      </c>
      <c r="S1748" s="209">
        <v>153</v>
      </c>
    </row>
    <row r="1749" spans="3:19" x14ac:dyDescent="0.25">
      <c r="C1749" s="210"/>
      <c r="R1749" s="208">
        <v>38261</v>
      </c>
      <c r="S1749" s="209">
        <v>153.69999999999999</v>
      </c>
    </row>
    <row r="1750" spans="3:19" x14ac:dyDescent="0.25">
      <c r="C1750" s="210"/>
      <c r="R1750" s="208">
        <v>38262</v>
      </c>
      <c r="S1750" s="209">
        <v>151.9</v>
      </c>
    </row>
    <row r="1751" spans="3:19" x14ac:dyDescent="0.25">
      <c r="C1751" s="210"/>
      <c r="R1751" s="208">
        <v>38263</v>
      </c>
      <c r="S1751" s="209">
        <v>148.5</v>
      </c>
    </row>
    <row r="1752" spans="3:19" x14ac:dyDescent="0.25">
      <c r="C1752" s="210"/>
      <c r="R1752" s="208">
        <v>38264</v>
      </c>
      <c r="S1752" s="209">
        <v>149.19999999999999</v>
      </c>
    </row>
    <row r="1753" spans="3:19" x14ac:dyDescent="0.25">
      <c r="C1753" s="210"/>
      <c r="R1753" s="208">
        <v>38265</v>
      </c>
      <c r="S1753" s="209">
        <v>148.9</v>
      </c>
    </row>
    <row r="1754" spans="3:19" x14ac:dyDescent="0.25">
      <c r="C1754" s="210"/>
      <c r="R1754" s="208">
        <v>38266</v>
      </c>
      <c r="S1754" s="209">
        <v>149.80000000000001</v>
      </c>
    </row>
    <row r="1755" spans="3:19" x14ac:dyDescent="0.25">
      <c r="C1755" s="210"/>
      <c r="R1755" s="208">
        <v>38267</v>
      </c>
      <c r="S1755" s="209">
        <v>148.19999999999999</v>
      </c>
    </row>
    <row r="1756" spans="3:19" x14ac:dyDescent="0.25">
      <c r="C1756" s="210"/>
      <c r="R1756" s="208">
        <v>38268</v>
      </c>
      <c r="S1756" s="209">
        <v>148.19999999999999</v>
      </c>
    </row>
    <row r="1757" spans="3:19" x14ac:dyDescent="0.25">
      <c r="C1757" s="210"/>
      <c r="R1757" s="208">
        <v>38269</v>
      </c>
      <c r="S1757" s="209">
        <v>144.69999999999999</v>
      </c>
    </row>
    <row r="1758" spans="3:19" x14ac:dyDescent="0.25">
      <c r="C1758" s="210"/>
      <c r="R1758" s="208">
        <v>38270</v>
      </c>
      <c r="S1758" s="209">
        <v>141.9</v>
      </c>
    </row>
    <row r="1759" spans="3:19" x14ac:dyDescent="0.25">
      <c r="C1759" s="210"/>
      <c r="R1759" s="208">
        <v>38271</v>
      </c>
      <c r="S1759" s="209">
        <v>142.30000000000001</v>
      </c>
    </row>
    <row r="1760" spans="3:19" x14ac:dyDescent="0.25">
      <c r="C1760" s="210"/>
      <c r="R1760" s="208">
        <v>38272</v>
      </c>
      <c r="S1760" s="209">
        <v>143.30000000000001</v>
      </c>
    </row>
    <row r="1761" spans="3:19" x14ac:dyDescent="0.25">
      <c r="C1761" s="210"/>
      <c r="R1761" s="208">
        <v>38273</v>
      </c>
      <c r="S1761" s="209">
        <v>142.5</v>
      </c>
    </row>
    <row r="1762" spans="3:19" x14ac:dyDescent="0.25">
      <c r="C1762" s="210"/>
      <c r="R1762" s="208">
        <v>38274</v>
      </c>
      <c r="S1762" s="209">
        <v>140.4</v>
      </c>
    </row>
    <row r="1763" spans="3:19" x14ac:dyDescent="0.25">
      <c r="C1763" s="210"/>
      <c r="R1763" s="208">
        <v>38275</v>
      </c>
      <c r="S1763" s="209">
        <v>139.4</v>
      </c>
    </row>
    <row r="1764" spans="3:19" x14ac:dyDescent="0.25">
      <c r="C1764" s="210"/>
      <c r="R1764" s="208">
        <v>38276</v>
      </c>
      <c r="S1764" s="209">
        <v>137.6</v>
      </c>
    </row>
    <row r="1765" spans="3:19" x14ac:dyDescent="0.25">
      <c r="C1765" s="210"/>
      <c r="R1765" s="208">
        <v>38277</v>
      </c>
      <c r="S1765" s="209">
        <v>135.9</v>
      </c>
    </row>
    <row r="1766" spans="3:19" x14ac:dyDescent="0.25">
      <c r="C1766" s="210"/>
      <c r="R1766" s="208">
        <v>38278</v>
      </c>
      <c r="S1766" s="209">
        <v>134.19999999999999</v>
      </c>
    </row>
    <row r="1767" spans="3:19" x14ac:dyDescent="0.25">
      <c r="C1767" s="210"/>
      <c r="R1767" s="208">
        <v>38279</v>
      </c>
      <c r="S1767" s="209">
        <v>134.30000000000001</v>
      </c>
    </row>
    <row r="1768" spans="3:19" x14ac:dyDescent="0.25">
      <c r="C1768" s="210"/>
      <c r="R1768" s="208">
        <v>38280</v>
      </c>
      <c r="S1768" s="209">
        <v>132.19999999999999</v>
      </c>
    </row>
    <row r="1769" spans="3:19" x14ac:dyDescent="0.25">
      <c r="C1769" s="210"/>
      <c r="R1769" s="208">
        <v>38281</v>
      </c>
      <c r="S1769" s="209">
        <v>130.69999999999999</v>
      </c>
    </row>
    <row r="1770" spans="3:19" x14ac:dyDescent="0.25">
      <c r="C1770" s="210"/>
      <c r="R1770" s="208">
        <v>38282</v>
      </c>
      <c r="S1770" s="209">
        <v>128.4</v>
      </c>
    </row>
    <row r="1771" spans="3:19" x14ac:dyDescent="0.25">
      <c r="C1771" s="210"/>
      <c r="R1771" s="208">
        <v>38283</v>
      </c>
      <c r="S1771" s="209">
        <v>126.6</v>
      </c>
    </row>
    <row r="1772" spans="3:19" x14ac:dyDescent="0.25">
      <c r="C1772" s="210"/>
      <c r="R1772" s="208">
        <v>38284</v>
      </c>
      <c r="S1772" s="209">
        <v>124.1</v>
      </c>
    </row>
    <row r="1773" spans="3:19" x14ac:dyDescent="0.25">
      <c r="C1773" s="210"/>
      <c r="R1773" s="208">
        <v>38285</v>
      </c>
      <c r="S1773" s="209">
        <v>123.5</v>
      </c>
    </row>
    <row r="1774" spans="3:19" x14ac:dyDescent="0.25">
      <c r="C1774" s="210"/>
      <c r="R1774" s="208">
        <v>38286</v>
      </c>
      <c r="S1774" s="209">
        <v>125.3</v>
      </c>
    </row>
    <row r="1775" spans="3:19" x14ac:dyDescent="0.25">
      <c r="C1775" s="210"/>
      <c r="R1775" s="208">
        <v>38287</v>
      </c>
      <c r="S1775" s="209">
        <v>123.2</v>
      </c>
    </row>
    <row r="1776" spans="3:19" x14ac:dyDescent="0.25">
      <c r="C1776" s="210"/>
      <c r="R1776" s="208">
        <v>38288</v>
      </c>
      <c r="S1776" s="209">
        <v>121.1</v>
      </c>
    </row>
    <row r="1777" spans="3:19" x14ac:dyDescent="0.25">
      <c r="C1777" s="210"/>
      <c r="R1777" s="208">
        <v>38289</v>
      </c>
      <c r="S1777" s="209">
        <v>120.1</v>
      </c>
    </row>
    <row r="1778" spans="3:19" x14ac:dyDescent="0.25">
      <c r="C1778" s="210"/>
      <c r="R1778" s="208">
        <v>38290</v>
      </c>
      <c r="S1778" s="209">
        <v>117.2</v>
      </c>
    </row>
    <row r="1779" spans="3:19" x14ac:dyDescent="0.25">
      <c r="C1779" s="210"/>
      <c r="R1779" s="208">
        <v>38291</v>
      </c>
      <c r="S1779" s="209">
        <v>116.5</v>
      </c>
    </row>
    <row r="1780" spans="3:19" x14ac:dyDescent="0.25">
      <c r="C1780" s="210"/>
      <c r="R1780" s="208">
        <v>38292</v>
      </c>
      <c r="S1780" s="209">
        <v>116.3</v>
      </c>
    </row>
    <row r="1781" spans="3:19" x14ac:dyDescent="0.25">
      <c r="C1781" s="210"/>
      <c r="R1781" s="208">
        <v>38293</v>
      </c>
      <c r="S1781" s="209">
        <v>116.8</v>
      </c>
    </row>
    <row r="1782" spans="3:19" x14ac:dyDescent="0.25">
      <c r="C1782" s="210"/>
      <c r="R1782" s="208">
        <v>38294</v>
      </c>
      <c r="S1782" s="209">
        <v>114.2</v>
      </c>
    </row>
    <row r="1783" spans="3:19" x14ac:dyDescent="0.25">
      <c r="C1783" s="210"/>
      <c r="R1783" s="208">
        <v>38295</v>
      </c>
      <c r="S1783" s="209">
        <v>113.6</v>
      </c>
    </row>
    <row r="1784" spans="3:19" x14ac:dyDescent="0.25">
      <c r="C1784" s="210"/>
      <c r="R1784" s="208">
        <v>38296</v>
      </c>
      <c r="S1784" s="209">
        <v>113</v>
      </c>
    </row>
    <row r="1785" spans="3:19" x14ac:dyDescent="0.25">
      <c r="C1785" s="210"/>
      <c r="R1785" s="208">
        <v>38297</v>
      </c>
      <c r="S1785" s="209">
        <v>111.7</v>
      </c>
    </row>
    <row r="1786" spans="3:19" x14ac:dyDescent="0.25">
      <c r="C1786" s="210"/>
      <c r="R1786" s="208">
        <v>38298</v>
      </c>
      <c r="S1786" s="209">
        <v>109.3</v>
      </c>
    </row>
    <row r="1787" spans="3:19" x14ac:dyDescent="0.25">
      <c r="C1787" s="210"/>
      <c r="R1787" s="208">
        <v>38299</v>
      </c>
      <c r="S1787" s="209">
        <v>112.3</v>
      </c>
    </row>
    <row r="1788" spans="3:19" x14ac:dyDescent="0.25">
      <c r="C1788" s="210"/>
      <c r="R1788" s="208">
        <v>38300</v>
      </c>
      <c r="S1788" s="209">
        <v>115.5</v>
      </c>
    </row>
    <row r="1789" spans="3:19" x14ac:dyDescent="0.25">
      <c r="C1789" s="210"/>
      <c r="R1789" s="208">
        <v>38301</v>
      </c>
      <c r="S1789" s="209">
        <v>116.4</v>
      </c>
    </row>
    <row r="1790" spans="3:19" x14ac:dyDescent="0.25">
      <c r="C1790" s="210"/>
      <c r="R1790" s="208">
        <v>38302</v>
      </c>
      <c r="S1790" s="209">
        <v>116</v>
      </c>
    </row>
    <row r="1791" spans="3:19" x14ac:dyDescent="0.25">
      <c r="C1791" s="210"/>
      <c r="R1791" s="208">
        <v>38303</v>
      </c>
      <c r="S1791" s="209">
        <v>116.9</v>
      </c>
    </row>
    <row r="1792" spans="3:19" x14ac:dyDescent="0.25">
      <c r="C1792" s="210"/>
      <c r="R1792" s="208">
        <v>38304</v>
      </c>
      <c r="S1792" s="209">
        <v>115.9</v>
      </c>
    </row>
    <row r="1793" spans="3:19" x14ac:dyDescent="0.25">
      <c r="C1793" s="210"/>
      <c r="R1793" s="208">
        <v>38305</v>
      </c>
      <c r="S1793" s="209">
        <v>115.4</v>
      </c>
    </row>
    <row r="1794" spans="3:19" x14ac:dyDescent="0.25">
      <c r="C1794" s="210"/>
      <c r="R1794" s="208">
        <v>38306</v>
      </c>
      <c r="S1794" s="209">
        <v>118.5</v>
      </c>
    </row>
    <row r="1795" spans="3:19" x14ac:dyDescent="0.25">
      <c r="C1795" s="210"/>
      <c r="R1795" s="208">
        <v>38307</v>
      </c>
      <c r="S1795" s="209">
        <v>121.1</v>
      </c>
    </row>
    <row r="1796" spans="3:19" x14ac:dyDescent="0.25">
      <c r="C1796" s="210"/>
      <c r="R1796" s="208">
        <v>38308</v>
      </c>
      <c r="S1796" s="209">
        <v>122.9</v>
      </c>
    </row>
    <row r="1797" spans="3:19" x14ac:dyDescent="0.25">
      <c r="C1797" s="210"/>
      <c r="R1797" s="208">
        <v>38309</v>
      </c>
      <c r="S1797" s="209">
        <v>122.8</v>
      </c>
    </row>
    <row r="1798" spans="3:19" x14ac:dyDescent="0.25">
      <c r="C1798" s="210"/>
      <c r="R1798" s="208">
        <v>38310</v>
      </c>
      <c r="S1798" s="209">
        <v>122.1</v>
      </c>
    </row>
    <row r="1799" spans="3:19" x14ac:dyDescent="0.25">
      <c r="C1799" s="210"/>
      <c r="R1799" s="208">
        <v>38311</v>
      </c>
      <c r="S1799" s="209">
        <v>120.8</v>
      </c>
    </row>
    <row r="1800" spans="3:19" x14ac:dyDescent="0.25">
      <c r="C1800" s="210"/>
      <c r="R1800" s="208">
        <v>38312</v>
      </c>
      <c r="S1800" s="209">
        <v>120.8</v>
      </c>
    </row>
    <row r="1801" spans="3:19" x14ac:dyDescent="0.25">
      <c r="C1801" s="210"/>
      <c r="R1801" s="208">
        <v>38313</v>
      </c>
      <c r="S1801" s="209">
        <v>121.3</v>
      </c>
    </row>
    <row r="1802" spans="3:19" x14ac:dyDescent="0.25">
      <c r="C1802" s="210"/>
      <c r="R1802" s="208">
        <v>38314</v>
      </c>
      <c r="S1802" s="209">
        <v>124.5</v>
      </c>
    </row>
    <row r="1803" spans="3:19" x14ac:dyDescent="0.25">
      <c r="C1803" s="210"/>
      <c r="R1803" s="208">
        <v>38315</v>
      </c>
      <c r="S1803" s="209">
        <v>126.3</v>
      </c>
    </row>
    <row r="1804" spans="3:19" x14ac:dyDescent="0.25">
      <c r="C1804" s="210"/>
      <c r="R1804" s="208">
        <v>38316</v>
      </c>
      <c r="S1804" s="209">
        <v>126.8</v>
      </c>
    </row>
    <row r="1805" spans="3:19" x14ac:dyDescent="0.25">
      <c r="C1805" s="210"/>
      <c r="R1805" s="208">
        <v>38317</v>
      </c>
      <c r="S1805" s="209">
        <v>125.7</v>
      </c>
    </row>
    <row r="1806" spans="3:19" x14ac:dyDescent="0.25">
      <c r="C1806" s="210"/>
      <c r="R1806" s="208">
        <v>38318</v>
      </c>
      <c r="S1806" s="209">
        <v>124.5</v>
      </c>
    </row>
    <row r="1807" spans="3:19" x14ac:dyDescent="0.25">
      <c r="C1807" s="210"/>
      <c r="R1807" s="208">
        <v>38319</v>
      </c>
      <c r="S1807" s="209">
        <v>124.4</v>
      </c>
    </row>
    <row r="1808" spans="3:19" x14ac:dyDescent="0.25">
      <c r="C1808" s="210"/>
      <c r="R1808" s="208">
        <v>38320</v>
      </c>
      <c r="S1808" s="209">
        <v>125.5</v>
      </c>
    </row>
    <row r="1809" spans="3:19" x14ac:dyDescent="0.25">
      <c r="C1809" s="210"/>
      <c r="R1809" s="208">
        <v>38321</v>
      </c>
      <c r="S1809" s="209">
        <v>124.5</v>
      </c>
    </row>
    <row r="1810" spans="3:19" x14ac:dyDescent="0.25">
      <c r="C1810" s="210"/>
      <c r="R1810" s="208">
        <v>38322</v>
      </c>
      <c r="S1810" s="209">
        <v>125.2</v>
      </c>
    </row>
    <row r="1811" spans="3:19" x14ac:dyDescent="0.25">
      <c r="C1811" s="210"/>
      <c r="R1811" s="208">
        <v>38323</v>
      </c>
      <c r="S1811" s="209">
        <v>126.3</v>
      </c>
    </row>
    <row r="1812" spans="3:19" x14ac:dyDescent="0.25">
      <c r="C1812" s="210"/>
      <c r="R1812" s="208">
        <v>38324</v>
      </c>
      <c r="S1812" s="209">
        <v>126.4</v>
      </c>
    </row>
    <row r="1813" spans="3:19" x14ac:dyDescent="0.25">
      <c r="C1813" s="210"/>
      <c r="R1813" s="208">
        <v>38325</v>
      </c>
      <c r="S1813" s="209">
        <v>127</v>
      </c>
    </row>
    <row r="1814" spans="3:19" x14ac:dyDescent="0.25">
      <c r="C1814" s="210"/>
      <c r="R1814" s="208">
        <v>38326</v>
      </c>
      <c r="S1814" s="209">
        <v>125.4</v>
      </c>
    </row>
    <row r="1815" spans="3:19" x14ac:dyDescent="0.25">
      <c r="C1815" s="210"/>
      <c r="R1815" s="208">
        <v>38327</v>
      </c>
      <c r="S1815" s="209">
        <v>126.7</v>
      </c>
    </row>
    <row r="1816" spans="3:19" x14ac:dyDescent="0.25">
      <c r="C1816" s="210"/>
      <c r="R1816" s="208">
        <v>38328</v>
      </c>
      <c r="S1816" s="209">
        <v>127.8</v>
      </c>
    </row>
    <row r="1817" spans="3:19" x14ac:dyDescent="0.25">
      <c r="C1817" s="210"/>
      <c r="R1817" s="208">
        <v>38329</v>
      </c>
      <c r="S1817" s="209">
        <v>126.1</v>
      </c>
    </row>
    <row r="1818" spans="3:19" x14ac:dyDescent="0.25">
      <c r="C1818" s="210"/>
      <c r="R1818" s="208">
        <v>38330</v>
      </c>
      <c r="S1818" s="209">
        <v>123.1</v>
      </c>
    </row>
    <row r="1819" spans="3:19" x14ac:dyDescent="0.25">
      <c r="C1819" s="210"/>
      <c r="R1819" s="208">
        <v>38331</v>
      </c>
      <c r="S1819" s="209">
        <v>120.9</v>
      </c>
    </row>
    <row r="1820" spans="3:19" x14ac:dyDescent="0.25">
      <c r="C1820" s="210"/>
      <c r="R1820" s="208">
        <v>38332</v>
      </c>
      <c r="S1820" s="209">
        <v>119.4</v>
      </c>
    </row>
    <row r="1821" spans="3:19" x14ac:dyDescent="0.25">
      <c r="C1821" s="210"/>
      <c r="R1821" s="208">
        <v>38333</v>
      </c>
      <c r="S1821" s="209">
        <v>117.1</v>
      </c>
    </row>
    <row r="1822" spans="3:19" x14ac:dyDescent="0.25">
      <c r="C1822" s="210"/>
      <c r="R1822" s="208">
        <v>38334</v>
      </c>
      <c r="S1822" s="209">
        <v>118.8</v>
      </c>
    </row>
    <row r="1823" spans="3:19" x14ac:dyDescent="0.25">
      <c r="C1823" s="210"/>
      <c r="R1823" s="208">
        <v>38335</v>
      </c>
      <c r="S1823" s="209">
        <v>118.2</v>
      </c>
    </row>
    <row r="1824" spans="3:19" x14ac:dyDescent="0.25">
      <c r="C1824" s="210"/>
      <c r="R1824" s="208">
        <v>38336</v>
      </c>
      <c r="S1824" s="209">
        <v>116</v>
      </c>
    </row>
    <row r="1825" spans="3:19" x14ac:dyDescent="0.25">
      <c r="C1825" s="210"/>
      <c r="R1825" s="208">
        <v>38337</v>
      </c>
      <c r="S1825" s="209">
        <v>112.8</v>
      </c>
    </row>
    <row r="1826" spans="3:19" x14ac:dyDescent="0.25">
      <c r="C1826" s="210"/>
      <c r="R1826" s="208">
        <v>38338</v>
      </c>
      <c r="S1826" s="209">
        <v>110.8</v>
      </c>
    </row>
    <row r="1827" spans="3:19" x14ac:dyDescent="0.25">
      <c r="C1827" s="210"/>
      <c r="R1827" s="208">
        <v>38339</v>
      </c>
      <c r="S1827" s="209">
        <v>110.7</v>
      </c>
    </row>
    <row r="1828" spans="3:19" x14ac:dyDescent="0.25">
      <c r="C1828" s="210"/>
      <c r="R1828" s="208">
        <v>38340</v>
      </c>
      <c r="S1828" s="209">
        <v>111.2</v>
      </c>
    </row>
    <row r="1829" spans="3:19" x14ac:dyDescent="0.25">
      <c r="C1829" s="210"/>
      <c r="R1829" s="208">
        <v>38341</v>
      </c>
      <c r="S1829" s="209">
        <v>112.4</v>
      </c>
    </row>
    <row r="1830" spans="3:19" x14ac:dyDescent="0.25">
      <c r="C1830" s="210"/>
      <c r="R1830" s="208">
        <v>38342</v>
      </c>
      <c r="S1830" s="209">
        <v>113.1</v>
      </c>
    </row>
    <row r="1831" spans="3:19" x14ac:dyDescent="0.25">
      <c r="C1831" s="210"/>
      <c r="R1831" s="208">
        <v>38343</v>
      </c>
      <c r="S1831" s="209">
        <v>112.8</v>
      </c>
    </row>
    <row r="1832" spans="3:19" x14ac:dyDescent="0.25">
      <c r="C1832" s="210"/>
      <c r="R1832" s="208">
        <v>38344</v>
      </c>
      <c r="S1832" s="209">
        <v>110.5</v>
      </c>
    </row>
    <row r="1833" spans="3:19" x14ac:dyDescent="0.25">
      <c r="C1833" s="210"/>
      <c r="R1833" s="208">
        <v>38345</v>
      </c>
      <c r="S1833" s="209">
        <v>108.4</v>
      </c>
    </row>
    <row r="1834" spans="3:19" x14ac:dyDescent="0.25">
      <c r="C1834" s="210"/>
      <c r="R1834" s="208">
        <v>38346</v>
      </c>
      <c r="S1834" s="209">
        <v>107.1</v>
      </c>
    </row>
    <row r="1835" spans="3:19" x14ac:dyDescent="0.25">
      <c r="C1835" s="210"/>
      <c r="R1835" s="208">
        <v>38347</v>
      </c>
      <c r="S1835" s="209">
        <v>106.4</v>
      </c>
    </row>
    <row r="1836" spans="3:19" x14ac:dyDescent="0.25">
      <c r="C1836" s="210"/>
      <c r="R1836" s="208">
        <v>38348</v>
      </c>
      <c r="S1836" s="209">
        <v>107.1</v>
      </c>
    </row>
    <row r="1837" spans="3:19" x14ac:dyDescent="0.25">
      <c r="C1837" s="210"/>
      <c r="R1837" s="208">
        <v>38349</v>
      </c>
      <c r="S1837" s="209">
        <v>106.3</v>
      </c>
    </row>
    <row r="1838" spans="3:19" x14ac:dyDescent="0.25">
      <c r="C1838" s="210"/>
      <c r="R1838" s="208">
        <v>38350</v>
      </c>
      <c r="S1838" s="209">
        <v>106.1</v>
      </c>
    </row>
    <row r="1839" spans="3:19" x14ac:dyDescent="0.25">
      <c r="C1839" s="210"/>
      <c r="R1839" s="208">
        <v>38351</v>
      </c>
      <c r="S1839" s="209">
        <v>106.7</v>
      </c>
    </row>
    <row r="1840" spans="3:19" x14ac:dyDescent="0.25">
      <c r="C1840" s="210"/>
      <c r="R1840" s="208">
        <v>38352</v>
      </c>
      <c r="S1840" s="209">
        <v>105.8</v>
      </c>
    </row>
    <row r="1841" spans="3:19" x14ac:dyDescent="0.25">
      <c r="C1841" s="210"/>
      <c r="R1841" s="208">
        <v>38353</v>
      </c>
      <c r="S1841" s="209">
        <v>103.2</v>
      </c>
    </row>
    <row r="1842" spans="3:19" x14ac:dyDescent="0.25">
      <c r="C1842" s="210"/>
      <c r="R1842" s="208">
        <v>38354</v>
      </c>
      <c r="S1842" s="209">
        <v>102.2</v>
      </c>
    </row>
    <row r="1843" spans="3:19" x14ac:dyDescent="0.25">
      <c r="C1843" s="210"/>
      <c r="R1843" s="208">
        <v>38355</v>
      </c>
      <c r="S1843" s="209">
        <v>103.3</v>
      </c>
    </row>
    <row r="1844" spans="3:19" x14ac:dyDescent="0.25">
      <c r="C1844" s="210"/>
      <c r="R1844" s="208">
        <v>38356</v>
      </c>
      <c r="S1844" s="209">
        <v>105.3</v>
      </c>
    </row>
    <row r="1845" spans="3:19" x14ac:dyDescent="0.25">
      <c r="C1845" s="210"/>
      <c r="R1845" s="208">
        <v>38357</v>
      </c>
      <c r="S1845" s="209">
        <v>104.4</v>
      </c>
    </row>
    <row r="1846" spans="3:19" x14ac:dyDescent="0.25">
      <c r="C1846" s="210"/>
      <c r="R1846" s="208">
        <v>38358</v>
      </c>
      <c r="S1846" s="209">
        <v>103.1</v>
      </c>
    </row>
    <row r="1847" spans="3:19" x14ac:dyDescent="0.25">
      <c r="C1847" s="210"/>
      <c r="R1847" s="208">
        <v>38359</v>
      </c>
      <c r="S1847" s="209">
        <v>102.5</v>
      </c>
    </row>
    <row r="1848" spans="3:19" x14ac:dyDescent="0.25">
      <c r="C1848" s="210"/>
      <c r="R1848" s="208">
        <v>38360</v>
      </c>
      <c r="S1848" s="209">
        <v>100.4</v>
      </c>
    </row>
    <row r="1849" spans="3:19" x14ac:dyDescent="0.25">
      <c r="C1849" s="210"/>
      <c r="R1849" s="208">
        <v>38361</v>
      </c>
      <c r="S1849" s="209">
        <v>99.9</v>
      </c>
    </row>
    <row r="1850" spans="3:19" x14ac:dyDescent="0.25">
      <c r="C1850" s="210"/>
      <c r="R1850" s="208">
        <v>38362</v>
      </c>
      <c r="S1850" s="209">
        <v>101.3</v>
      </c>
    </row>
    <row r="1851" spans="3:19" x14ac:dyDescent="0.25">
      <c r="C1851" s="210"/>
      <c r="R1851" s="208">
        <v>38363</v>
      </c>
      <c r="S1851" s="209">
        <v>102.2</v>
      </c>
    </row>
    <row r="1852" spans="3:19" x14ac:dyDescent="0.25">
      <c r="C1852" s="210"/>
      <c r="R1852" s="208">
        <v>38364</v>
      </c>
      <c r="S1852" s="209">
        <v>101.7</v>
      </c>
    </row>
    <row r="1853" spans="3:19" x14ac:dyDescent="0.25">
      <c r="C1853" s="210"/>
      <c r="R1853" s="208">
        <v>38365</v>
      </c>
      <c r="S1853" s="209">
        <v>101.8</v>
      </c>
    </row>
    <row r="1854" spans="3:19" x14ac:dyDescent="0.25">
      <c r="C1854" s="210"/>
      <c r="R1854" s="208">
        <v>38366</v>
      </c>
      <c r="S1854" s="209">
        <v>101</v>
      </c>
    </row>
    <row r="1855" spans="3:19" x14ac:dyDescent="0.25">
      <c r="C1855" s="210"/>
      <c r="R1855" s="208">
        <v>38367</v>
      </c>
      <c r="S1855" s="209">
        <v>101.3</v>
      </c>
    </row>
    <row r="1856" spans="3:19" x14ac:dyDescent="0.25">
      <c r="C1856" s="210"/>
      <c r="R1856" s="208">
        <v>38368</v>
      </c>
      <c r="S1856" s="209">
        <v>100</v>
      </c>
    </row>
    <row r="1857" spans="3:19" x14ac:dyDescent="0.25">
      <c r="C1857" s="210"/>
      <c r="R1857" s="208">
        <v>38369</v>
      </c>
      <c r="S1857" s="209">
        <v>99.3</v>
      </c>
    </row>
    <row r="1858" spans="3:19" x14ac:dyDescent="0.25">
      <c r="C1858" s="210"/>
      <c r="R1858" s="208">
        <v>38370</v>
      </c>
      <c r="S1858" s="209">
        <v>99.8</v>
      </c>
    </row>
    <row r="1859" spans="3:19" x14ac:dyDescent="0.25">
      <c r="C1859" s="210"/>
      <c r="R1859" s="208">
        <v>38371</v>
      </c>
      <c r="S1859" s="209">
        <v>99.1</v>
      </c>
    </row>
    <row r="1860" spans="3:19" x14ac:dyDescent="0.25">
      <c r="C1860" s="210"/>
      <c r="R1860" s="208">
        <v>38372</v>
      </c>
      <c r="S1860" s="209">
        <v>98.1</v>
      </c>
    </row>
    <row r="1861" spans="3:19" x14ac:dyDescent="0.25">
      <c r="C1861" s="210"/>
      <c r="R1861" s="208">
        <v>38373</v>
      </c>
      <c r="S1861" s="209">
        <v>97.9</v>
      </c>
    </row>
    <row r="1862" spans="3:19" x14ac:dyDescent="0.25">
      <c r="C1862" s="210"/>
      <c r="R1862" s="208">
        <v>38374</v>
      </c>
      <c r="S1862" s="209">
        <v>97.9</v>
      </c>
    </row>
    <row r="1863" spans="3:19" x14ac:dyDescent="0.25">
      <c r="C1863" s="210"/>
      <c r="R1863" s="208">
        <v>38375</v>
      </c>
      <c r="S1863" s="209">
        <v>96.2</v>
      </c>
    </row>
    <row r="1864" spans="3:19" x14ac:dyDescent="0.25">
      <c r="C1864" s="210"/>
      <c r="R1864" s="208">
        <v>38376</v>
      </c>
      <c r="S1864" s="209">
        <v>98.1</v>
      </c>
    </row>
    <row r="1865" spans="3:19" x14ac:dyDescent="0.25">
      <c r="C1865" s="210"/>
      <c r="R1865" s="208">
        <v>38377</v>
      </c>
      <c r="S1865" s="209">
        <v>99.3</v>
      </c>
    </row>
    <row r="1866" spans="3:19" x14ac:dyDescent="0.25">
      <c r="C1866" s="210"/>
      <c r="R1866" s="208">
        <v>38378</v>
      </c>
      <c r="S1866" s="209">
        <v>99.9</v>
      </c>
    </row>
    <row r="1867" spans="3:19" x14ac:dyDescent="0.25">
      <c r="C1867" s="210"/>
      <c r="R1867" s="208">
        <v>38379</v>
      </c>
      <c r="S1867" s="209">
        <v>100.8</v>
      </c>
    </row>
    <row r="1868" spans="3:19" x14ac:dyDescent="0.25">
      <c r="C1868" s="210"/>
      <c r="R1868" s="208">
        <v>38380</v>
      </c>
      <c r="S1868" s="209">
        <v>100.6</v>
      </c>
    </row>
    <row r="1869" spans="3:19" x14ac:dyDescent="0.25">
      <c r="C1869" s="210"/>
      <c r="R1869" s="208">
        <v>38381</v>
      </c>
      <c r="S1869" s="209">
        <v>100</v>
      </c>
    </row>
    <row r="1870" spans="3:19" x14ac:dyDescent="0.25">
      <c r="C1870" s="210"/>
      <c r="R1870" s="208">
        <v>38382</v>
      </c>
      <c r="S1870" s="209">
        <v>97.5</v>
      </c>
    </row>
    <row r="1871" spans="3:19" x14ac:dyDescent="0.25">
      <c r="C1871" s="210"/>
      <c r="R1871" s="208">
        <v>38383</v>
      </c>
      <c r="S1871" s="209">
        <v>100.8</v>
      </c>
    </row>
    <row r="1872" spans="3:19" x14ac:dyDescent="0.25">
      <c r="C1872" s="210"/>
      <c r="R1872" s="208">
        <v>38384</v>
      </c>
      <c r="S1872" s="209">
        <v>103.5</v>
      </c>
    </row>
    <row r="1873" spans="3:19" x14ac:dyDescent="0.25">
      <c r="C1873" s="210"/>
      <c r="R1873" s="208">
        <v>38385</v>
      </c>
      <c r="S1873" s="209">
        <v>103.6</v>
      </c>
    </row>
    <row r="1874" spans="3:19" x14ac:dyDescent="0.25">
      <c r="C1874" s="210"/>
      <c r="R1874" s="208">
        <v>38386</v>
      </c>
      <c r="S1874" s="209">
        <v>102.5</v>
      </c>
    </row>
    <row r="1875" spans="3:19" x14ac:dyDescent="0.25">
      <c r="C1875" s="210"/>
      <c r="R1875" s="208">
        <v>38387</v>
      </c>
      <c r="S1875" s="209">
        <v>102.4</v>
      </c>
    </row>
    <row r="1876" spans="3:19" x14ac:dyDescent="0.25">
      <c r="C1876" s="210"/>
      <c r="R1876" s="208">
        <v>38388</v>
      </c>
      <c r="S1876" s="209">
        <v>101.5</v>
      </c>
    </row>
    <row r="1877" spans="3:19" x14ac:dyDescent="0.25">
      <c r="C1877" s="210"/>
      <c r="R1877" s="208">
        <v>38389</v>
      </c>
      <c r="S1877" s="209">
        <v>99.9</v>
      </c>
    </row>
    <row r="1878" spans="3:19" x14ac:dyDescent="0.25">
      <c r="C1878" s="210"/>
      <c r="R1878" s="208">
        <v>38390</v>
      </c>
      <c r="S1878" s="209">
        <v>102.9</v>
      </c>
    </row>
    <row r="1879" spans="3:19" x14ac:dyDescent="0.25">
      <c r="C1879" s="210"/>
      <c r="R1879" s="208">
        <v>38391</v>
      </c>
      <c r="S1879" s="209">
        <v>103</v>
      </c>
    </row>
    <row r="1880" spans="3:19" x14ac:dyDescent="0.25">
      <c r="C1880" s="210"/>
      <c r="R1880" s="208">
        <v>38392</v>
      </c>
      <c r="S1880" s="209">
        <v>103.9</v>
      </c>
    </row>
    <row r="1881" spans="3:19" x14ac:dyDescent="0.25">
      <c r="C1881" s="210"/>
      <c r="R1881" s="208">
        <v>38393</v>
      </c>
      <c r="S1881" s="209">
        <v>105.2</v>
      </c>
    </row>
    <row r="1882" spans="3:19" x14ac:dyDescent="0.25">
      <c r="C1882" s="210"/>
      <c r="R1882" s="208">
        <v>38394</v>
      </c>
      <c r="S1882" s="209">
        <v>105.8</v>
      </c>
    </row>
    <row r="1883" spans="3:19" x14ac:dyDescent="0.25">
      <c r="C1883" s="210"/>
      <c r="R1883" s="208">
        <v>38395</v>
      </c>
      <c r="S1883" s="209">
        <v>105.7</v>
      </c>
    </row>
    <row r="1884" spans="3:19" x14ac:dyDescent="0.25">
      <c r="C1884" s="210"/>
      <c r="R1884" s="208">
        <v>38396</v>
      </c>
      <c r="S1884" s="209">
        <v>104.7</v>
      </c>
    </row>
    <row r="1885" spans="3:19" x14ac:dyDescent="0.25">
      <c r="C1885" s="210"/>
      <c r="R1885" s="208">
        <v>38397</v>
      </c>
      <c r="S1885" s="209">
        <v>106.3</v>
      </c>
    </row>
    <row r="1886" spans="3:19" x14ac:dyDescent="0.25">
      <c r="C1886" s="210"/>
      <c r="R1886" s="208">
        <v>38398</v>
      </c>
      <c r="S1886" s="209">
        <v>109.3</v>
      </c>
    </row>
    <row r="1887" spans="3:19" x14ac:dyDescent="0.25">
      <c r="C1887" s="210"/>
      <c r="R1887" s="208">
        <v>38399</v>
      </c>
      <c r="S1887" s="209">
        <v>110.7</v>
      </c>
    </row>
    <row r="1888" spans="3:19" x14ac:dyDescent="0.25">
      <c r="C1888" s="210"/>
      <c r="R1888" s="208">
        <v>38400</v>
      </c>
      <c r="S1888" s="209">
        <v>111.4</v>
      </c>
    </row>
    <row r="1889" spans="3:19" x14ac:dyDescent="0.25">
      <c r="C1889" s="210"/>
      <c r="R1889" s="208">
        <v>38401</v>
      </c>
      <c r="S1889" s="209">
        <v>111.4</v>
      </c>
    </row>
    <row r="1890" spans="3:19" x14ac:dyDescent="0.25">
      <c r="C1890" s="210"/>
      <c r="R1890" s="208">
        <v>38402</v>
      </c>
      <c r="S1890" s="209">
        <v>111.2</v>
      </c>
    </row>
    <row r="1891" spans="3:19" x14ac:dyDescent="0.25">
      <c r="C1891" s="210"/>
      <c r="R1891" s="208">
        <v>38403</v>
      </c>
      <c r="S1891" s="209">
        <v>109.7</v>
      </c>
    </row>
    <row r="1892" spans="3:19" x14ac:dyDescent="0.25">
      <c r="C1892" s="210"/>
      <c r="R1892" s="208">
        <v>38404</v>
      </c>
      <c r="S1892" s="209">
        <v>109.6</v>
      </c>
    </row>
    <row r="1893" spans="3:19" x14ac:dyDescent="0.25">
      <c r="C1893" s="210"/>
      <c r="R1893" s="208">
        <v>38405</v>
      </c>
      <c r="S1893" s="209">
        <v>111.6</v>
      </c>
    </row>
    <row r="1894" spans="3:19" x14ac:dyDescent="0.25">
      <c r="C1894" s="210"/>
      <c r="R1894" s="208">
        <v>38406</v>
      </c>
      <c r="S1894" s="209">
        <v>109.2</v>
      </c>
    </row>
    <row r="1895" spans="3:19" x14ac:dyDescent="0.25">
      <c r="C1895" s="210"/>
      <c r="R1895" s="208">
        <v>38407</v>
      </c>
      <c r="S1895" s="209">
        <v>109.3</v>
      </c>
    </row>
    <row r="1896" spans="3:19" x14ac:dyDescent="0.25">
      <c r="C1896" s="210"/>
      <c r="R1896" s="208">
        <v>38408</v>
      </c>
      <c r="S1896" s="209">
        <v>108.8</v>
      </c>
    </row>
    <row r="1897" spans="3:19" x14ac:dyDescent="0.25">
      <c r="C1897" s="210"/>
      <c r="R1897" s="208">
        <v>38409</v>
      </c>
      <c r="S1897" s="209">
        <v>107.8</v>
      </c>
    </row>
    <row r="1898" spans="3:19" x14ac:dyDescent="0.25">
      <c r="C1898" s="210"/>
      <c r="R1898" s="208">
        <v>38410</v>
      </c>
      <c r="S1898" s="209">
        <v>108.9</v>
      </c>
    </row>
    <row r="1899" spans="3:19" x14ac:dyDescent="0.25">
      <c r="C1899" s="210"/>
      <c r="R1899" s="208">
        <v>38411</v>
      </c>
      <c r="S1899" s="209">
        <v>109.1</v>
      </c>
    </row>
    <row r="1900" spans="3:19" x14ac:dyDescent="0.25">
      <c r="C1900" s="210"/>
      <c r="R1900" s="208">
        <v>38412</v>
      </c>
      <c r="S1900" s="209">
        <v>112.4</v>
      </c>
    </row>
    <row r="1901" spans="3:19" x14ac:dyDescent="0.25">
      <c r="C1901" s="210"/>
      <c r="R1901" s="208">
        <v>38413</v>
      </c>
      <c r="S1901" s="209">
        <v>110.9</v>
      </c>
    </row>
    <row r="1902" spans="3:19" x14ac:dyDescent="0.25">
      <c r="C1902" s="210"/>
      <c r="R1902" s="208">
        <v>38414</v>
      </c>
      <c r="S1902" s="209">
        <v>109.1</v>
      </c>
    </row>
    <row r="1903" spans="3:19" x14ac:dyDescent="0.25">
      <c r="C1903" s="210"/>
      <c r="R1903" s="208">
        <v>38415</v>
      </c>
      <c r="S1903" s="209">
        <v>106.7</v>
      </c>
    </row>
    <row r="1904" spans="3:19" x14ac:dyDescent="0.25">
      <c r="C1904" s="210"/>
      <c r="R1904" s="208">
        <v>38416</v>
      </c>
      <c r="S1904" s="209">
        <v>106.1</v>
      </c>
    </row>
    <row r="1905" spans="3:19" x14ac:dyDescent="0.25">
      <c r="C1905" s="210"/>
      <c r="R1905" s="208">
        <v>38417</v>
      </c>
      <c r="S1905" s="209">
        <v>104.5</v>
      </c>
    </row>
    <row r="1906" spans="3:19" x14ac:dyDescent="0.25">
      <c r="C1906" s="210"/>
      <c r="R1906" s="208">
        <v>38418</v>
      </c>
      <c r="S1906" s="209">
        <v>106.1</v>
      </c>
    </row>
    <row r="1907" spans="3:19" x14ac:dyDescent="0.25">
      <c r="C1907" s="210"/>
      <c r="R1907" s="208">
        <v>38419</v>
      </c>
      <c r="S1907" s="209">
        <v>108.2</v>
      </c>
    </row>
    <row r="1908" spans="3:19" x14ac:dyDescent="0.25">
      <c r="C1908" s="210"/>
      <c r="R1908" s="208">
        <v>38420</v>
      </c>
      <c r="S1908" s="209">
        <v>106.7</v>
      </c>
    </row>
    <row r="1909" spans="3:19" x14ac:dyDescent="0.25">
      <c r="C1909" s="210"/>
      <c r="R1909" s="208">
        <v>38421</v>
      </c>
      <c r="S1909" s="209">
        <v>106.6</v>
      </c>
    </row>
    <row r="1910" spans="3:19" x14ac:dyDescent="0.25">
      <c r="C1910" s="210"/>
      <c r="R1910" s="208">
        <v>38422</v>
      </c>
      <c r="S1910" s="209">
        <v>105.2</v>
      </c>
    </row>
    <row r="1911" spans="3:19" x14ac:dyDescent="0.25">
      <c r="C1911" s="210"/>
      <c r="R1911" s="208">
        <v>38423</v>
      </c>
      <c r="S1911" s="209">
        <v>103.8</v>
      </c>
    </row>
    <row r="1912" spans="3:19" x14ac:dyDescent="0.25">
      <c r="C1912" s="210"/>
      <c r="R1912" s="208">
        <v>38424</v>
      </c>
      <c r="S1912" s="209">
        <v>102.6</v>
      </c>
    </row>
    <row r="1913" spans="3:19" x14ac:dyDescent="0.25">
      <c r="C1913" s="210"/>
      <c r="R1913" s="208">
        <v>38425</v>
      </c>
      <c r="S1913" s="209">
        <v>102.3</v>
      </c>
    </row>
    <row r="1914" spans="3:19" x14ac:dyDescent="0.25">
      <c r="C1914" s="210"/>
      <c r="R1914" s="208">
        <v>38426</v>
      </c>
      <c r="S1914" s="209">
        <v>103.7</v>
      </c>
    </row>
    <row r="1915" spans="3:19" x14ac:dyDescent="0.25">
      <c r="C1915" s="210"/>
      <c r="R1915" s="208">
        <v>38427</v>
      </c>
      <c r="S1915" s="209">
        <v>103.1</v>
      </c>
    </row>
    <row r="1916" spans="3:19" x14ac:dyDescent="0.25">
      <c r="C1916" s="210"/>
      <c r="R1916" s="208">
        <v>38428</v>
      </c>
      <c r="S1916" s="209">
        <v>100.9</v>
      </c>
    </row>
    <row r="1917" spans="3:19" x14ac:dyDescent="0.25">
      <c r="C1917" s="210"/>
      <c r="R1917" s="208">
        <v>38429</v>
      </c>
      <c r="S1917" s="209">
        <v>99.1</v>
      </c>
    </row>
    <row r="1918" spans="3:19" x14ac:dyDescent="0.25">
      <c r="C1918" s="210"/>
      <c r="R1918" s="208">
        <v>38430</v>
      </c>
      <c r="S1918" s="209">
        <v>97.1</v>
      </c>
    </row>
    <row r="1919" spans="3:19" x14ac:dyDescent="0.25">
      <c r="C1919" s="210"/>
      <c r="R1919" s="208">
        <v>38431</v>
      </c>
      <c r="S1919" s="209">
        <v>94.9</v>
      </c>
    </row>
    <row r="1920" spans="3:19" x14ac:dyDescent="0.25">
      <c r="C1920" s="210"/>
      <c r="R1920" s="208">
        <v>38432</v>
      </c>
      <c r="S1920" s="209">
        <v>96.8</v>
      </c>
    </row>
    <row r="1921" spans="3:19" x14ac:dyDescent="0.25">
      <c r="C1921" s="210"/>
      <c r="R1921" s="208">
        <v>38433</v>
      </c>
      <c r="S1921" s="209">
        <v>97</v>
      </c>
    </row>
    <row r="1922" spans="3:19" x14ac:dyDescent="0.25">
      <c r="C1922" s="210"/>
      <c r="R1922" s="208">
        <v>38434</v>
      </c>
      <c r="S1922" s="209">
        <v>96.7</v>
      </c>
    </row>
    <row r="1923" spans="3:19" x14ac:dyDescent="0.25">
      <c r="C1923" s="210"/>
      <c r="R1923" s="208">
        <v>38435</v>
      </c>
      <c r="S1923" s="209">
        <v>96.7</v>
      </c>
    </row>
    <row r="1924" spans="3:19" x14ac:dyDescent="0.25">
      <c r="C1924" s="210"/>
      <c r="R1924" s="208">
        <v>38436</v>
      </c>
      <c r="S1924" s="209">
        <v>97</v>
      </c>
    </row>
    <row r="1925" spans="3:19" x14ac:dyDescent="0.25">
      <c r="C1925" s="210"/>
      <c r="R1925" s="208">
        <v>38437</v>
      </c>
      <c r="S1925" s="209">
        <v>95.5</v>
      </c>
    </row>
    <row r="1926" spans="3:19" x14ac:dyDescent="0.25">
      <c r="C1926" s="210"/>
      <c r="R1926" s="208">
        <v>38438</v>
      </c>
      <c r="S1926" s="209">
        <v>93.4</v>
      </c>
    </row>
    <row r="1927" spans="3:19" x14ac:dyDescent="0.25">
      <c r="C1927" s="210"/>
      <c r="R1927" s="208">
        <v>38439</v>
      </c>
      <c r="S1927" s="209">
        <v>93.4</v>
      </c>
    </row>
    <row r="1928" spans="3:19" x14ac:dyDescent="0.25">
      <c r="C1928" s="210"/>
      <c r="R1928" s="208">
        <v>38440</v>
      </c>
      <c r="S1928" s="209">
        <v>91.7</v>
      </c>
    </row>
    <row r="1929" spans="3:19" x14ac:dyDescent="0.25">
      <c r="C1929" s="210"/>
      <c r="R1929" s="208">
        <v>38441</v>
      </c>
      <c r="S1929" s="209">
        <v>90.7</v>
      </c>
    </row>
    <row r="1930" spans="3:19" x14ac:dyDescent="0.25">
      <c r="C1930" s="210"/>
      <c r="R1930" s="208">
        <v>38442</v>
      </c>
      <c r="S1930" s="209">
        <v>88.6</v>
      </c>
    </row>
    <row r="1931" spans="3:19" x14ac:dyDescent="0.25">
      <c r="C1931" s="210"/>
      <c r="R1931" s="208">
        <v>38443</v>
      </c>
      <c r="S1931" s="209">
        <v>88.8</v>
      </c>
    </row>
    <row r="1932" spans="3:19" x14ac:dyDescent="0.25">
      <c r="C1932" s="210"/>
      <c r="R1932" s="208">
        <v>38444</v>
      </c>
      <c r="S1932" s="209">
        <v>87.9</v>
      </c>
    </row>
    <row r="1933" spans="3:19" x14ac:dyDescent="0.25">
      <c r="C1933" s="210"/>
      <c r="R1933" s="208">
        <v>38445</v>
      </c>
      <c r="S1933" s="209">
        <v>88.6</v>
      </c>
    </row>
    <row r="1934" spans="3:19" x14ac:dyDescent="0.25">
      <c r="C1934" s="210"/>
      <c r="R1934" s="208">
        <v>38446</v>
      </c>
      <c r="S1934" s="209">
        <v>88.8</v>
      </c>
    </row>
    <row r="1935" spans="3:19" x14ac:dyDescent="0.25">
      <c r="C1935" s="210"/>
      <c r="R1935" s="208">
        <v>38447</v>
      </c>
      <c r="S1935" s="209">
        <v>90.5</v>
      </c>
    </row>
    <row r="1936" spans="3:19" x14ac:dyDescent="0.25">
      <c r="C1936" s="210"/>
      <c r="R1936" s="208">
        <v>38448</v>
      </c>
      <c r="S1936" s="209">
        <v>90.9</v>
      </c>
    </row>
    <row r="1937" spans="3:19" x14ac:dyDescent="0.25">
      <c r="C1937" s="210"/>
      <c r="R1937" s="208">
        <v>38449</v>
      </c>
      <c r="S1937" s="209">
        <v>90.6</v>
      </c>
    </row>
    <row r="1938" spans="3:19" x14ac:dyDescent="0.25">
      <c r="C1938" s="210"/>
      <c r="R1938" s="208">
        <v>38450</v>
      </c>
      <c r="S1938" s="209">
        <v>89.7</v>
      </c>
    </row>
    <row r="1939" spans="3:19" x14ac:dyDescent="0.25">
      <c r="C1939" s="210"/>
      <c r="R1939" s="208">
        <v>38451</v>
      </c>
      <c r="S1939" s="209">
        <v>89.3</v>
      </c>
    </row>
    <row r="1940" spans="3:19" x14ac:dyDescent="0.25">
      <c r="C1940" s="210"/>
      <c r="R1940" s="208">
        <v>38452</v>
      </c>
      <c r="S1940" s="209">
        <v>88.2</v>
      </c>
    </row>
    <row r="1941" spans="3:19" x14ac:dyDescent="0.25">
      <c r="C1941" s="210"/>
      <c r="R1941" s="208">
        <v>38453</v>
      </c>
      <c r="S1941" s="209">
        <v>88.5</v>
      </c>
    </row>
    <row r="1942" spans="3:19" x14ac:dyDescent="0.25">
      <c r="C1942" s="210"/>
      <c r="R1942" s="208">
        <v>38454</v>
      </c>
      <c r="S1942" s="209">
        <v>88.1</v>
      </c>
    </row>
    <row r="1943" spans="3:19" x14ac:dyDescent="0.25">
      <c r="C1943" s="210"/>
      <c r="R1943" s="208">
        <v>38455</v>
      </c>
      <c r="S1943" s="209">
        <v>87.9</v>
      </c>
    </row>
    <row r="1944" spans="3:19" x14ac:dyDescent="0.25">
      <c r="C1944" s="210"/>
      <c r="R1944" s="208">
        <v>38456</v>
      </c>
      <c r="S1944" s="209">
        <v>86.9</v>
      </c>
    </row>
    <row r="1945" spans="3:19" x14ac:dyDescent="0.25">
      <c r="C1945" s="210"/>
      <c r="R1945" s="208">
        <v>38457</v>
      </c>
      <c r="S1945" s="209">
        <v>86.6</v>
      </c>
    </row>
    <row r="1946" spans="3:19" x14ac:dyDescent="0.25">
      <c r="C1946" s="210"/>
      <c r="R1946" s="208">
        <v>38458</v>
      </c>
      <c r="S1946" s="209">
        <v>86</v>
      </c>
    </row>
    <row r="1947" spans="3:19" x14ac:dyDescent="0.25">
      <c r="C1947" s="210"/>
      <c r="R1947" s="208">
        <v>38459</v>
      </c>
      <c r="S1947" s="209">
        <v>86.1</v>
      </c>
    </row>
    <row r="1948" spans="3:19" x14ac:dyDescent="0.25">
      <c r="C1948" s="210"/>
      <c r="R1948" s="208">
        <v>38460</v>
      </c>
      <c r="S1948" s="209">
        <v>87.8</v>
      </c>
    </row>
    <row r="1949" spans="3:19" x14ac:dyDescent="0.25">
      <c r="C1949" s="210"/>
      <c r="R1949" s="208">
        <v>38461</v>
      </c>
      <c r="S1949" s="209">
        <v>90.2</v>
      </c>
    </row>
    <row r="1950" spans="3:19" x14ac:dyDescent="0.25">
      <c r="C1950" s="210"/>
      <c r="R1950" s="208">
        <v>38462</v>
      </c>
      <c r="S1950" s="209">
        <v>88.2</v>
      </c>
    </row>
    <row r="1951" spans="3:19" x14ac:dyDescent="0.25">
      <c r="C1951" s="210"/>
      <c r="R1951" s="208">
        <v>38463</v>
      </c>
      <c r="S1951" s="209">
        <v>87.7</v>
      </c>
    </row>
    <row r="1952" spans="3:19" x14ac:dyDescent="0.25">
      <c r="C1952" s="210"/>
      <c r="R1952" s="208">
        <v>38464</v>
      </c>
      <c r="S1952" s="209">
        <v>87.4</v>
      </c>
    </row>
    <row r="1953" spans="3:19" x14ac:dyDescent="0.25">
      <c r="C1953" s="210"/>
      <c r="R1953" s="208">
        <v>38465</v>
      </c>
      <c r="S1953" s="209">
        <v>85.8</v>
      </c>
    </row>
    <row r="1954" spans="3:19" x14ac:dyDescent="0.25">
      <c r="C1954" s="210"/>
      <c r="R1954" s="208">
        <v>38466</v>
      </c>
      <c r="S1954" s="209">
        <v>84.2</v>
      </c>
    </row>
    <row r="1955" spans="3:19" x14ac:dyDescent="0.25">
      <c r="C1955" s="210"/>
      <c r="R1955" s="208">
        <v>38467</v>
      </c>
      <c r="S1955" s="209">
        <v>84.7</v>
      </c>
    </row>
    <row r="1956" spans="3:19" x14ac:dyDescent="0.25">
      <c r="C1956" s="210"/>
      <c r="R1956" s="208">
        <v>38468</v>
      </c>
      <c r="S1956" s="209">
        <v>86.4</v>
      </c>
    </row>
    <row r="1957" spans="3:19" x14ac:dyDescent="0.25">
      <c r="C1957" s="210"/>
      <c r="R1957" s="208">
        <v>38469</v>
      </c>
      <c r="S1957" s="209">
        <v>86.6</v>
      </c>
    </row>
    <row r="1958" spans="3:19" x14ac:dyDescent="0.25">
      <c r="C1958" s="210"/>
      <c r="R1958" s="208">
        <v>38470</v>
      </c>
      <c r="S1958" s="209">
        <v>87.3</v>
      </c>
    </row>
    <row r="1959" spans="3:19" x14ac:dyDescent="0.25">
      <c r="C1959" s="210"/>
      <c r="R1959" s="208">
        <v>38471</v>
      </c>
      <c r="S1959" s="209">
        <v>87.1</v>
      </c>
    </row>
    <row r="1960" spans="3:19" x14ac:dyDescent="0.25">
      <c r="C1960" s="210"/>
      <c r="R1960" s="208">
        <v>38472</v>
      </c>
      <c r="S1960" s="209">
        <v>86.9</v>
      </c>
    </row>
    <row r="1961" spans="3:19" x14ac:dyDescent="0.25">
      <c r="C1961" s="210"/>
      <c r="R1961" s="208">
        <v>38473</v>
      </c>
      <c r="S1961" s="209">
        <v>86</v>
      </c>
    </row>
    <row r="1962" spans="3:19" x14ac:dyDescent="0.25">
      <c r="C1962" s="210"/>
      <c r="R1962" s="208">
        <v>38474</v>
      </c>
      <c r="S1962" s="209">
        <v>89</v>
      </c>
    </row>
    <row r="1963" spans="3:19" x14ac:dyDescent="0.25">
      <c r="C1963" s="210"/>
      <c r="R1963" s="208">
        <v>38475</v>
      </c>
      <c r="S1963" s="209">
        <v>89.8</v>
      </c>
    </row>
    <row r="1964" spans="3:19" x14ac:dyDescent="0.25">
      <c r="C1964" s="210"/>
      <c r="R1964" s="208">
        <v>38476</v>
      </c>
      <c r="S1964" s="209">
        <v>90.8</v>
      </c>
    </row>
    <row r="1965" spans="3:19" x14ac:dyDescent="0.25">
      <c r="C1965" s="210"/>
      <c r="R1965" s="208">
        <v>38477</v>
      </c>
      <c r="S1965" s="209">
        <v>89.7</v>
      </c>
    </row>
    <row r="1966" spans="3:19" x14ac:dyDescent="0.25">
      <c r="C1966" s="210"/>
      <c r="R1966" s="208">
        <v>38478</v>
      </c>
      <c r="S1966" s="209">
        <v>89</v>
      </c>
    </row>
    <row r="1967" spans="3:19" x14ac:dyDescent="0.25">
      <c r="C1967" s="210"/>
      <c r="R1967" s="208">
        <v>38479</v>
      </c>
      <c r="S1967" s="209">
        <v>88.1</v>
      </c>
    </row>
    <row r="1968" spans="3:19" x14ac:dyDescent="0.25">
      <c r="C1968" s="210"/>
      <c r="R1968" s="208">
        <v>38480</v>
      </c>
      <c r="S1968" s="209">
        <v>88.6</v>
      </c>
    </row>
    <row r="1969" spans="3:19" x14ac:dyDescent="0.25">
      <c r="C1969" s="210"/>
      <c r="R1969" s="208">
        <v>38481</v>
      </c>
      <c r="S1969" s="209">
        <v>90.8</v>
      </c>
    </row>
    <row r="1970" spans="3:19" x14ac:dyDescent="0.25">
      <c r="C1970" s="210"/>
      <c r="R1970" s="208">
        <v>38482</v>
      </c>
      <c r="S1970" s="209">
        <v>91.8</v>
      </c>
    </row>
    <row r="1971" spans="3:19" x14ac:dyDescent="0.25">
      <c r="C1971" s="210"/>
      <c r="R1971" s="208">
        <v>38483</v>
      </c>
      <c r="S1971" s="209">
        <v>92.1</v>
      </c>
    </row>
    <row r="1972" spans="3:19" x14ac:dyDescent="0.25">
      <c r="C1972" s="210"/>
      <c r="R1972" s="208">
        <v>38484</v>
      </c>
      <c r="S1972" s="209">
        <v>94.2</v>
      </c>
    </row>
    <row r="1973" spans="3:19" x14ac:dyDescent="0.25">
      <c r="C1973" s="210"/>
      <c r="R1973" s="208">
        <v>38485</v>
      </c>
      <c r="S1973" s="209">
        <v>94.9</v>
      </c>
    </row>
    <row r="1974" spans="3:19" x14ac:dyDescent="0.25">
      <c r="C1974" s="210"/>
      <c r="R1974" s="208">
        <v>38486</v>
      </c>
      <c r="S1974" s="209">
        <v>94.4</v>
      </c>
    </row>
    <row r="1975" spans="3:19" x14ac:dyDescent="0.25">
      <c r="C1975" s="210"/>
      <c r="R1975" s="208">
        <v>38487</v>
      </c>
      <c r="S1975" s="209">
        <v>93.5</v>
      </c>
    </row>
    <row r="1976" spans="3:19" x14ac:dyDescent="0.25">
      <c r="C1976" s="210"/>
      <c r="R1976" s="208">
        <v>38488</v>
      </c>
      <c r="S1976" s="209">
        <v>94.8</v>
      </c>
    </row>
    <row r="1977" spans="3:19" x14ac:dyDescent="0.25">
      <c r="C1977" s="210"/>
      <c r="R1977" s="208">
        <v>38489</v>
      </c>
      <c r="S1977" s="209">
        <v>94.5</v>
      </c>
    </row>
    <row r="1978" spans="3:19" x14ac:dyDescent="0.25">
      <c r="C1978" s="210"/>
      <c r="R1978" s="208">
        <v>38490</v>
      </c>
      <c r="S1978" s="209">
        <v>93.6</v>
      </c>
    </row>
    <row r="1979" spans="3:19" x14ac:dyDescent="0.25">
      <c r="C1979" s="210"/>
      <c r="R1979" s="208">
        <v>38491</v>
      </c>
      <c r="S1979" s="209">
        <v>92.8</v>
      </c>
    </row>
    <row r="1980" spans="3:19" x14ac:dyDescent="0.25">
      <c r="C1980" s="210"/>
      <c r="R1980" s="208">
        <v>38492</v>
      </c>
      <c r="S1980" s="209">
        <v>93.9</v>
      </c>
    </row>
    <row r="1981" spans="3:19" x14ac:dyDescent="0.25">
      <c r="C1981" s="210"/>
      <c r="R1981" s="208">
        <v>38493</v>
      </c>
      <c r="S1981" s="209">
        <v>93.7</v>
      </c>
    </row>
    <row r="1982" spans="3:19" x14ac:dyDescent="0.25">
      <c r="C1982" s="210"/>
      <c r="R1982" s="208">
        <v>38494</v>
      </c>
      <c r="S1982" s="209">
        <v>92.9</v>
      </c>
    </row>
    <row r="1983" spans="3:19" x14ac:dyDescent="0.25">
      <c r="C1983" s="210"/>
      <c r="R1983" s="208">
        <v>38495</v>
      </c>
      <c r="S1983" s="209">
        <v>92.5</v>
      </c>
    </row>
    <row r="1984" spans="3:19" x14ac:dyDescent="0.25">
      <c r="C1984" s="210"/>
      <c r="R1984" s="208">
        <v>38496</v>
      </c>
      <c r="S1984" s="209">
        <v>93.4</v>
      </c>
    </row>
    <row r="1985" spans="3:19" x14ac:dyDescent="0.25">
      <c r="C1985" s="210"/>
      <c r="R1985" s="208">
        <v>38497</v>
      </c>
      <c r="S1985" s="209">
        <v>94.2</v>
      </c>
    </row>
    <row r="1986" spans="3:19" x14ac:dyDescent="0.25">
      <c r="C1986" s="210"/>
      <c r="R1986" s="208">
        <v>38498</v>
      </c>
      <c r="S1986" s="209">
        <v>95.3</v>
      </c>
    </row>
    <row r="1987" spans="3:19" x14ac:dyDescent="0.25">
      <c r="C1987" s="210"/>
      <c r="R1987" s="208">
        <v>38499</v>
      </c>
      <c r="S1987" s="209">
        <v>97</v>
      </c>
    </row>
    <row r="1988" spans="3:19" x14ac:dyDescent="0.25">
      <c r="C1988" s="210"/>
      <c r="R1988" s="208">
        <v>38500</v>
      </c>
      <c r="S1988" s="209">
        <v>95.9</v>
      </c>
    </row>
    <row r="1989" spans="3:19" x14ac:dyDescent="0.25">
      <c r="C1989" s="210"/>
      <c r="R1989" s="208">
        <v>38501</v>
      </c>
      <c r="S1989" s="209">
        <v>95.9</v>
      </c>
    </row>
    <row r="1990" spans="3:19" x14ac:dyDescent="0.25">
      <c r="C1990" s="210"/>
      <c r="R1990" s="208">
        <v>38502</v>
      </c>
      <c r="S1990" s="209">
        <v>97.5</v>
      </c>
    </row>
    <row r="1991" spans="3:19" x14ac:dyDescent="0.25">
      <c r="C1991" s="210"/>
      <c r="R1991" s="208">
        <v>38503</v>
      </c>
      <c r="S1991" s="209">
        <v>99.2</v>
      </c>
    </row>
    <row r="1992" spans="3:19" x14ac:dyDescent="0.25">
      <c r="C1992" s="210"/>
      <c r="R1992" s="208">
        <v>38504</v>
      </c>
      <c r="S1992" s="209">
        <v>96.8</v>
      </c>
    </row>
    <row r="1993" spans="3:19" x14ac:dyDescent="0.25">
      <c r="C1993" s="210"/>
      <c r="R1993" s="208">
        <v>38505</v>
      </c>
      <c r="S1993" s="209">
        <v>95.5</v>
      </c>
    </row>
    <row r="1994" spans="3:19" x14ac:dyDescent="0.25">
      <c r="C1994" s="210"/>
      <c r="R1994" s="208">
        <v>38506</v>
      </c>
      <c r="S1994" s="209">
        <v>92.8</v>
      </c>
    </row>
    <row r="1995" spans="3:19" x14ac:dyDescent="0.25">
      <c r="C1995" s="210"/>
      <c r="R1995" s="208">
        <v>38507</v>
      </c>
      <c r="S1995" s="209">
        <v>92.7</v>
      </c>
    </row>
    <row r="1996" spans="3:19" x14ac:dyDescent="0.25">
      <c r="C1996" s="210"/>
      <c r="R1996" s="208">
        <v>38508</v>
      </c>
      <c r="S1996" s="209">
        <v>90.7</v>
      </c>
    </row>
    <row r="1997" spans="3:19" x14ac:dyDescent="0.25">
      <c r="C1997" s="210"/>
      <c r="R1997" s="208">
        <v>38509</v>
      </c>
      <c r="S1997" s="209">
        <v>91.8</v>
      </c>
    </row>
    <row r="1998" spans="3:19" x14ac:dyDescent="0.25">
      <c r="C1998" s="210"/>
      <c r="R1998" s="208">
        <v>38510</v>
      </c>
      <c r="S1998" s="209">
        <v>92</v>
      </c>
    </row>
    <row r="1999" spans="3:19" x14ac:dyDescent="0.25">
      <c r="C1999" s="210"/>
      <c r="R1999" s="208">
        <v>38511</v>
      </c>
      <c r="S1999" s="209">
        <v>90.5</v>
      </c>
    </row>
    <row r="2000" spans="3:19" x14ac:dyDescent="0.25">
      <c r="C2000" s="210"/>
      <c r="R2000" s="208">
        <v>38512</v>
      </c>
      <c r="S2000" s="209">
        <v>91</v>
      </c>
    </row>
    <row r="2001" spans="3:19" x14ac:dyDescent="0.25">
      <c r="C2001" s="210"/>
      <c r="R2001" s="208">
        <v>38513</v>
      </c>
      <c r="S2001" s="209">
        <v>90.5</v>
      </c>
    </row>
    <row r="2002" spans="3:19" x14ac:dyDescent="0.25">
      <c r="C2002" s="210"/>
      <c r="R2002" s="208">
        <v>38514</v>
      </c>
      <c r="S2002" s="209">
        <v>88</v>
      </c>
    </row>
    <row r="2003" spans="3:19" x14ac:dyDescent="0.25">
      <c r="C2003" s="210"/>
      <c r="R2003" s="208">
        <v>38515</v>
      </c>
      <c r="S2003" s="209">
        <v>86.5</v>
      </c>
    </row>
    <row r="2004" spans="3:19" x14ac:dyDescent="0.25">
      <c r="C2004" s="210"/>
      <c r="R2004" s="208">
        <v>38516</v>
      </c>
      <c r="S2004" s="209">
        <v>88.5</v>
      </c>
    </row>
    <row r="2005" spans="3:19" x14ac:dyDescent="0.25">
      <c r="C2005" s="210"/>
      <c r="R2005" s="208">
        <v>38517</v>
      </c>
      <c r="S2005" s="209">
        <v>88.1</v>
      </c>
    </row>
    <row r="2006" spans="3:19" x14ac:dyDescent="0.25">
      <c r="C2006" s="210"/>
      <c r="R2006" s="208">
        <v>38518</v>
      </c>
      <c r="S2006" s="209">
        <v>86.8</v>
      </c>
    </row>
    <row r="2007" spans="3:19" x14ac:dyDescent="0.25">
      <c r="C2007" s="210"/>
      <c r="R2007" s="208">
        <v>38519</v>
      </c>
      <c r="S2007" s="209">
        <v>86.6</v>
      </c>
    </row>
    <row r="2008" spans="3:19" x14ac:dyDescent="0.25">
      <c r="C2008" s="210"/>
      <c r="R2008" s="208">
        <v>38520</v>
      </c>
      <c r="S2008" s="209">
        <v>86.6</v>
      </c>
    </row>
    <row r="2009" spans="3:19" x14ac:dyDescent="0.25">
      <c r="C2009" s="210"/>
      <c r="R2009" s="208">
        <v>38521</v>
      </c>
      <c r="S2009" s="209">
        <v>86.3</v>
      </c>
    </row>
    <row r="2010" spans="3:19" x14ac:dyDescent="0.25">
      <c r="C2010" s="210"/>
      <c r="R2010" s="208">
        <v>38522</v>
      </c>
      <c r="S2010" s="209">
        <v>83.9</v>
      </c>
    </row>
    <row r="2011" spans="3:19" x14ac:dyDescent="0.25">
      <c r="C2011" s="210"/>
      <c r="R2011" s="208">
        <v>38523</v>
      </c>
      <c r="S2011" s="209">
        <v>84.1</v>
      </c>
    </row>
    <row r="2012" spans="3:19" x14ac:dyDescent="0.25">
      <c r="C2012" s="210"/>
      <c r="R2012" s="208">
        <v>38524</v>
      </c>
      <c r="S2012" s="209">
        <v>84.6</v>
      </c>
    </row>
    <row r="2013" spans="3:19" x14ac:dyDescent="0.25">
      <c r="C2013" s="210"/>
      <c r="R2013" s="208">
        <v>38525</v>
      </c>
      <c r="S2013" s="209">
        <v>86.1</v>
      </c>
    </row>
    <row r="2014" spans="3:19" x14ac:dyDescent="0.25">
      <c r="C2014" s="210"/>
      <c r="R2014" s="208">
        <v>38526</v>
      </c>
      <c r="S2014" s="209">
        <v>86.6</v>
      </c>
    </row>
    <row r="2015" spans="3:19" x14ac:dyDescent="0.25">
      <c r="C2015" s="210"/>
      <c r="R2015" s="208">
        <v>38527</v>
      </c>
      <c r="S2015" s="209">
        <v>85.8</v>
      </c>
    </row>
    <row r="2016" spans="3:19" x14ac:dyDescent="0.25">
      <c r="C2016" s="210"/>
      <c r="R2016" s="208">
        <v>38528</v>
      </c>
      <c r="S2016" s="209">
        <v>83.2</v>
      </c>
    </row>
    <row r="2017" spans="3:19" x14ac:dyDescent="0.25">
      <c r="C2017" s="210"/>
      <c r="R2017" s="208">
        <v>38529</v>
      </c>
      <c r="S2017" s="209">
        <v>80.900000000000006</v>
      </c>
    </row>
    <row r="2018" spans="3:19" x14ac:dyDescent="0.25">
      <c r="C2018" s="210"/>
      <c r="R2018" s="208">
        <v>38530</v>
      </c>
      <c r="S2018" s="209">
        <v>83.7</v>
      </c>
    </row>
    <row r="2019" spans="3:19" x14ac:dyDescent="0.25">
      <c r="C2019" s="210"/>
      <c r="R2019" s="208">
        <v>38531</v>
      </c>
      <c r="S2019" s="209">
        <v>84.2</v>
      </c>
    </row>
    <row r="2020" spans="3:19" x14ac:dyDescent="0.25">
      <c r="C2020" s="210"/>
      <c r="R2020" s="208">
        <v>38532</v>
      </c>
      <c r="S2020" s="209">
        <v>82.7</v>
      </c>
    </row>
    <row r="2021" spans="3:19" x14ac:dyDescent="0.25">
      <c r="C2021" s="210"/>
      <c r="R2021" s="208">
        <v>38533</v>
      </c>
      <c r="S2021" s="209">
        <v>81.8</v>
      </c>
    </row>
    <row r="2022" spans="3:19" x14ac:dyDescent="0.25">
      <c r="C2022" s="210"/>
      <c r="R2022" s="208">
        <v>38534</v>
      </c>
      <c r="S2022" s="209">
        <v>83.3</v>
      </c>
    </row>
    <row r="2023" spans="3:19" x14ac:dyDescent="0.25">
      <c r="C2023" s="210"/>
      <c r="R2023" s="208">
        <v>38535</v>
      </c>
      <c r="S2023" s="209">
        <v>82.8</v>
      </c>
    </row>
    <row r="2024" spans="3:19" x14ac:dyDescent="0.25">
      <c r="C2024" s="210"/>
      <c r="R2024" s="208">
        <v>38536</v>
      </c>
      <c r="S2024" s="209">
        <v>84.1</v>
      </c>
    </row>
    <row r="2025" spans="3:19" x14ac:dyDescent="0.25">
      <c r="C2025" s="210"/>
      <c r="R2025" s="208">
        <v>38537</v>
      </c>
      <c r="S2025" s="209">
        <v>85.8</v>
      </c>
    </row>
    <row r="2026" spans="3:19" x14ac:dyDescent="0.25">
      <c r="C2026" s="210"/>
      <c r="R2026" s="208">
        <v>38538</v>
      </c>
      <c r="S2026" s="209">
        <v>88.8</v>
      </c>
    </row>
    <row r="2027" spans="3:19" x14ac:dyDescent="0.25">
      <c r="C2027" s="210"/>
      <c r="R2027" s="208">
        <v>38539</v>
      </c>
      <c r="S2027" s="209">
        <v>87.5</v>
      </c>
    </row>
    <row r="2028" spans="3:19" x14ac:dyDescent="0.25">
      <c r="C2028" s="210"/>
      <c r="R2028" s="208">
        <v>38540</v>
      </c>
      <c r="S2028" s="209">
        <v>86</v>
      </c>
    </row>
    <row r="2029" spans="3:19" x14ac:dyDescent="0.25">
      <c r="C2029" s="210"/>
      <c r="R2029" s="208">
        <v>38541</v>
      </c>
      <c r="S2029" s="209">
        <v>98.7</v>
      </c>
    </row>
    <row r="2030" spans="3:19" x14ac:dyDescent="0.25">
      <c r="C2030" s="210"/>
      <c r="R2030" s="208">
        <v>38542</v>
      </c>
      <c r="S2030" s="209">
        <v>103</v>
      </c>
    </row>
    <row r="2031" spans="3:19" x14ac:dyDescent="0.25">
      <c r="C2031" s="210"/>
      <c r="R2031" s="208">
        <v>38543</v>
      </c>
      <c r="S2031" s="209">
        <v>105.4</v>
      </c>
    </row>
    <row r="2032" spans="3:19" x14ac:dyDescent="0.25">
      <c r="C2032" s="210"/>
      <c r="R2032" s="208">
        <v>38544</v>
      </c>
      <c r="S2032" s="209">
        <v>110.7</v>
      </c>
    </row>
    <row r="2033" spans="3:19" x14ac:dyDescent="0.25">
      <c r="C2033" s="210"/>
      <c r="R2033" s="208">
        <v>38545</v>
      </c>
      <c r="S2033" s="209">
        <v>115.7</v>
      </c>
    </row>
    <row r="2034" spans="3:19" x14ac:dyDescent="0.25">
      <c r="C2034" s="210"/>
      <c r="R2034" s="208">
        <v>38546</v>
      </c>
      <c r="S2034" s="209">
        <v>119.4</v>
      </c>
    </row>
    <row r="2035" spans="3:19" x14ac:dyDescent="0.25">
      <c r="C2035" s="210"/>
      <c r="R2035" s="208">
        <v>38547</v>
      </c>
      <c r="S2035" s="209">
        <v>123</v>
      </c>
    </row>
    <row r="2036" spans="3:19" x14ac:dyDescent="0.25">
      <c r="C2036" s="210"/>
      <c r="R2036" s="208">
        <v>38548</v>
      </c>
      <c r="S2036" s="209">
        <v>126</v>
      </c>
    </row>
    <row r="2037" spans="3:19" x14ac:dyDescent="0.25">
      <c r="C2037" s="210"/>
      <c r="R2037" s="208">
        <v>38549</v>
      </c>
      <c r="S2037" s="209">
        <v>130.30000000000001</v>
      </c>
    </row>
    <row r="2038" spans="3:19" x14ac:dyDescent="0.25">
      <c r="C2038" s="210"/>
      <c r="R2038" s="208">
        <v>38550</v>
      </c>
      <c r="S2038" s="209">
        <v>131.6</v>
      </c>
    </row>
    <row r="2039" spans="3:19" x14ac:dyDescent="0.25">
      <c r="C2039" s="210"/>
      <c r="R2039" s="208">
        <v>38551</v>
      </c>
      <c r="S2039" s="209">
        <v>134.6</v>
      </c>
    </row>
    <row r="2040" spans="3:19" x14ac:dyDescent="0.25">
      <c r="C2040" s="210"/>
      <c r="R2040" s="208">
        <v>38552</v>
      </c>
      <c r="S2040" s="209">
        <v>138.9</v>
      </c>
    </row>
    <row r="2041" spans="3:19" x14ac:dyDescent="0.25">
      <c r="C2041" s="210"/>
      <c r="R2041" s="208">
        <v>38553</v>
      </c>
      <c r="S2041" s="209">
        <v>143.30000000000001</v>
      </c>
    </row>
    <row r="2042" spans="3:19" x14ac:dyDescent="0.25">
      <c r="C2042" s="210"/>
      <c r="R2042" s="208">
        <v>38554</v>
      </c>
      <c r="S2042" s="209">
        <v>145.1</v>
      </c>
    </row>
    <row r="2043" spans="3:19" x14ac:dyDescent="0.25">
      <c r="C2043" s="210"/>
      <c r="R2043" s="208">
        <v>38555</v>
      </c>
      <c r="S2043" s="209">
        <v>147.9</v>
      </c>
    </row>
    <row r="2044" spans="3:19" x14ac:dyDescent="0.25">
      <c r="C2044" s="210"/>
      <c r="R2044" s="208">
        <v>38556</v>
      </c>
      <c r="S2044" s="209">
        <v>150.30000000000001</v>
      </c>
    </row>
    <row r="2045" spans="3:19" x14ac:dyDescent="0.25">
      <c r="C2045" s="210"/>
      <c r="R2045" s="208">
        <v>38557</v>
      </c>
      <c r="S2045" s="209">
        <v>150.69999999999999</v>
      </c>
    </row>
    <row r="2046" spans="3:19" x14ac:dyDescent="0.25">
      <c r="C2046" s="210"/>
      <c r="R2046" s="208">
        <v>38558</v>
      </c>
      <c r="S2046" s="209">
        <v>155.9</v>
      </c>
    </row>
    <row r="2047" spans="3:19" x14ac:dyDescent="0.25">
      <c r="C2047" s="210"/>
      <c r="R2047" s="208">
        <v>38559</v>
      </c>
      <c r="S2047" s="209">
        <v>160.4</v>
      </c>
    </row>
    <row r="2048" spans="3:19" x14ac:dyDescent="0.25">
      <c r="C2048" s="210"/>
      <c r="R2048" s="208">
        <v>38560</v>
      </c>
      <c r="S2048" s="209">
        <v>161.5</v>
      </c>
    </row>
    <row r="2049" spans="3:19" x14ac:dyDescent="0.25">
      <c r="C2049" s="210"/>
      <c r="R2049" s="208">
        <v>38561</v>
      </c>
      <c r="S2049" s="209">
        <v>163.9</v>
      </c>
    </row>
    <row r="2050" spans="3:19" x14ac:dyDescent="0.25">
      <c r="C2050" s="210"/>
      <c r="R2050" s="208">
        <v>38562</v>
      </c>
      <c r="S2050" s="209">
        <v>166.9</v>
      </c>
    </row>
    <row r="2051" spans="3:19" x14ac:dyDescent="0.25">
      <c r="C2051" s="210"/>
      <c r="R2051" s="208">
        <v>38563</v>
      </c>
      <c r="S2051" s="209">
        <v>167.7</v>
      </c>
    </row>
    <row r="2052" spans="3:19" x14ac:dyDescent="0.25">
      <c r="C2052" s="210"/>
      <c r="R2052" s="208">
        <v>38564</v>
      </c>
      <c r="S2052" s="209">
        <v>166</v>
      </c>
    </row>
    <row r="2053" spans="3:19" x14ac:dyDescent="0.25">
      <c r="C2053" s="210"/>
      <c r="R2053" s="208">
        <v>38565</v>
      </c>
      <c r="S2053" s="209">
        <v>169.9</v>
      </c>
    </row>
    <row r="2054" spans="3:19" x14ac:dyDescent="0.25">
      <c r="C2054" s="210"/>
      <c r="R2054" s="208">
        <v>38566</v>
      </c>
      <c r="S2054" s="209">
        <v>172.4</v>
      </c>
    </row>
    <row r="2055" spans="3:19" x14ac:dyDescent="0.25">
      <c r="C2055" s="210"/>
      <c r="R2055" s="208">
        <v>38567</v>
      </c>
      <c r="S2055" s="209">
        <v>173.7</v>
      </c>
    </row>
    <row r="2056" spans="3:19" x14ac:dyDescent="0.25">
      <c r="C2056" s="210"/>
      <c r="R2056" s="208">
        <v>38568</v>
      </c>
      <c r="S2056" s="209">
        <v>175.1</v>
      </c>
    </row>
    <row r="2057" spans="3:19" x14ac:dyDescent="0.25">
      <c r="C2057" s="210"/>
      <c r="R2057" s="208">
        <v>38569</v>
      </c>
      <c r="S2057" s="209">
        <v>176.4</v>
      </c>
    </row>
    <row r="2058" spans="3:19" x14ac:dyDescent="0.25">
      <c r="C2058" s="210"/>
      <c r="R2058" s="208">
        <v>38570</v>
      </c>
      <c r="S2058" s="209">
        <v>179.8</v>
      </c>
    </row>
    <row r="2059" spans="3:19" x14ac:dyDescent="0.25">
      <c r="C2059" s="210"/>
      <c r="R2059" s="208">
        <v>38571</v>
      </c>
      <c r="S2059" s="209">
        <v>167.7</v>
      </c>
    </row>
    <row r="2060" spans="3:19" x14ac:dyDescent="0.25">
      <c r="C2060" s="210"/>
      <c r="R2060" s="208">
        <v>38572</v>
      </c>
      <c r="S2060" s="209">
        <v>165.4</v>
      </c>
    </row>
    <row r="2061" spans="3:19" x14ac:dyDescent="0.25">
      <c r="C2061" s="210"/>
      <c r="R2061" s="208">
        <v>38573</v>
      </c>
      <c r="S2061" s="209">
        <v>165.1</v>
      </c>
    </row>
    <row r="2062" spans="3:19" x14ac:dyDescent="0.25">
      <c r="C2062" s="210"/>
      <c r="R2062" s="208">
        <v>38574</v>
      </c>
      <c r="S2062" s="209">
        <v>162.19999999999999</v>
      </c>
    </row>
    <row r="2063" spans="3:19" x14ac:dyDescent="0.25">
      <c r="C2063" s="210"/>
      <c r="R2063" s="208">
        <v>38575</v>
      </c>
      <c r="S2063" s="209">
        <v>159.30000000000001</v>
      </c>
    </row>
    <row r="2064" spans="3:19" x14ac:dyDescent="0.25">
      <c r="C2064" s="210"/>
      <c r="R2064" s="208">
        <v>38576</v>
      </c>
      <c r="S2064" s="209">
        <v>156.80000000000001</v>
      </c>
    </row>
    <row r="2065" spans="3:19" x14ac:dyDescent="0.25">
      <c r="C2065" s="210"/>
      <c r="R2065" s="208">
        <v>38577</v>
      </c>
      <c r="S2065" s="209">
        <v>153.19999999999999</v>
      </c>
    </row>
    <row r="2066" spans="3:19" x14ac:dyDescent="0.25">
      <c r="C2066" s="210"/>
      <c r="R2066" s="208">
        <v>38578</v>
      </c>
      <c r="S2066" s="209">
        <v>153.1</v>
      </c>
    </row>
    <row r="2067" spans="3:19" x14ac:dyDescent="0.25">
      <c r="C2067" s="210"/>
      <c r="R2067" s="208">
        <v>38579</v>
      </c>
      <c r="S2067" s="209">
        <v>150.6</v>
      </c>
    </row>
    <row r="2068" spans="3:19" x14ac:dyDescent="0.25">
      <c r="C2068" s="210"/>
      <c r="R2068" s="208">
        <v>38580</v>
      </c>
      <c r="S2068" s="209">
        <v>148.9</v>
      </c>
    </row>
    <row r="2069" spans="3:19" x14ac:dyDescent="0.25">
      <c r="C2069" s="210"/>
      <c r="R2069" s="208">
        <v>38581</v>
      </c>
      <c r="S2069" s="209">
        <v>146.5</v>
      </c>
    </row>
    <row r="2070" spans="3:19" x14ac:dyDescent="0.25">
      <c r="C2070" s="210"/>
      <c r="R2070" s="208">
        <v>38582</v>
      </c>
      <c r="S2070" s="209">
        <v>143.30000000000001</v>
      </c>
    </row>
    <row r="2071" spans="3:19" x14ac:dyDescent="0.25">
      <c r="C2071" s="210"/>
      <c r="R2071" s="208">
        <v>38583</v>
      </c>
      <c r="S2071" s="209">
        <v>141.30000000000001</v>
      </c>
    </row>
    <row r="2072" spans="3:19" x14ac:dyDescent="0.25">
      <c r="C2072" s="210"/>
      <c r="R2072" s="208">
        <v>38584</v>
      </c>
      <c r="S2072" s="209">
        <v>139</v>
      </c>
    </row>
    <row r="2073" spans="3:19" x14ac:dyDescent="0.25">
      <c r="C2073" s="210"/>
      <c r="R2073" s="208">
        <v>38585</v>
      </c>
      <c r="S2073" s="209">
        <v>134.80000000000001</v>
      </c>
    </row>
    <row r="2074" spans="3:19" x14ac:dyDescent="0.25">
      <c r="C2074" s="210"/>
      <c r="R2074" s="208">
        <v>38586</v>
      </c>
      <c r="S2074" s="209">
        <v>132.5</v>
      </c>
    </row>
    <row r="2075" spans="3:19" x14ac:dyDescent="0.25">
      <c r="C2075" s="210"/>
      <c r="R2075" s="208">
        <v>38587</v>
      </c>
      <c r="S2075" s="209">
        <v>133.4</v>
      </c>
    </row>
    <row r="2076" spans="3:19" x14ac:dyDescent="0.25">
      <c r="C2076" s="210"/>
      <c r="R2076" s="208">
        <v>38588</v>
      </c>
      <c r="S2076" s="209">
        <v>129.6</v>
      </c>
    </row>
    <row r="2077" spans="3:19" x14ac:dyDescent="0.25">
      <c r="C2077" s="210"/>
      <c r="R2077" s="208">
        <v>38589</v>
      </c>
      <c r="S2077" s="209">
        <v>126.3</v>
      </c>
    </row>
    <row r="2078" spans="3:19" x14ac:dyDescent="0.25">
      <c r="C2078" s="210"/>
      <c r="R2078" s="208">
        <v>38590</v>
      </c>
      <c r="S2078" s="209">
        <v>123.7</v>
      </c>
    </row>
    <row r="2079" spans="3:19" x14ac:dyDescent="0.25">
      <c r="C2079" s="210"/>
      <c r="R2079" s="208">
        <v>38591</v>
      </c>
      <c r="S2079" s="209">
        <v>121</v>
      </c>
    </row>
    <row r="2080" spans="3:19" x14ac:dyDescent="0.25">
      <c r="C2080" s="210"/>
      <c r="R2080" s="208">
        <v>38592</v>
      </c>
      <c r="S2080" s="209">
        <v>117.7</v>
      </c>
    </row>
    <row r="2081" spans="3:19" x14ac:dyDescent="0.25">
      <c r="C2081" s="210"/>
      <c r="R2081" s="208">
        <v>38593</v>
      </c>
      <c r="S2081" s="209">
        <v>117</v>
      </c>
    </row>
    <row r="2082" spans="3:19" x14ac:dyDescent="0.25">
      <c r="C2082" s="210"/>
      <c r="R2082" s="208">
        <v>38594</v>
      </c>
      <c r="S2082" s="209">
        <v>117.7</v>
      </c>
    </row>
    <row r="2083" spans="3:19" x14ac:dyDescent="0.25">
      <c r="C2083" s="210"/>
      <c r="R2083" s="208">
        <v>38595</v>
      </c>
      <c r="S2083" s="209">
        <v>114.6</v>
      </c>
    </row>
    <row r="2084" spans="3:19" x14ac:dyDescent="0.25">
      <c r="C2084" s="210"/>
      <c r="R2084" s="208">
        <v>38596</v>
      </c>
      <c r="S2084" s="209">
        <v>112.2</v>
      </c>
    </row>
    <row r="2085" spans="3:19" x14ac:dyDescent="0.25">
      <c r="C2085" s="210"/>
      <c r="R2085" s="208">
        <v>38597</v>
      </c>
      <c r="S2085" s="209">
        <v>111.4</v>
      </c>
    </row>
    <row r="2086" spans="3:19" x14ac:dyDescent="0.25">
      <c r="C2086" s="210"/>
      <c r="R2086" s="208">
        <v>38598</v>
      </c>
      <c r="S2086" s="209">
        <v>109.6</v>
      </c>
    </row>
    <row r="2087" spans="3:19" x14ac:dyDescent="0.25">
      <c r="C2087" s="210"/>
      <c r="R2087" s="208">
        <v>38599</v>
      </c>
      <c r="S2087" s="209">
        <v>108.7</v>
      </c>
    </row>
    <row r="2088" spans="3:19" x14ac:dyDescent="0.25">
      <c r="C2088" s="210"/>
      <c r="R2088" s="208">
        <v>38600</v>
      </c>
      <c r="S2088" s="209">
        <v>105.9</v>
      </c>
    </row>
    <row r="2089" spans="3:19" x14ac:dyDescent="0.25">
      <c r="C2089" s="210"/>
      <c r="R2089" s="208">
        <v>38601</v>
      </c>
      <c r="S2089" s="209">
        <v>105.9</v>
      </c>
    </row>
    <row r="2090" spans="3:19" x14ac:dyDescent="0.25">
      <c r="C2090" s="210"/>
      <c r="R2090" s="208">
        <v>38602</v>
      </c>
      <c r="S2090" s="209">
        <v>104.3</v>
      </c>
    </row>
    <row r="2091" spans="3:19" x14ac:dyDescent="0.25">
      <c r="C2091" s="210"/>
      <c r="R2091" s="208">
        <v>38603</v>
      </c>
      <c r="S2091" s="209">
        <v>102</v>
      </c>
    </row>
    <row r="2092" spans="3:19" x14ac:dyDescent="0.25">
      <c r="C2092" s="210"/>
      <c r="R2092" s="208">
        <v>38604</v>
      </c>
      <c r="S2092" s="209">
        <v>100.8</v>
      </c>
    </row>
    <row r="2093" spans="3:19" x14ac:dyDescent="0.25">
      <c r="C2093" s="210"/>
      <c r="R2093" s="208">
        <v>38605</v>
      </c>
      <c r="S2093" s="209">
        <v>99.2</v>
      </c>
    </row>
    <row r="2094" spans="3:19" x14ac:dyDescent="0.25">
      <c r="C2094" s="210"/>
      <c r="R2094" s="208">
        <v>38606</v>
      </c>
      <c r="S2094" s="209">
        <v>97.3</v>
      </c>
    </row>
    <row r="2095" spans="3:19" x14ac:dyDescent="0.25">
      <c r="C2095" s="210"/>
      <c r="R2095" s="208">
        <v>38607</v>
      </c>
      <c r="S2095" s="209">
        <v>98.9</v>
      </c>
    </row>
    <row r="2096" spans="3:19" x14ac:dyDescent="0.25">
      <c r="C2096" s="210"/>
      <c r="R2096" s="208">
        <v>38608</v>
      </c>
      <c r="S2096" s="209">
        <v>97.3</v>
      </c>
    </row>
    <row r="2097" spans="3:19" x14ac:dyDescent="0.25">
      <c r="C2097" s="210"/>
      <c r="R2097" s="208">
        <v>38609</v>
      </c>
      <c r="S2097" s="209">
        <v>97.6</v>
      </c>
    </row>
    <row r="2098" spans="3:19" x14ac:dyDescent="0.25">
      <c r="C2098" s="210"/>
      <c r="R2098" s="208">
        <v>38610</v>
      </c>
      <c r="S2098" s="209">
        <v>98.2</v>
      </c>
    </row>
    <row r="2099" spans="3:19" x14ac:dyDescent="0.25">
      <c r="C2099" s="210"/>
      <c r="R2099" s="208">
        <v>38611</v>
      </c>
      <c r="S2099" s="209">
        <v>98.2</v>
      </c>
    </row>
    <row r="2100" spans="3:19" x14ac:dyDescent="0.25">
      <c r="C2100" s="210"/>
      <c r="R2100" s="208">
        <v>38612</v>
      </c>
      <c r="S2100" s="209">
        <v>98.2</v>
      </c>
    </row>
    <row r="2101" spans="3:19" x14ac:dyDescent="0.25">
      <c r="C2101" s="210"/>
      <c r="R2101" s="208">
        <v>38613</v>
      </c>
      <c r="S2101" s="209">
        <v>95.7</v>
      </c>
    </row>
    <row r="2102" spans="3:19" x14ac:dyDescent="0.25">
      <c r="C2102" s="210"/>
      <c r="R2102" s="208">
        <v>38614</v>
      </c>
      <c r="S2102" s="209">
        <v>99</v>
      </c>
    </row>
    <row r="2103" spans="3:19" x14ac:dyDescent="0.25">
      <c r="C2103" s="210"/>
      <c r="R2103" s="208">
        <v>38615</v>
      </c>
      <c r="S2103" s="209">
        <v>101.8</v>
      </c>
    </row>
    <row r="2104" spans="3:19" x14ac:dyDescent="0.25">
      <c r="C2104" s="210"/>
      <c r="R2104" s="208">
        <v>38616</v>
      </c>
      <c r="S2104" s="209">
        <v>103.4</v>
      </c>
    </row>
    <row r="2105" spans="3:19" x14ac:dyDescent="0.25">
      <c r="C2105" s="210"/>
      <c r="R2105" s="208">
        <v>38617</v>
      </c>
      <c r="S2105" s="209">
        <v>103.2</v>
      </c>
    </row>
    <row r="2106" spans="3:19" x14ac:dyDescent="0.25">
      <c r="C2106" s="210"/>
      <c r="R2106" s="208">
        <v>38618</v>
      </c>
      <c r="S2106" s="209">
        <v>103.8</v>
      </c>
    </row>
    <row r="2107" spans="3:19" x14ac:dyDescent="0.25">
      <c r="C2107" s="210"/>
      <c r="R2107" s="208">
        <v>38619</v>
      </c>
      <c r="S2107" s="209">
        <v>102.9</v>
      </c>
    </row>
    <row r="2108" spans="3:19" x14ac:dyDescent="0.25">
      <c r="C2108" s="210"/>
      <c r="R2108" s="208">
        <v>38620</v>
      </c>
      <c r="S2108" s="209">
        <v>102.3</v>
      </c>
    </row>
    <row r="2109" spans="3:19" x14ac:dyDescent="0.25">
      <c r="C2109" s="210"/>
      <c r="R2109" s="208">
        <v>38621</v>
      </c>
      <c r="S2109" s="209">
        <v>103</v>
      </c>
    </row>
    <row r="2110" spans="3:19" x14ac:dyDescent="0.25">
      <c r="C2110" s="210"/>
      <c r="R2110" s="208">
        <v>38622</v>
      </c>
      <c r="S2110" s="209">
        <v>104.3</v>
      </c>
    </row>
    <row r="2111" spans="3:19" x14ac:dyDescent="0.25">
      <c r="C2111" s="210"/>
      <c r="R2111" s="208">
        <v>38623</v>
      </c>
      <c r="S2111" s="209">
        <v>103.9</v>
      </c>
    </row>
    <row r="2112" spans="3:19" x14ac:dyDescent="0.25">
      <c r="C2112" s="210"/>
      <c r="R2112" s="208">
        <v>38624</v>
      </c>
      <c r="S2112" s="209">
        <v>103.5</v>
      </c>
    </row>
    <row r="2113" spans="3:19" x14ac:dyDescent="0.25">
      <c r="C2113" s="210"/>
      <c r="R2113" s="208">
        <v>38625</v>
      </c>
      <c r="S2113" s="209">
        <v>103.8</v>
      </c>
    </row>
    <row r="2114" spans="3:19" x14ac:dyDescent="0.25">
      <c r="C2114" s="210"/>
      <c r="R2114" s="208">
        <v>38626</v>
      </c>
      <c r="S2114" s="209">
        <v>102.3</v>
      </c>
    </row>
    <row r="2115" spans="3:19" x14ac:dyDescent="0.25">
      <c r="C2115" s="210"/>
      <c r="R2115" s="208">
        <v>38627</v>
      </c>
      <c r="S2115" s="209">
        <v>99.8</v>
      </c>
    </row>
    <row r="2116" spans="3:19" x14ac:dyDescent="0.25">
      <c r="C2116" s="210"/>
      <c r="R2116" s="208">
        <v>38628</v>
      </c>
      <c r="S2116" s="209">
        <v>100</v>
      </c>
    </row>
    <row r="2117" spans="3:19" x14ac:dyDescent="0.25">
      <c r="C2117" s="210"/>
      <c r="R2117" s="208">
        <v>38629</v>
      </c>
      <c r="S2117" s="209">
        <v>100.3</v>
      </c>
    </row>
    <row r="2118" spans="3:19" x14ac:dyDescent="0.25">
      <c r="C2118" s="210"/>
      <c r="R2118" s="208">
        <v>38630</v>
      </c>
      <c r="S2118" s="209">
        <v>102.4</v>
      </c>
    </row>
    <row r="2119" spans="3:19" x14ac:dyDescent="0.25">
      <c r="C2119" s="210"/>
      <c r="R2119" s="208">
        <v>38631</v>
      </c>
      <c r="S2119" s="209">
        <v>101.4</v>
      </c>
    </row>
    <row r="2120" spans="3:19" x14ac:dyDescent="0.25">
      <c r="C2120" s="210"/>
      <c r="R2120" s="208">
        <v>38632</v>
      </c>
      <c r="S2120" s="209">
        <v>102</v>
      </c>
    </row>
    <row r="2121" spans="3:19" x14ac:dyDescent="0.25">
      <c r="C2121" s="210"/>
      <c r="R2121" s="208">
        <v>38633</v>
      </c>
      <c r="S2121" s="209">
        <v>103.2</v>
      </c>
    </row>
    <row r="2122" spans="3:19" x14ac:dyDescent="0.25">
      <c r="C2122" s="210"/>
      <c r="R2122" s="208">
        <v>38634</v>
      </c>
      <c r="S2122" s="209">
        <v>103.2</v>
      </c>
    </row>
    <row r="2123" spans="3:19" x14ac:dyDescent="0.25">
      <c r="C2123" s="210"/>
      <c r="R2123" s="208">
        <v>38635</v>
      </c>
      <c r="S2123" s="209">
        <v>104.1</v>
      </c>
    </row>
    <row r="2124" spans="3:19" x14ac:dyDescent="0.25">
      <c r="C2124" s="210"/>
      <c r="R2124" s="208">
        <v>38636</v>
      </c>
      <c r="S2124" s="209">
        <v>104</v>
      </c>
    </row>
    <row r="2125" spans="3:19" x14ac:dyDescent="0.25">
      <c r="C2125" s="210"/>
      <c r="R2125" s="208">
        <v>38637</v>
      </c>
      <c r="S2125" s="209">
        <v>102.3</v>
      </c>
    </row>
    <row r="2126" spans="3:19" x14ac:dyDescent="0.25">
      <c r="C2126" s="210"/>
      <c r="R2126" s="208">
        <v>38638</v>
      </c>
      <c r="S2126" s="209">
        <v>102.2</v>
      </c>
    </row>
    <row r="2127" spans="3:19" x14ac:dyDescent="0.25">
      <c r="C2127" s="210"/>
      <c r="R2127" s="208">
        <v>38639</v>
      </c>
      <c r="S2127" s="209">
        <v>99.9</v>
      </c>
    </row>
    <row r="2128" spans="3:19" x14ac:dyDescent="0.25">
      <c r="C2128" s="210"/>
      <c r="R2128" s="208">
        <v>38640</v>
      </c>
      <c r="S2128" s="209">
        <v>98.7</v>
      </c>
    </row>
    <row r="2129" spans="3:19" x14ac:dyDescent="0.25">
      <c r="C2129" s="210"/>
      <c r="R2129" s="208">
        <v>38641</v>
      </c>
      <c r="S2129" s="209">
        <v>97.6</v>
      </c>
    </row>
    <row r="2130" spans="3:19" x14ac:dyDescent="0.25">
      <c r="C2130" s="210"/>
      <c r="R2130" s="208">
        <v>38642</v>
      </c>
      <c r="S2130" s="209">
        <v>98.5</v>
      </c>
    </row>
    <row r="2131" spans="3:19" x14ac:dyDescent="0.25">
      <c r="C2131" s="210"/>
      <c r="R2131" s="208">
        <v>38643</v>
      </c>
      <c r="S2131" s="209">
        <v>100.7</v>
      </c>
    </row>
    <row r="2132" spans="3:19" x14ac:dyDescent="0.25">
      <c r="C2132" s="210"/>
      <c r="R2132" s="208">
        <v>38644</v>
      </c>
      <c r="S2132" s="209">
        <v>97.4</v>
      </c>
    </row>
    <row r="2133" spans="3:19" x14ac:dyDescent="0.25">
      <c r="C2133" s="210"/>
      <c r="R2133" s="208">
        <v>38645</v>
      </c>
      <c r="S2133" s="209">
        <v>95</v>
      </c>
    </row>
    <row r="2134" spans="3:19" x14ac:dyDescent="0.25">
      <c r="C2134" s="210"/>
      <c r="R2134" s="208">
        <v>38646</v>
      </c>
      <c r="S2134" s="209">
        <v>93.3</v>
      </c>
    </row>
    <row r="2135" spans="3:19" x14ac:dyDescent="0.25">
      <c r="C2135" s="210"/>
      <c r="R2135" s="208">
        <v>38647</v>
      </c>
      <c r="S2135" s="209">
        <v>92.2</v>
      </c>
    </row>
    <row r="2136" spans="3:19" x14ac:dyDescent="0.25">
      <c r="C2136" s="210"/>
      <c r="R2136" s="208">
        <v>38648</v>
      </c>
      <c r="S2136" s="209">
        <v>89.7</v>
      </c>
    </row>
    <row r="2137" spans="3:19" x14ac:dyDescent="0.25">
      <c r="C2137" s="210"/>
      <c r="R2137" s="208">
        <v>38649</v>
      </c>
      <c r="S2137" s="209">
        <v>89.6</v>
      </c>
    </row>
    <row r="2138" spans="3:19" x14ac:dyDescent="0.25">
      <c r="C2138" s="210"/>
      <c r="R2138" s="208">
        <v>38650</v>
      </c>
      <c r="S2138" s="209">
        <v>88.9</v>
      </c>
    </row>
    <row r="2139" spans="3:19" x14ac:dyDescent="0.25">
      <c r="C2139" s="210"/>
      <c r="R2139" s="208">
        <v>38651</v>
      </c>
      <c r="S2139" s="209">
        <v>88.2</v>
      </c>
    </row>
    <row r="2140" spans="3:19" x14ac:dyDescent="0.25">
      <c r="C2140" s="210"/>
      <c r="R2140" s="208">
        <v>38652</v>
      </c>
      <c r="S2140" s="209">
        <v>87.4</v>
      </c>
    </row>
    <row r="2141" spans="3:19" x14ac:dyDescent="0.25">
      <c r="C2141" s="210"/>
      <c r="R2141" s="208">
        <v>38653</v>
      </c>
      <c r="S2141" s="209">
        <v>86.7</v>
      </c>
    </row>
    <row r="2142" spans="3:19" x14ac:dyDescent="0.25">
      <c r="C2142" s="210"/>
      <c r="R2142" s="208">
        <v>38654</v>
      </c>
      <c r="S2142" s="209">
        <v>85.4</v>
      </c>
    </row>
    <row r="2143" spans="3:19" x14ac:dyDescent="0.25">
      <c r="C2143" s="210"/>
      <c r="R2143" s="208">
        <v>38655</v>
      </c>
      <c r="S2143" s="209">
        <v>84.4</v>
      </c>
    </row>
    <row r="2144" spans="3:19" x14ac:dyDescent="0.25">
      <c r="C2144" s="210"/>
      <c r="R2144" s="208">
        <v>38656</v>
      </c>
      <c r="S2144" s="209">
        <v>88.9</v>
      </c>
    </row>
    <row r="2145" spans="3:19" x14ac:dyDescent="0.25">
      <c r="C2145" s="210"/>
      <c r="R2145" s="208">
        <v>38657</v>
      </c>
      <c r="S2145" s="209">
        <v>90.5</v>
      </c>
    </row>
    <row r="2146" spans="3:19" x14ac:dyDescent="0.25">
      <c r="C2146" s="210"/>
      <c r="R2146" s="208">
        <v>38658</v>
      </c>
      <c r="S2146" s="209">
        <v>88.9</v>
      </c>
    </row>
    <row r="2147" spans="3:19" x14ac:dyDescent="0.25">
      <c r="C2147" s="210"/>
      <c r="R2147" s="208">
        <v>38659</v>
      </c>
      <c r="S2147" s="209">
        <v>88.1</v>
      </c>
    </row>
    <row r="2148" spans="3:19" x14ac:dyDescent="0.25">
      <c r="C2148" s="210"/>
      <c r="R2148" s="208">
        <v>38660</v>
      </c>
      <c r="S2148" s="209">
        <v>87.2</v>
      </c>
    </row>
    <row r="2149" spans="3:19" x14ac:dyDescent="0.25">
      <c r="C2149" s="210"/>
      <c r="R2149" s="208">
        <v>38661</v>
      </c>
      <c r="S2149" s="209">
        <v>86.9</v>
      </c>
    </row>
    <row r="2150" spans="3:19" x14ac:dyDescent="0.25">
      <c r="C2150" s="210"/>
      <c r="R2150" s="208">
        <v>38662</v>
      </c>
      <c r="S2150" s="209">
        <v>84.5</v>
      </c>
    </row>
    <row r="2151" spans="3:19" x14ac:dyDescent="0.25">
      <c r="C2151" s="210"/>
      <c r="R2151" s="208">
        <v>38663</v>
      </c>
      <c r="S2151" s="209">
        <v>84.1</v>
      </c>
    </row>
    <row r="2152" spans="3:19" x14ac:dyDescent="0.25">
      <c r="C2152" s="210"/>
      <c r="R2152" s="208">
        <v>38664</v>
      </c>
      <c r="S2152" s="209">
        <v>84</v>
      </c>
    </row>
    <row r="2153" spans="3:19" x14ac:dyDescent="0.25">
      <c r="C2153" s="210"/>
      <c r="R2153" s="208">
        <v>38665</v>
      </c>
      <c r="S2153" s="209">
        <v>83.6</v>
      </c>
    </row>
    <row r="2154" spans="3:19" x14ac:dyDescent="0.25">
      <c r="C2154" s="210"/>
      <c r="R2154" s="208">
        <v>38666</v>
      </c>
      <c r="S2154" s="209">
        <v>84.7</v>
      </c>
    </row>
    <row r="2155" spans="3:19" x14ac:dyDescent="0.25">
      <c r="C2155" s="210"/>
      <c r="R2155" s="208">
        <v>38667</v>
      </c>
      <c r="S2155" s="209">
        <v>87.5</v>
      </c>
    </row>
    <row r="2156" spans="3:19" x14ac:dyDescent="0.25">
      <c r="C2156" s="210"/>
      <c r="R2156" s="208">
        <v>38668</v>
      </c>
      <c r="S2156" s="209">
        <v>86.7</v>
      </c>
    </row>
    <row r="2157" spans="3:19" x14ac:dyDescent="0.25">
      <c r="C2157" s="210"/>
      <c r="R2157" s="208">
        <v>38669</v>
      </c>
      <c r="S2157" s="209">
        <v>86.3</v>
      </c>
    </row>
    <row r="2158" spans="3:19" x14ac:dyDescent="0.25">
      <c r="C2158" s="210"/>
      <c r="R2158" s="208">
        <v>38670</v>
      </c>
      <c r="S2158" s="209">
        <v>86.9</v>
      </c>
    </row>
    <row r="2159" spans="3:19" x14ac:dyDescent="0.25">
      <c r="C2159" s="210"/>
      <c r="R2159" s="208">
        <v>38671</v>
      </c>
      <c r="S2159" s="209">
        <v>89</v>
      </c>
    </row>
    <row r="2160" spans="3:19" x14ac:dyDescent="0.25">
      <c r="C2160" s="210"/>
      <c r="R2160" s="208">
        <v>38672</v>
      </c>
      <c r="S2160" s="209">
        <v>88</v>
      </c>
    </row>
    <row r="2161" spans="3:19" x14ac:dyDescent="0.25">
      <c r="C2161" s="210"/>
      <c r="R2161" s="208">
        <v>38673</v>
      </c>
      <c r="S2161" s="209">
        <v>86.7</v>
      </c>
    </row>
    <row r="2162" spans="3:19" x14ac:dyDescent="0.25">
      <c r="C2162" s="210"/>
      <c r="R2162" s="208">
        <v>38674</v>
      </c>
      <c r="S2162" s="209">
        <v>87.1</v>
      </c>
    </row>
    <row r="2163" spans="3:19" x14ac:dyDescent="0.25">
      <c r="C2163" s="210"/>
      <c r="R2163" s="208">
        <v>38675</v>
      </c>
      <c r="S2163" s="209">
        <v>86.5</v>
      </c>
    </row>
    <row r="2164" spans="3:19" x14ac:dyDescent="0.25">
      <c r="C2164" s="210"/>
      <c r="R2164" s="208">
        <v>38676</v>
      </c>
      <c r="S2164" s="209">
        <v>85.6</v>
      </c>
    </row>
    <row r="2165" spans="3:19" x14ac:dyDescent="0.25">
      <c r="C2165" s="210"/>
      <c r="R2165" s="208">
        <v>38677</v>
      </c>
      <c r="S2165" s="209">
        <v>86</v>
      </c>
    </row>
    <row r="2166" spans="3:19" x14ac:dyDescent="0.25">
      <c r="C2166" s="210"/>
      <c r="R2166" s="208">
        <v>38678</v>
      </c>
      <c r="S2166" s="209">
        <v>87.4</v>
      </c>
    </row>
    <row r="2167" spans="3:19" x14ac:dyDescent="0.25">
      <c r="C2167" s="210"/>
      <c r="R2167" s="208">
        <v>38679</v>
      </c>
      <c r="S2167" s="209">
        <v>87.5</v>
      </c>
    </row>
    <row r="2168" spans="3:19" x14ac:dyDescent="0.25">
      <c r="C2168" s="210"/>
      <c r="R2168" s="208">
        <v>38680</v>
      </c>
      <c r="S2168" s="209">
        <v>87.5</v>
      </c>
    </row>
    <row r="2169" spans="3:19" x14ac:dyDescent="0.25">
      <c r="C2169" s="210"/>
      <c r="R2169" s="208">
        <v>38681</v>
      </c>
      <c r="S2169" s="209">
        <v>87.2</v>
      </c>
    </row>
    <row r="2170" spans="3:19" x14ac:dyDescent="0.25">
      <c r="C2170" s="210"/>
      <c r="R2170" s="208">
        <v>38682</v>
      </c>
      <c r="S2170" s="209">
        <v>86</v>
      </c>
    </row>
    <row r="2171" spans="3:19" x14ac:dyDescent="0.25">
      <c r="C2171" s="210"/>
      <c r="R2171" s="208">
        <v>38683</v>
      </c>
      <c r="S2171" s="209">
        <v>85.5</v>
      </c>
    </row>
    <row r="2172" spans="3:19" x14ac:dyDescent="0.25">
      <c r="C2172" s="210"/>
      <c r="R2172" s="208">
        <v>38684</v>
      </c>
      <c r="S2172" s="209">
        <v>85.7</v>
      </c>
    </row>
    <row r="2173" spans="3:19" x14ac:dyDescent="0.25">
      <c r="C2173" s="210"/>
      <c r="R2173" s="208">
        <v>38685</v>
      </c>
      <c r="S2173" s="209">
        <v>85.4</v>
      </c>
    </row>
    <row r="2174" spans="3:19" x14ac:dyDescent="0.25">
      <c r="C2174" s="210"/>
      <c r="R2174" s="208">
        <v>38686</v>
      </c>
      <c r="S2174" s="209">
        <v>82.1</v>
      </c>
    </row>
    <row r="2175" spans="3:19" x14ac:dyDescent="0.25">
      <c r="C2175" s="210"/>
      <c r="R2175" s="208">
        <v>38687</v>
      </c>
      <c r="S2175" s="209">
        <v>82.2</v>
      </c>
    </row>
    <row r="2176" spans="3:19" x14ac:dyDescent="0.25">
      <c r="C2176" s="210"/>
      <c r="R2176" s="208">
        <v>38688</v>
      </c>
      <c r="S2176" s="209">
        <v>81.900000000000006</v>
      </c>
    </row>
    <row r="2177" spans="3:19" x14ac:dyDescent="0.25">
      <c r="C2177" s="210"/>
      <c r="R2177" s="208">
        <v>38689</v>
      </c>
      <c r="S2177" s="209">
        <v>81.7</v>
      </c>
    </row>
    <row r="2178" spans="3:19" x14ac:dyDescent="0.25">
      <c r="C2178" s="210"/>
      <c r="R2178" s="208">
        <v>38690</v>
      </c>
      <c r="S2178" s="209">
        <v>80.3</v>
      </c>
    </row>
    <row r="2179" spans="3:19" x14ac:dyDescent="0.25">
      <c r="C2179" s="210"/>
      <c r="R2179" s="208">
        <v>38691</v>
      </c>
      <c r="S2179" s="209">
        <v>81</v>
      </c>
    </row>
    <row r="2180" spans="3:19" x14ac:dyDescent="0.25">
      <c r="C2180" s="210"/>
      <c r="R2180" s="208">
        <v>38692</v>
      </c>
      <c r="S2180" s="209">
        <v>83.3</v>
      </c>
    </row>
    <row r="2181" spans="3:19" x14ac:dyDescent="0.25">
      <c r="C2181" s="210"/>
      <c r="R2181" s="208">
        <v>38693</v>
      </c>
      <c r="S2181" s="209">
        <v>82.6</v>
      </c>
    </row>
    <row r="2182" spans="3:19" x14ac:dyDescent="0.25">
      <c r="C2182" s="210"/>
      <c r="R2182" s="208">
        <v>38694</v>
      </c>
      <c r="S2182" s="209">
        <v>82.4</v>
      </c>
    </row>
    <row r="2183" spans="3:19" x14ac:dyDescent="0.25">
      <c r="C2183" s="210"/>
      <c r="R2183" s="208">
        <v>38695</v>
      </c>
      <c r="S2183" s="209">
        <v>83.4</v>
      </c>
    </row>
    <row r="2184" spans="3:19" x14ac:dyDescent="0.25">
      <c r="C2184" s="210"/>
      <c r="R2184" s="208">
        <v>38696</v>
      </c>
      <c r="S2184" s="209">
        <v>81.099999999999994</v>
      </c>
    </row>
    <row r="2185" spans="3:19" x14ac:dyDescent="0.25">
      <c r="C2185" s="210"/>
      <c r="R2185" s="208">
        <v>38697</v>
      </c>
      <c r="S2185" s="209">
        <v>78.7</v>
      </c>
    </row>
    <row r="2186" spans="3:19" x14ac:dyDescent="0.25">
      <c r="C2186" s="210"/>
      <c r="R2186" s="208">
        <v>38698</v>
      </c>
      <c r="S2186" s="209">
        <v>79</v>
      </c>
    </row>
    <row r="2187" spans="3:19" x14ac:dyDescent="0.25">
      <c r="C2187" s="210"/>
      <c r="R2187" s="208">
        <v>38699</v>
      </c>
      <c r="S2187" s="209">
        <v>82.2</v>
      </c>
    </row>
    <row r="2188" spans="3:19" x14ac:dyDescent="0.25">
      <c r="C2188" s="210"/>
      <c r="R2188" s="208">
        <v>38700</v>
      </c>
      <c r="S2188" s="209">
        <v>83.4</v>
      </c>
    </row>
    <row r="2189" spans="3:19" x14ac:dyDescent="0.25">
      <c r="C2189" s="210"/>
      <c r="R2189" s="208">
        <v>38701</v>
      </c>
      <c r="S2189" s="209">
        <v>83.4</v>
      </c>
    </row>
    <row r="2190" spans="3:19" x14ac:dyDescent="0.25">
      <c r="C2190" s="210"/>
      <c r="R2190" s="208">
        <v>38702</v>
      </c>
      <c r="S2190" s="209">
        <v>83.5</v>
      </c>
    </row>
    <row r="2191" spans="3:19" x14ac:dyDescent="0.25">
      <c r="C2191" s="210"/>
      <c r="R2191" s="208">
        <v>38703</v>
      </c>
      <c r="S2191" s="209">
        <v>83.6</v>
      </c>
    </row>
    <row r="2192" spans="3:19" x14ac:dyDescent="0.25">
      <c r="C2192" s="210"/>
      <c r="R2192" s="208">
        <v>38704</v>
      </c>
      <c r="S2192" s="209">
        <v>83.7</v>
      </c>
    </row>
    <row r="2193" spans="3:19" x14ac:dyDescent="0.25">
      <c r="C2193" s="210"/>
      <c r="R2193" s="208">
        <v>38705</v>
      </c>
      <c r="S2193" s="209">
        <v>86.5</v>
      </c>
    </row>
    <row r="2194" spans="3:19" x14ac:dyDescent="0.25">
      <c r="C2194" s="210"/>
      <c r="R2194" s="208">
        <v>38706</v>
      </c>
      <c r="S2194" s="209">
        <v>87.7</v>
      </c>
    </row>
    <row r="2195" spans="3:19" x14ac:dyDescent="0.25">
      <c r="C2195" s="210"/>
      <c r="R2195" s="208">
        <v>38707</v>
      </c>
      <c r="S2195" s="209">
        <v>88.3</v>
      </c>
    </row>
    <row r="2196" spans="3:19" x14ac:dyDescent="0.25">
      <c r="C2196" s="210"/>
      <c r="R2196" s="208">
        <v>38708</v>
      </c>
      <c r="S2196" s="209">
        <v>88.9</v>
      </c>
    </row>
    <row r="2197" spans="3:19" x14ac:dyDescent="0.25">
      <c r="C2197" s="210"/>
      <c r="R2197" s="208">
        <v>38709</v>
      </c>
      <c r="S2197" s="209">
        <v>88.9</v>
      </c>
    </row>
    <row r="2198" spans="3:19" x14ac:dyDescent="0.25">
      <c r="C2198" s="210"/>
      <c r="R2198" s="208">
        <v>38710</v>
      </c>
      <c r="S2198" s="209">
        <v>89.2</v>
      </c>
    </row>
    <row r="2199" spans="3:19" x14ac:dyDescent="0.25">
      <c r="C2199" s="210"/>
      <c r="R2199" s="208">
        <v>38711</v>
      </c>
      <c r="S2199" s="209">
        <v>89.1</v>
      </c>
    </row>
    <row r="2200" spans="3:19" x14ac:dyDescent="0.25">
      <c r="C2200" s="210"/>
      <c r="R2200" s="208">
        <v>38712</v>
      </c>
      <c r="S2200" s="209">
        <v>91.8</v>
      </c>
    </row>
    <row r="2201" spans="3:19" x14ac:dyDescent="0.25">
      <c r="C2201" s="210"/>
      <c r="R2201" s="208">
        <v>38713</v>
      </c>
      <c r="S2201" s="209">
        <v>92.8</v>
      </c>
    </row>
    <row r="2202" spans="3:19" x14ac:dyDescent="0.25">
      <c r="C2202" s="210"/>
      <c r="R2202" s="208">
        <v>38714</v>
      </c>
      <c r="S2202" s="209">
        <v>94.5</v>
      </c>
    </row>
    <row r="2203" spans="3:19" x14ac:dyDescent="0.25">
      <c r="C2203" s="210"/>
      <c r="R2203" s="208">
        <v>38715</v>
      </c>
      <c r="S2203" s="209">
        <v>96.4</v>
      </c>
    </row>
    <row r="2204" spans="3:19" x14ac:dyDescent="0.25">
      <c r="C2204" s="210"/>
      <c r="R2204" s="208">
        <v>38716</v>
      </c>
      <c r="S2204" s="209">
        <v>96.5</v>
      </c>
    </row>
    <row r="2205" spans="3:19" x14ac:dyDescent="0.25">
      <c r="C2205" s="210"/>
      <c r="R2205" s="208">
        <v>38717</v>
      </c>
      <c r="S2205" s="209">
        <v>94.7</v>
      </c>
    </row>
    <row r="2206" spans="3:19" x14ac:dyDescent="0.25">
      <c r="C2206" s="210"/>
      <c r="R2206" s="208">
        <v>38718</v>
      </c>
      <c r="S2206" s="209">
        <v>94.5</v>
      </c>
    </row>
    <row r="2207" spans="3:19" x14ac:dyDescent="0.25">
      <c r="C2207" s="210"/>
      <c r="R2207" s="208">
        <v>38719</v>
      </c>
      <c r="S2207" s="209">
        <v>94.3</v>
      </c>
    </row>
    <row r="2208" spans="3:19" x14ac:dyDescent="0.25">
      <c r="C2208" s="210"/>
      <c r="R2208" s="208">
        <v>38720</v>
      </c>
      <c r="S2208" s="209">
        <v>94.6</v>
      </c>
    </row>
    <row r="2209" spans="3:19" x14ac:dyDescent="0.25">
      <c r="C2209" s="210"/>
      <c r="R2209" s="208">
        <v>38721</v>
      </c>
      <c r="S2209" s="209">
        <v>95.1</v>
      </c>
    </row>
    <row r="2210" spans="3:19" x14ac:dyDescent="0.25">
      <c r="C2210" s="210"/>
      <c r="R2210" s="208">
        <v>38722</v>
      </c>
      <c r="S2210" s="209">
        <v>92.6</v>
      </c>
    </row>
    <row r="2211" spans="3:19" x14ac:dyDescent="0.25">
      <c r="C2211" s="210"/>
      <c r="R2211" s="208">
        <v>38723</v>
      </c>
      <c r="S2211" s="209">
        <v>93</v>
      </c>
    </row>
    <row r="2212" spans="3:19" x14ac:dyDescent="0.25">
      <c r="C2212" s="210"/>
      <c r="R2212" s="208">
        <v>38724</v>
      </c>
      <c r="S2212" s="209">
        <v>91.9</v>
      </c>
    </row>
    <row r="2213" spans="3:19" x14ac:dyDescent="0.25">
      <c r="C2213" s="210"/>
      <c r="R2213" s="208">
        <v>38725</v>
      </c>
      <c r="S2213" s="209">
        <v>90.9</v>
      </c>
    </row>
    <row r="2214" spans="3:19" x14ac:dyDescent="0.25">
      <c r="C2214" s="210"/>
      <c r="R2214" s="208">
        <v>38726</v>
      </c>
      <c r="S2214" s="209">
        <v>92.2</v>
      </c>
    </row>
    <row r="2215" spans="3:19" x14ac:dyDescent="0.25">
      <c r="C2215" s="210"/>
      <c r="R2215" s="208">
        <v>38727</v>
      </c>
      <c r="S2215" s="209">
        <v>92.9</v>
      </c>
    </row>
    <row r="2216" spans="3:19" x14ac:dyDescent="0.25">
      <c r="C2216" s="210"/>
      <c r="R2216" s="208">
        <v>38728</v>
      </c>
      <c r="S2216" s="209">
        <v>93.9</v>
      </c>
    </row>
    <row r="2217" spans="3:19" x14ac:dyDescent="0.25">
      <c r="C2217" s="210"/>
      <c r="R2217" s="208">
        <v>38729</v>
      </c>
      <c r="S2217" s="209">
        <v>92.1</v>
      </c>
    </row>
    <row r="2218" spans="3:19" x14ac:dyDescent="0.25">
      <c r="C2218" s="210"/>
      <c r="R2218" s="208">
        <v>38730</v>
      </c>
      <c r="S2218" s="209">
        <v>92</v>
      </c>
    </row>
    <row r="2219" spans="3:19" x14ac:dyDescent="0.25">
      <c r="C2219" s="210"/>
      <c r="R2219" s="208">
        <v>38731</v>
      </c>
      <c r="S2219" s="209">
        <v>90.1</v>
      </c>
    </row>
    <row r="2220" spans="3:19" x14ac:dyDescent="0.25">
      <c r="C2220" s="210"/>
      <c r="R2220" s="208">
        <v>38732</v>
      </c>
      <c r="S2220" s="209">
        <v>90.1</v>
      </c>
    </row>
    <row r="2221" spans="3:19" x14ac:dyDescent="0.25">
      <c r="C2221" s="210"/>
      <c r="R2221" s="208">
        <v>38733</v>
      </c>
      <c r="S2221" s="209">
        <v>90.3</v>
      </c>
    </row>
    <row r="2222" spans="3:19" x14ac:dyDescent="0.25">
      <c r="C2222" s="210"/>
      <c r="R2222" s="208">
        <v>38734</v>
      </c>
      <c r="S2222" s="209">
        <v>91.3</v>
      </c>
    </row>
    <row r="2223" spans="3:19" x14ac:dyDescent="0.25">
      <c r="C2223" s="210"/>
      <c r="R2223" s="208">
        <v>38735</v>
      </c>
      <c r="S2223" s="209">
        <v>91.5</v>
      </c>
    </row>
    <row r="2224" spans="3:19" x14ac:dyDescent="0.25">
      <c r="C2224" s="210"/>
      <c r="R2224" s="208">
        <v>38736</v>
      </c>
      <c r="S2224" s="209">
        <v>91.3</v>
      </c>
    </row>
    <row r="2225" spans="3:19" x14ac:dyDescent="0.25">
      <c r="C2225" s="210"/>
      <c r="R2225" s="208">
        <v>38737</v>
      </c>
      <c r="S2225" s="209">
        <v>92.9</v>
      </c>
    </row>
    <row r="2226" spans="3:19" x14ac:dyDescent="0.25">
      <c r="C2226" s="210"/>
      <c r="R2226" s="208">
        <v>38738</v>
      </c>
      <c r="S2226" s="209">
        <v>93.3</v>
      </c>
    </row>
    <row r="2227" spans="3:19" x14ac:dyDescent="0.25">
      <c r="C2227" s="210"/>
      <c r="R2227" s="208">
        <v>38739</v>
      </c>
      <c r="S2227" s="209">
        <v>93</v>
      </c>
    </row>
    <row r="2228" spans="3:19" x14ac:dyDescent="0.25">
      <c r="C2228" s="210"/>
      <c r="R2228" s="208">
        <v>38740</v>
      </c>
      <c r="S2228" s="209">
        <v>94</v>
      </c>
    </row>
    <row r="2229" spans="3:19" x14ac:dyDescent="0.25">
      <c r="C2229" s="210"/>
      <c r="R2229" s="208">
        <v>38741</v>
      </c>
      <c r="S2229" s="209">
        <v>93.6</v>
      </c>
    </row>
    <row r="2230" spans="3:19" x14ac:dyDescent="0.25">
      <c r="C2230" s="210"/>
      <c r="R2230" s="208">
        <v>38742</v>
      </c>
      <c r="S2230" s="209">
        <v>92.8</v>
      </c>
    </row>
    <row r="2231" spans="3:19" x14ac:dyDescent="0.25">
      <c r="C2231" s="210"/>
      <c r="R2231" s="208">
        <v>38743</v>
      </c>
      <c r="S2231" s="209">
        <v>93.5</v>
      </c>
    </row>
    <row r="2232" spans="3:19" x14ac:dyDescent="0.25">
      <c r="C2232" s="210"/>
      <c r="R2232" s="208">
        <v>38744</v>
      </c>
      <c r="S2232" s="209">
        <v>94.3</v>
      </c>
    </row>
    <row r="2233" spans="3:19" x14ac:dyDescent="0.25">
      <c r="C2233" s="210"/>
      <c r="R2233" s="208">
        <v>38745</v>
      </c>
      <c r="S2233" s="209">
        <v>92.1</v>
      </c>
    </row>
    <row r="2234" spans="3:19" x14ac:dyDescent="0.25">
      <c r="C2234" s="210"/>
      <c r="R2234" s="208">
        <v>38746</v>
      </c>
      <c r="S2234" s="209">
        <v>91.6</v>
      </c>
    </row>
    <row r="2235" spans="3:19" x14ac:dyDescent="0.25">
      <c r="C2235" s="210"/>
      <c r="R2235" s="208">
        <v>38747</v>
      </c>
      <c r="S2235" s="209">
        <v>93.3</v>
      </c>
    </row>
    <row r="2236" spans="3:19" x14ac:dyDescent="0.25">
      <c r="C2236" s="210"/>
      <c r="R2236" s="208">
        <v>38748</v>
      </c>
      <c r="S2236" s="209">
        <v>94.8</v>
      </c>
    </row>
    <row r="2237" spans="3:19" x14ac:dyDescent="0.25">
      <c r="C2237" s="210"/>
      <c r="R2237" s="208">
        <v>38749</v>
      </c>
      <c r="S2237" s="209">
        <v>98</v>
      </c>
    </row>
    <row r="2238" spans="3:19" x14ac:dyDescent="0.25">
      <c r="C2238" s="210"/>
      <c r="R2238" s="208">
        <v>38750</v>
      </c>
      <c r="S2238" s="209">
        <v>98.9</v>
      </c>
    </row>
    <row r="2239" spans="3:19" x14ac:dyDescent="0.25">
      <c r="C2239" s="210"/>
      <c r="R2239" s="208">
        <v>38751</v>
      </c>
      <c r="S2239" s="209">
        <v>99.6</v>
      </c>
    </row>
    <row r="2240" spans="3:19" x14ac:dyDescent="0.25">
      <c r="C2240" s="210"/>
      <c r="R2240" s="208">
        <v>38752</v>
      </c>
      <c r="S2240" s="209">
        <v>100.7</v>
      </c>
    </row>
    <row r="2241" spans="3:19" x14ac:dyDescent="0.25">
      <c r="C2241" s="210"/>
      <c r="R2241" s="208">
        <v>38753</v>
      </c>
      <c r="S2241" s="209">
        <v>100.1</v>
      </c>
    </row>
    <row r="2242" spans="3:19" x14ac:dyDescent="0.25">
      <c r="C2242" s="210"/>
      <c r="R2242" s="208">
        <v>38754</v>
      </c>
      <c r="S2242" s="209">
        <v>102.7</v>
      </c>
    </row>
    <row r="2243" spans="3:19" x14ac:dyDescent="0.25">
      <c r="C2243" s="210"/>
      <c r="R2243" s="208">
        <v>38755</v>
      </c>
      <c r="S2243" s="209">
        <v>104.8</v>
      </c>
    </row>
    <row r="2244" spans="3:19" x14ac:dyDescent="0.25">
      <c r="C2244" s="210"/>
      <c r="R2244" s="208">
        <v>38756</v>
      </c>
      <c r="S2244" s="209">
        <v>104.8</v>
      </c>
    </row>
    <row r="2245" spans="3:19" x14ac:dyDescent="0.25">
      <c r="C2245" s="210"/>
      <c r="R2245" s="208">
        <v>38757</v>
      </c>
      <c r="S2245" s="209">
        <v>103.9</v>
      </c>
    </row>
    <row r="2246" spans="3:19" x14ac:dyDescent="0.25">
      <c r="C2246" s="210"/>
      <c r="R2246" s="208">
        <v>38758</v>
      </c>
      <c r="S2246" s="209">
        <v>102.9</v>
      </c>
    </row>
    <row r="2247" spans="3:19" x14ac:dyDescent="0.25">
      <c r="C2247" s="210"/>
      <c r="R2247" s="208">
        <v>38759</v>
      </c>
      <c r="S2247" s="209">
        <v>102</v>
      </c>
    </row>
    <row r="2248" spans="3:19" x14ac:dyDescent="0.25">
      <c r="C2248" s="210"/>
      <c r="R2248" s="208">
        <v>38760</v>
      </c>
      <c r="S2248" s="209">
        <v>98.9</v>
      </c>
    </row>
    <row r="2249" spans="3:19" x14ac:dyDescent="0.25">
      <c r="C2249" s="210"/>
      <c r="R2249" s="208">
        <v>38761</v>
      </c>
      <c r="S2249" s="209">
        <v>99.7</v>
      </c>
    </row>
    <row r="2250" spans="3:19" x14ac:dyDescent="0.25">
      <c r="C2250" s="210"/>
      <c r="R2250" s="208">
        <v>38762</v>
      </c>
      <c r="S2250" s="209">
        <v>100</v>
      </c>
    </row>
    <row r="2251" spans="3:19" x14ac:dyDescent="0.25">
      <c r="C2251" s="210"/>
      <c r="R2251" s="208">
        <v>38763</v>
      </c>
      <c r="S2251" s="209">
        <v>99</v>
      </c>
    </row>
    <row r="2252" spans="3:19" x14ac:dyDescent="0.25">
      <c r="C2252" s="210"/>
      <c r="R2252" s="208">
        <v>38764</v>
      </c>
      <c r="S2252" s="209">
        <v>99.2</v>
      </c>
    </row>
    <row r="2253" spans="3:19" x14ac:dyDescent="0.25">
      <c r="C2253" s="210"/>
      <c r="R2253" s="208">
        <v>38765</v>
      </c>
      <c r="S2253" s="209">
        <v>97.9</v>
      </c>
    </row>
    <row r="2254" spans="3:19" x14ac:dyDescent="0.25">
      <c r="C2254" s="210"/>
      <c r="R2254" s="208">
        <v>38766</v>
      </c>
      <c r="S2254" s="209">
        <v>96.8</v>
      </c>
    </row>
    <row r="2255" spans="3:19" x14ac:dyDescent="0.25">
      <c r="C2255" s="210"/>
      <c r="R2255" s="208">
        <v>38767</v>
      </c>
      <c r="S2255" s="209">
        <v>93.7</v>
      </c>
    </row>
    <row r="2256" spans="3:19" x14ac:dyDescent="0.25">
      <c r="C2256" s="210"/>
      <c r="R2256" s="208">
        <v>38768</v>
      </c>
      <c r="S2256" s="209">
        <v>92.2</v>
      </c>
    </row>
    <row r="2257" spans="3:19" x14ac:dyDescent="0.25">
      <c r="C2257" s="210"/>
      <c r="R2257" s="208">
        <v>38769</v>
      </c>
      <c r="S2257" s="209">
        <v>93.5</v>
      </c>
    </row>
    <row r="2258" spans="3:19" x14ac:dyDescent="0.25">
      <c r="C2258" s="210"/>
      <c r="R2258" s="208">
        <v>38770</v>
      </c>
      <c r="S2258" s="209">
        <v>92.7</v>
      </c>
    </row>
    <row r="2259" spans="3:19" x14ac:dyDescent="0.25">
      <c r="C2259" s="210"/>
      <c r="R2259" s="208">
        <v>38771</v>
      </c>
      <c r="S2259" s="209">
        <v>94.9</v>
      </c>
    </row>
    <row r="2260" spans="3:19" x14ac:dyDescent="0.25">
      <c r="C2260" s="210"/>
      <c r="R2260" s="208">
        <v>38772</v>
      </c>
      <c r="S2260" s="209">
        <v>94.8</v>
      </c>
    </row>
    <row r="2261" spans="3:19" x14ac:dyDescent="0.25">
      <c r="C2261" s="210"/>
      <c r="R2261" s="208">
        <v>38773</v>
      </c>
      <c r="S2261" s="209">
        <v>94.8</v>
      </c>
    </row>
    <row r="2262" spans="3:19" x14ac:dyDescent="0.25">
      <c r="C2262" s="210"/>
      <c r="R2262" s="208">
        <v>38774</v>
      </c>
      <c r="S2262" s="209">
        <v>93.5</v>
      </c>
    </row>
    <row r="2263" spans="3:19" x14ac:dyDescent="0.25">
      <c r="C2263" s="210"/>
      <c r="R2263" s="208">
        <v>38775</v>
      </c>
      <c r="S2263" s="209">
        <v>95.3</v>
      </c>
    </row>
    <row r="2264" spans="3:19" x14ac:dyDescent="0.25">
      <c r="C2264" s="210"/>
      <c r="R2264" s="208">
        <v>38776</v>
      </c>
      <c r="S2264" s="209">
        <v>97.4</v>
      </c>
    </row>
    <row r="2265" spans="3:19" x14ac:dyDescent="0.25">
      <c r="C2265" s="210"/>
      <c r="R2265" s="208">
        <v>38777</v>
      </c>
      <c r="S2265" s="209">
        <v>97.7</v>
      </c>
    </row>
    <row r="2266" spans="3:19" x14ac:dyDescent="0.25">
      <c r="C2266" s="210"/>
      <c r="R2266" s="208">
        <v>38778</v>
      </c>
      <c r="S2266" s="209">
        <v>96.5</v>
      </c>
    </row>
    <row r="2267" spans="3:19" x14ac:dyDescent="0.25">
      <c r="C2267" s="210"/>
      <c r="R2267" s="208">
        <v>38779</v>
      </c>
      <c r="S2267" s="209">
        <v>95.2</v>
      </c>
    </row>
    <row r="2268" spans="3:19" x14ac:dyDescent="0.25">
      <c r="C2268" s="210"/>
      <c r="R2268" s="208">
        <v>38780</v>
      </c>
      <c r="S2268" s="209">
        <v>94.3</v>
      </c>
    </row>
    <row r="2269" spans="3:19" x14ac:dyDescent="0.25">
      <c r="C2269" s="210"/>
      <c r="R2269" s="208">
        <v>38781</v>
      </c>
      <c r="S2269" s="209">
        <v>92.5</v>
      </c>
    </row>
    <row r="2270" spans="3:19" x14ac:dyDescent="0.25">
      <c r="C2270" s="210"/>
      <c r="R2270" s="208">
        <v>38782</v>
      </c>
      <c r="S2270" s="209">
        <v>93.5</v>
      </c>
    </row>
    <row r="2271" spans="3:19" x14ac:dyDescent="0.25">
      <c r="C2271" s="210"/>
      <c r="R2271" s="208">
        <v>38783</v>
      </c>
      <c r="S2271" s="209">
        <v>95.4</v>
      </c>
    </row>
    <row r="2272" spans="3:19" x14ac:dyDescent="0.25">
      <c r="C2272" s="210"/>
      <c r="R2272" s="208">
        <v>38784</v>
      </c>
      <c r="S2272" s="209">
        <v>95.3</v>
      </c>
    </row>
    <row r="2273" spans="3:19" x14ac:dyDescent="0.25">
      <c r="C2273" s="210"/>
      <c r="R2273" s="208">
        <v>38785</v>
      </c>
      <c r="S2273" s="209">
        <v>94.7</v>
      </c>
    </row>
    <row r="2274" spans="3:19" x14ac:dyDescent="0.25">
      <c r="C2274" s="210"/>
      <c r="R2274" s="208">
        <v>38786</v>
      </c>
      <c r="S2274" s="209">
        <v>96.2</v>
      </c>
    </row>
    <row r="2275" spans="3:19" x14ac:dyDescent="0.25">
      <c r="C2275" s="210"/>
      <c r="R2275" s="208">
        <v>38787</v>
      </c>
      <c r="S2275" s="209">
        <v>96.3</v>
      </c>
    </row>
    <row r="2276" spans="3:19" x14ac:dyDescent="0.25">
      <c r="C2276" s="210"/>
      <c r="R2276" s="208">
        <v>38788</v>
      </c>
      <c r="S2276" s="209">
        <v>95.6</v>
      </c>
    </row>
    <row r="2277" spans="3:19" x14ac:dyDescent="0.25">
      <c r="C2277" s="210"/>
      <c r="R2277" s="208">
        <v>38789</v>
      </c>
      <c r="S2277" s="209">
        <v>96.6</v>
      </c>
    </row>
    <row r="2278" spans="3:19" x14ac:dyDescent="0.25">
      <c r="C2278" s="210"/>
      <c r="R2278" s="208">
        <v>38790</v>
      </c>
      <c r="S2278" s="209">
        <v>100.4</v>
      </c>
    </row>
    <row r="2279" spans="3:19" x14ac:dyDescent="0.25">
      <c r="C2279" s="210"/>
      <c r="R2279" s="208">
        <v>38791</v>
      </c>
      <c r="S2279" s="209">
        <v>100.2</v>
      </c>
    </row>
    <row r="2280" spans="3:19" x14ac:dyDescent="0.25">
      <c r="C2280" s="210"/>
      <c r="R2280" s="208">
        <v>38792</v>
      </c>
      <c r="S2280" s="209">
        <v>100.7</v>
      </c>
    </row>
    <row r="2281" spans="3:19" x14ac:dyDescent="0.25">
      <c r="C2281" s="210"/>
      <c r="R2281" s="208">
        <v>38793</v>
      </c>
      <c r="S2281" s="209">
        <v>102.7</v>
      </c>
    </row>
    <row r="2282" spans="3:19" x14ac:dyDescent="0.25">
      <c r="C2282" s="210"/>
      <c r="R2282" s="208">
        <v>38794</v>
      </c>
      <c r="S2282" s="209">
        <v>100.7</v>
      </c>
    </row>
    <row r="2283" spans="3:19" x14ac:dyDescent="0.25">
      <c r="C2283" s="210"/>
      <c r="R2283" s="208">
        <v>38795</v>
      </c>
      <c r="S2283" s="209">
        <v>98.6</v>
      </c>
    </row>
    <row r="2284" spans="3:19" x14ac:dyDescent="0.25">
      <c r="C2284" s="210"/>
      <c r="R2284" s="208">
        <v>38796</v>
      </c>
      <c r="S2284" s="209">
        <v>99.7</v>
      </c>
    </row>
    <row r="2285" spans="3:19" x14ac:dyDescent="0.25">
      <c r="C2285" s="210"/>
      <c r="R2285" s="208">
        <v>38797</v>
      </c>
      <c r="S2285" s="209">
        <v>101.4</v>
      </c>
    </row>
    <row r="2286" spans="3:19" x14ac:dyDescent="0.25">
      <c r="C2286" s="210"/>
      <c r="R2286" s="208">
        <v>38798</v>
      </c>
      <c r="S2286" s="209">
        <v>102.7</v>
      </c>
    </row>
    <row r="2287" spans="3:19" x14ac:dyDescent="0.25">
      <c r="C2287" s="210"/>
      <c r="R2287" s="208">
        <v>38799</v>
      </c>
      <c r="S2287" s="209">
        <v>101.4</v>
      </c>
    </row>
    <row r="2288" spans="3:19" x14ac:dyDescent="0.25">
      <c r="C2288" s="210"/>
      <c r="R2288" s="208">
        <v>38800</v>
      </c>
      <c r="S2288" s="209">
        <v>101.5</v>
      </c>
    </row>
    <row r="2289" spans="3:19" x14ac:dyDescent="0.25">
      <c r="C2289" s="210"/>
      <c r="R2289" s="208">
        <v>38801</v>
      </c>
      <c r="S2289" s="209">
        <v>98.9</v>
      </c>
    </row>
    <row r="2290" spans="3:19" x14ac:dyDescent="0.25">
      <c r="C2290" s="210"/>
      <c r="R2290" s="208">
        <v>38802</v>
      </c>
      <c r="S2290" s="209">
        <v>96.6</v>
      </c>
    </row>
    <row r="2291" spans="3:19" x14ac:dyDescent="0.25">
      <c r="C2291" s="210"/>
      <c r="R2291" s="208">
        <v>38803</v>
      </c>
      <c r="S2291" s="209">
        <v>95.5</v>
      </c>
    </row>
    <row r="2292" spans="3:19" x14ac:dyDescent="0.25">
      <c r="C2292" s="210"/>
      <c r="R2292" s="208">
        <v>38804</v>
      </c>
      <c r="S2292" s="209">
        <v>95.1</v>
      </c>
    </row>
    <row r="2293" spans="3:19" x14ac:dyDescent="0.25">
      <c r="C2293" s="210"/>
      <c r="R2293" s="208">
        <v>38805</v>
      </c>
      <c r="S2293" s="209">
        <v>93.9</v>
      </c>
    </row>
    <row r="2294" spans="3:19" x14ac:dyDescent="0.25">
      <c r="C2294" s="210"/>
      <c r="R2294" s="208">
        <v>38806</v>
      </c>
      <c r="S2294" s="209">
        <v>92.1</v>
      </c>
    </row>
    <row r="2295" spans="3:19" x14ac:dyDescent="0.25">
      <c r="C2295" s="210"/>
      <c r="R2295" s="208">
        <v>38807</v>
      </c>
      <c r="S2295" s="209">
        <v>90.9</v>
      </c>
    </row>
    <row r="2296" spans="3:19" x14ac:dyDescent="0.25">
      <c r="C2296" s="210"/>
      <c r="R2296" s="208">
        <v>38808</v>
      </c>
      <c r="S2296" s="209">
        <v>90.4</v>
      </c>
    </row>
    <row r="2297" spans="3:19" x14ac:dyDescent="0.25">
      <c r="C2297" s="210"/>
      <c r="R2297" s="208">
        <v>38809</v>
      </c>
      <c r="S2297" s="209">
        <v>87.8</v>
      </c>
    </row>
    <row r="2298" spans="3:19" x14ac:dyDescent="0.25">
      <c r="C2298" s="210"/>
      <c r="R2298" s="208">
        <v>38810</v>
      </c>
      <c r="S2298" s="209">
        <v>89.7</v>
      </c>
    </row>
    <row r="2299" spans="3:19" x14ac:dyDescent="0.25">
      <c r="C2299" s="210"/>
      <c r="R2299" s="208">
        <v>38811</v>
      </c>
      <c r="S2299" s="209">
        <v>89.9</v>
      </c>
    </row>
    <row r="2300" spans="3:19" x14ac:dyDescent="0.25">
      <c r="C2300" s="210"/>
      <c r="R2300" s="208">
        <v>38812</v>
      </c>
      <c r="S2300" s="209">
        <v>88</v>
      </c>
    </row>
    <row r="2301" spans="3:19" x14ac:dyDescent="0.25">
      <c r="C2301" s="210"/>
      <c r="R2301" s="208">
        <v>38813</v>
      </c>
      <c r="S2301" s="209">
        <v>85.7</v>
      </c>
    </row>
    <row r="2302" spans="3:19" x14ac:dyDescent="0.25">
      <c r="C2302" s="210"/>
      <c r="R2302" s="208">
        <v>38814</v>
      </c>
      <c r="S2302" s="209">
        <v>84.3</v>
      </c>
    </row>
    <row r="2303" spans="3:19" x14ac:dyDescent="0.25">
      <c r="C2303" s="210"/>
      <c r="R2303" s="208">
        <v>38815</v>
      </c>
      <c r="S2303" s="209">
        <v>82.6</v>
      </c>
    </row>
    <row r="2304" spans="3:19" x14ac:dyDescent="0.25">
      <c r="C2304" s="210"/>
      <c r="R2304" s="208">
        <v>38816</v>
      </c>
      <c r="S2304" s="209">
        <v>80.3</v>
      </c>
    </row>
    <row r="2305" spans="3:19" x14ac:dyDescent="0.25">
      <c r="C2305" s="210"/>
      <c r="R2305" s="208">
        <v>38817</v>
      </c>
      <c r="S2305" s="209">
        <v>81.3</v>
      </c>
    </row>
    <row r="2306" spans="3:19" x14ac:dyDescent="0.25">
      <c r="C2306" s="210"/>
      <c r="R2306" s="208">
        <v>38818</v>
      </c>
      <c r="S2306" s="209">
        <v>82.9</v>
      </c>
    </row>
    <row r="2307" spans="3:19" x14ac:dyDescent="0.25">
      <c r="C2307" s="210"/>
      <c r="R2307" s="208">
        <v>38819</v>
      </c>
      <c r="S2307" s="209">
        <v>83.1</v>
      </c>
    </row>
    <row r="2308" spans="3:19" x14ac:dyDescent="0.25">
      <c r="C2308" s="210"/>
      <c r="R2308" s="208">
        <v>38820</v>
      </c>
      <c r="S2308" s="209">
        <v>81.599999999999994</v>
      </c>
    </row>
    <row r="2309" spans="3:19" x14ac:dyDescent="0.25">
      <c r="C2309" s="210"/>
      <c r="R2309" s="208">
        <v>38821</v>
      </c>
      <c r="S2309" s="209">
        <v>80.900000000000006</v>
      </c>
    </row>
    <row r="2310" spans="3:19" x14ac:dyDescent="0.25">
      <c r="C2310" s="210"/>
      <c r="R2310" s="208">
        <v>38822</v>
      </c>
      <c r="S2310" s="209">
        <v>81.099999999999994</v>
      </c>
    </row>
    <row r="2311" spans="3:19" x14ac:dyDescent="0.25">
      <c r="C2311" s="210"/>
      <c r="R2311" s="208">
        <v>38823</v>
      </c>
      <c r="S2311" s="209">
        <v>79</v>
      </c>
    </row>
    <row r="2312" spans="3:19" x14ac:dyDescent="0.25">
      <c r="C2312" s="210"/>
      <c r="R2312" s="208">
        <v>38824</v>
      </c>
      <c r="S2312" s="209">
        <v>81.900000000000006</v>
      </c>
    </row>
    <row r="2313" spans="3:19" x14ac:dyDescent="0.25">
      <c r="C2313" s="210"/>
      <c r="R2313" s="208">
        <v>38825</v>
      </c>
      <c r="S2313" s="209">
        <v>84.9</v>
      </c>
    </row>
    <row r="2314" spans="3:19" x14ac:dyDescent="0.25">
      <c r="C2314" s="210"/>
      <c r="R2314" s="208">
        <v>38826</v>
      </c>
      <c r="S2314" s="209">
        <v>85</v>
      </c>
    </row>
    <row r="2315" spans="3:19" x14ac:dyDescent="0.25">
      <c r="C2315" s="210"/>
      <c r="R2315" s="208">
        <v>38827</v>
      </c>
      <c r="S2315" s="209">
        <v>84.3</v>
      </c>
    </row>
    <row r="2316" spans="3:19" x14ac:dyDescent="0.25">
      <c r="C2316" s="210"/>
      <c r="R2316" s="208">
        <v>38828</v>
      </c>
      <c r="S2316" s="209">
        <v>83.1</v>
      </c>
    </row>
    <row r="2317" spans="3:19" x14ac:dyDescent="0.25">
      <c r="C2317" s="210"/>
      <c r="R2317" s="208">
        <v>38829</v>
      </c>
      <c r="S2317" s="209">
        <v>83.1</v>
      </c>
    </row>
    <row r="2318" spans="3:19" x14ac:dyDescent="0.25">
      <c r="C2318" s="210"/>
      <c r="R2318" s="208">
        <v>38830</v>
      </c>
      <c r="S2318" s="209">
        <v>81.099999999999994</v>
      </c>
    </row>
    <row r="2319" spans="3:19" x14ac:dyDescent="0.25">
      <c r="C2319" s="210"/>
      <c r="R2319" s="208">
        <v>38831</v>
      </c>
      <c r="S2319" s="209">
        <v>82.7</v>
      </c>
    </row>
    <row r="2320" spans="3:19" x14ac:dyDescent="0.25">
      <c r="C2320" s="210"/>
      <c r="R2320" s="208">
        <v>38832</v>
      </c>
      <c r="S2320" s="209">
        <v>85.9</v>
      </c>
    </row>
    <row r="2321" spans="3:19" x14ac:dyDescent="0.25">
      <c r="C2321" s="210"/>
      <c r="R2321" s="208">
        <v>38833</v>
      </c>
      <c r="S2321" s="209">
        <v>87.4</v>
      </c>
    </row>
    <row r="2322" spans="3:19" x14ac:dyDescent="0.25">
      <c r="C2322" s="210"/>
      <c r="R2322" s="208">
        <v>38834</v>
      </c>
      <c r="S2322" s="209">
        <v>89.2</v>
      </c>
    </row>
    <row r="2323" spans="3:19" x14ac:dyDescent="0.25">
      <c r="C2323" s="210"/>
      <c r="R2323" s="208">
        <v>38835</v>
      </c>
      <c r="S2323" s="209">
        <v>89.9</v>
      </c>
    </row>
    <row r="2324" spans="3:19" x14ac:dyDescent="0.25">
      <c r="C2324" s="210"/>
      <c r="R2324" s="208">
        <v>38836</v>
      </c>
      <c r="S2324" s="209">
        <v>90.1</v>
      </c>
    </row>
    <row r="2325" spans="3:19" x14ac:dyDescent="0.25">
      <c r="C2325" s="210"/>
      <c r="R2325" s="208">
        <v>38837</v>
      </c>
      <c r="S2325" s="209">
        <v>89.3</v>
      </c>
    </row>
    <row r="2326" spans="3:19" x14ac:dyDescent="0.25">
      <c r="C2326" s="210"/>
      <c r="R2326" s="208">
        <v>38838</v>
      </c>
      <c r="S2326" s="209">
        <v>90.7</v>
      </c>
    </row>
    <row r="2327" spans="3:19" x14ac:dyDescent="0.25">
      <c r="C2327" s="210"/>
      <c r="R2327" s="208">
        <v>38839</v>
      </c>
      <c r="S2327" s="209">
        <v>92.6</v>
      </c>
    </row>
    <row r="2328" spans="3:19" x14ac:dyDescent="0.25">
      <c r="C2328" s="210"/>
      <c r="R2328" s="208">
        <v>38840</v>
      </c>
      <c r="S2328" s="209">
        <v>91.8</v>
      </c>
    </row>
    <row r="2329" spans="3:19" x14ac:dyDescent="0.25">
      <c r="C2329" s="210"/>
      <c r="R2329" s="208">
        <v>38841</v>
      </c>
      <c r="S2329" s="209">
        <v>91.9</v>
      </c>
    </row>
    <row r="2330" spans="3:19" x14ac:dyDescent="0.25">
      <c r="C2330" s="210"/>
      <c r="R2330" s="208">
        <v>38842</v>
      </c>
      <c r="S2330" s="209">
        <v>92.8</v>
      </c>
    </row>
    <row r="2331" spans="3:19" x14ac:dyDescent="0.25">
      <c r="C2331" s="210"/>
      <c r="R2331" s="208">
        <v>38843</v>
      </c>
      <c r="S2331" s="209">
        <v>92.9</v>
      </c>
    </row>
    <row r="2332" spans="3:19" x14ac:dyDescent="0.25">
      <c r="C2332" s="210"/>
      <c r="R2332" s="208">
        <v>38844</v>
      </c>
      <c r="S2332" s="209">
        <v>91.8</v>
      </c>
    </row>
    <row r="2333" spans="3:19" x14ac:dyDescent="0.25">
      <c r="C2333" s="210"/>
      <c r="R2333" s="208">
        <v>38845</v>
      </c>
      <c r="S2333" s="209">
        <v>93.6</v>
      </c>
    </row>
    <row r="2334" spans="3:19" x14ac:dyDescent="0.25">
      <c r="C2334" s="210"/>
      <c r="R2334" s="208">
        <v>38846</v>
      </c>
      <c r="S2334" s="209">
        <v>95</v>
      </c>
    </row>
    <row r="2335" spans="3:19" x14ac:dyDescent="0.25">
      <c r="C2335" s="210"/>
      <c r="R2335" s="208">
        <v>38847</v>
      </c>
      <c r="S2335" s="209">
        <v>95.6</v>
      </c>
    </row>
    <row r="2336" spans="3:19" x14ac:dyDescent="0.25">
      <c r="C2336" s="210"/>
      <c r="R2336" s="208">
        <v>38848</v>
      </c>
      <c r="S2336" s="209">
        <v>95.7</v>
      </c>
    </row>
    <row r="2337" spans="3:19" x14ac:dyDescent="0.25">
      <c r="C2337" s="210"/>
      <c r="R2337" s="208">
        <v>38849</v>
      </c>
      <c r="S2337" s="209">
        <v>95.4</v>
      </c>
    </row>
    <row r="2338" spans="3:19" x14ac:dyDescent="0.25">
      <c r="C2338" s="210"/>
      <c r="R2338" s="208">
        <v>38850</v>
      </c>
      <c r="S2338" s="209">
        <v>94.2</v>
      </c>
    </row>
    <row r="2339" spans="3:19" x14ac:dyDescent="0.25">
      <c r="C2339" s="210"/>
      <c r="R2339" s="208">
        <v>38851</v>
      </c>
      <c r="S2339" s="209">
        <v>94.9</v>
      </c>
    </row>
    <row r="2340" spans="3:19" x14ac:dyDescent="0.25">
      <c r="C2340" s="210"/>
      <c r="R2340" s="208">
        <v>38852</v>
      </c>
      <c r="S2340" s="209">
        <v>93.5</v>
      </c>
    </row>
    <row r="2341" spans="3:19" x14ac:dyDescent="0.25">
      <c r="C2341" s="210"/>
      <c r="R2341" s="208">
        <v>38853</v>
      </c>
      <c r="S2341" s="209">
        <v>95.1</v>
      </c>
    </row>
    <row r="2342" spans="3:19" x14ac:dyDescent="0.25">
      <c r="C2342" s="210"/>
      <c r="R2342" s="208">
        <v>38854</v>
      </c>
      <c r="S2342" s="209">
        <v>93.4</v>
      </c>
    </row>
    <row r="2343" spans="3:19" x14ac:dyDescent="0.25">
      <c r="C2343" s="210"/>
      <c r="R2343" s="208">
        <v>38855</v>
      </c>
      <c r="S2343" s="209">
        <v>91.6</v>
      </c>
    </row>
    <row r="2344" spans="3:19" x14ac:dyDescent="0.25">
      <c r="C2344" s="210"/>
      <c r="R2344" s="208">
        <v>38856</v>
      </c>
      <c r="S2344" s="209">
        <v>90.9</v>
      </c>
    </row>
    <row r="2345" spans="3:19" x14ac:dyDescent="0.25">
      <c r="C2345" s="210"/>
      <c r="R2345" s="208">
        <v>38857</v>
      </c>
      <c r="S2345" s="209">
        <v>90.1</v>
      </c>
    </row>
    <row r="2346" spans="3:19" x14ac:dyDescent="0.25">
      <c r="C2346" s="210"/>
      <c r="R2346" s="208">
        <v>38858</v>
      </c>
      <c r="S2346" s="209">
        <v>90.1</v>
      </c>
    </row>
    <row r="2347" spans="3:19" x14ac:dyDescent="0.25">
      <c r="C2347" s="210"/>
      <c r="R2347" s="208">
        <v>38859</v>
      </c>
      <c r="S2347" s="209">
        <v>90.6</v>
      </c>
    </row>
    <row r="2348" spans="3:19" x14ac:dyDescent="0.25">
      <c r="C2348" s="210"/>
      <c r="R2348" s="208">
        <v>38860</v>
      </c>
      <c r="S2348" s="209">
        <v>92.4</v>
      </c>
    </row>
    <row r="2349" spans="3:19" x14ac:dyDescent="0.25">
      <c r="C2349" s="210"/>
      <c r="R2349" s="208">
        <v>38861</v>
      </c>
      <c r="S2349" s="209">
        <v>92</v>
      </c>
    </row>
    <row r="2350" spans="3:19" x14ac:dyDescent="0.25">
      <c r="C2350" s="210"/>
      <c r="R2350" s="208">
        <v>38862</v>
      </c>
      <c r="S2350" s="209">
        <v>89.8</v>
      </c>
    </row>
    <row r="2351" spans="3:19" x14ac:dyDescent="0.25">
      <c r="C2351" s="210"/>
      <c r="R2351" s="208">
        <v>38863</v>
      </c>
      <c r="S2351" s="209">
        <v>88.7</v>
      </c>
    </row>
    <row r="2352" spans="3:19" x14ac:dyDescent="0.25">
      <c r="C2352" s="210"/>
      <c r="R2352" s="208">
        <v>38864</v>
      </c>
      <c r="S2352" s="209">
        <v>86.4</v>
      </c>
    </row>
    <row r="2353" spans="3:19" x14ac:dyDescent="0.25">
      <c r="C2353" s="210"/>
      <c r="R2353" s="208">
        <v>38865</v>
      </c>
      <c r="S2353" s="209">
        <v>84.8</v>
      </c>
    </row>
    <row r="2354" spans="3:19" x14ac:dyDescent="0.25">
      <c r="C2354" s="210"/>
      <c r="R2354" s="208">
        <v>38866</v>
      </c>
      <c r="S2354" s="209">
        <v>85</v>
      </c>
    </row>
    <row r="2355" spans="3:19" x14ac:dyDescent="0.25">
      <c r="C2355" s="210"/>
      <c r="R2355" s="208">
        <v>38867</v>
      </c>
      <c r="S2355" s="209">
        <v>85.4</v>
      </c>
    </row>
    <row r="2356" spans="3:19" x14ac:dyDescent="0.25">
      <c r="C2356" s="210"/>
      <c r="R2356" s="208">
        <v>38868</v>
      </c>
      <c r="S2356" s="209">
        <v>83.9</v>
      </c>
    </row>
    <row r="2357" spans="3:19" x14ac:dyDescent="0.25">
      <c r="C2357" s="210"/>
      <c r="R2357" s="208">
        <v>38869</v>
      </c>
      <c r="S2357" s="209">
        <v>84.3</v>
      </c>
    </row>
    <row r="2358" spans="3:19" x14ac:dyDescent="0.25">
      <c r="C2358" s="210"/>
      <c r="R2358" s="208">
        <v>38870</v>
      </c>
      <c r="S2358" s="209">
        <v>84.4</v>
      </c>
    </row>
    <row r="2359" spans="3:19" x14ac:dyDescent="0.25">
      <c r="C2359" s="210"/>
      <c r="R2359" s="208">
        <v>38871</v>
      </c>
      <c r="S2359" s="209">
        <v>85.1</v>
      </c>
    </row>
    <row r="2360" spans="3:19" x14ac:dyDescent="0.25">
      <c r="C2360" s="210"/>
      <c r="R2360" s="208">
        <v>38872</v>
      </c>
      <c r="S2360" s="209">
        <v>84.9</v>
      </c>
    </row>
    <row r="2361" spans="3:19" x14ac:dyDescent="0.25">
      <c r="C2361" s="210"/>
      <c r="R2361" s="208">
        <v>38873</v>
      </c>
      <c r="S2361" s="209">
        <v>85.6</v>
      </c>
    </row>
    <row r="2362" spans="3:19" x14ac:dyDescent="0.25">
      <c r="C2362" s="210"/>
      <c r="R2362" s="208">
        <v>38874</v>
      </c>
      <c r="S2362" s="209">
        <v>87.6</v>
      </c>
    </row>
    <row r="2363" spans="3:19" x14ac:dyDescent="0.25">
      <c r="C2363" s="210"/>
      <c r="R2363" s="208">
        <v>38875</v>
      </c>
      <c r="S2363" s="209">
        <v>87.1</v>
      </c>
    </row>
    <row r="2364" spans="3:19" x14ac:dyDescent="0.25">
      <c r="C2364" s="210"/>
      <c r="R2364" s="208">
        <v>38876</v>
      </c>
      <c r="S2364" s="209">
        <v>86.5</v>
      </c>
    </row>
    <row r="2365" spans="3:19" x14ac:dyDescent="0.25">
      <c r="C2365" s="210"/>
      <c r="R2365" s="208">
        <v>38877</v>
      </c>
      <c r="S2365" s="209">
        <v>86.4</v>
      </c>
    </row>
    <row r="2366" spans="3:19" x14ac:dyDescent="0.25">
      <c r="C2366" s="210"/>
      <c r="R2366" s="208">
        <v>38878</v>
      </c>
      <c r="S2366" s="209">
        <v>85.7</v>
      </c>
    </row>
    <row r="2367" spans="3:19" x14ac:dyDescent="0.25">
      <c r="C2367" s="210"/>
      <c r="R2367" s="208">
        <v>38879</v>
      </c>
      <c r="S2367" s="209">
        <v>84.5</v>
      </c>
    </row>
    <row r="2368" spans="3:19" x14ac:dyDescent="0.25">
      <c r="C2368" s="210"/>
      <c r="R2368" s="208">
        <v>38880</v>
      </c>
      <c r="S2368" s="209">
        <v>85.2</v>
      </c>
    </row>
    <row r="2369" spans="3:19" x14ac:dyDescent="0.25">
      <c r="C2369" s="210"/>
      <c r="R2369" s="208">
        <v>38881</v>
      </c>
      <c r="S2369" s="209">
        <v>85.6</v>
      </c>
    </row>
    <row r="2370" spans="3:19" x14ac:dyDescent="0.25">
      <c r="C2370" s="210"/>
      <c r="R2370" s="208">
        <v>38882</v>
      </c>
      <c r="S2370" s="209">
        <v>87.4</v>
      </c>
    </row>
    <row r="2371" spans="3:19" x14ac:dyDescent="0.25">
      <c r="C2371" s="210"/>
      <c r="R2371" s="208">
        <v>38883</v>
      </c>
      <c r="S2371" s="209">
        <v>87.6</v>
      </c>
    </row>
    <row r="2372" spans="3:19" x14ac:dyDescent="0.25">
      <c r="C2372" s="210"/>
      <c r="R2372" s="208">
        <v>38884</v>
      </c>
      <c r="S2372" s="209">
        <v>87.8</v>
      </c>
    </row>
    <row r="2373" spans="3:19" x14ac:dyDescent="0.25">
      <c r="C2373" s="210"/>
      <c r="R2373" s="208">
        <v>38885</v>
      </c>
      <c r="S2373" s="209">
        <v>87.7</v>
      </c>
    </row>
    <row r="2374" spans="3:19" x14ac:dyDescent="0.25">
      <c r="C2374" s="210"/>
      <c r="R2374" s="208">
        <v>38886</v>
      </c>
      <c r="S2374" s="209">
        <v>88.5</v>
      </c>
    </row>
    <row r="2375" spans="3:19" x14ac:dyDescent="0.25">
      <c r="C2375" s="210"/>
      <c r="R2375" s="208">
        <v>38887</v>
      </c>
      <c r="S2375" s="209">
        <v>90.1</v>
      </c>
    </row>
    <row r="2376" spans="3:19" x14ac:dyDescent="0.25">
      <c r="C2376" s="210"/>
      <c r="R2376" s="208">
        <v>38888</v>
      </c>
      <c r="S2376" s="209">
        <v>92.4</v>
      </c>
    </row>
    <row r="2377" spans="3:19" x14ac:dyDescent="0.25">
      <c r="C2377" s="210"/>
      <c r="R2377" s="208">
        <v>38889</v>
      </c>
      <c r="S2377" s="209">
        <v>92.9</v>
      </c>
    </row>
    <row r="2378" spans="3:19" x14ac:dyDescent="0.25">
      <c r="C2378" s="210"/>
      <c r="R2378" s="208">
        <v>38890</v>
      </c>
      <c r="S2378" s="209">
        <v>93.8</v>
      </c>
    </row>
    <row r="2379" spans="3:19" x14ac:dyDescent="0.25">
      <c r="C2379" s="210"/>
      <c r="R2379" s="208">
        <v>38891</v>
      </c>
      <c r="S2379" s="209">
        <v>95.1</v>
      </c>
    </row>
    <row r="2380" spans="3:19" x14ac:dyDescent="0.25">
      <c r="C2380" s="210"/>
      <c r="R2380" s="208">
        <v>38892</v>
      </c>
      <c r="S2380" s="209">
        <v>95.2</v>
      </c>
    </row>
    <row r="2381" spans="3:19" x14ac:dyDescent="0.25">
      <c r="C2381" s="210"/>
      <c r="R2381" s="208">
        <v>38893</v>
      </c>
      <c r="S2381" s="209">
        <v>93.9</v>
      </c>
    </row>
    <row r="2382" spans="3:19" x14ac:dyDescent="0.25">
      <c r="C2382" s="210"/>
      <c r="R2382" s="208">
        <v>38894</v>
      </c>
      <c r="S2382" s="209">
        <v>95.5</v>
      </c>
    </row>
    <row r="2383" spans="3:19" x14ac:dyDescent="0.25">
      <c r="C2383" s="210"/>
      <c r="R2383" s="208">
        <v>38895</v>
      </c>
      <c r="S2383" s="209">
        <v>98.6</v>
      </c>
    </row>
    <row r="2384" spans="3:19" x14ac:dyDescent="0.25">
      <c r="C2384" s="210"/>
      <c r="R2384" s="208">
        <v>38896</v>
      </c>
      <c r="S2384" s="209">
        <v>98.8</v>
      </c>
    </row>
    <row r="2385" spans="3:19" x14ac:dyDescent="0.25">
      <c r="C2385" s="210"/>
      <c r="R2385" s="208">
        <v>38897</v>
      </c>
      <c r="S2385" s="209">
        <v>99.6</v>
      </c>
    </row>
    <row r="2386" spans="3:19" x14ac:dyDescent="0.25">
      <c r="C2386" s="210"/>
      <c r="R2386" s="208">
        <v>38898</v>
      </c>
      <c r="S2386" s="209">
        <v>102.3</v>
      </c>
    </row>
    <row r="2387" spans="3:19" x14ac:dyDescent="0.25">
      <c r="C2387" s="210"/>
      <c r="R2387" s="208">
        <v>38899</v>
      </c>
      <c r="S2387" s="209">
        <v>100.1</v>
      </c>
    </row>
    <row r="2388" spans="3:19" x14ac:dyDescent="0.25">
      <c r="C2388" s="210"/>
      <c r="R2388" s="208">
        <v>38900</v>
      </c>
      <c r="S2388" s="209">
        <v>98.7</v>
      </c>
    </row>
    <row r="2389" spans="3:19" x14ac:dyDescent="0.25">
      <c r="C2389" s="210"/>
      <c r="R2389" s="208">
        <v>38901</v>
      </c>
      <c r="S2389" s="209">
        <v>97.9</v>
      </c>
    </row>
    <row r="2390" spans="3:19" x14ac:dyDescent="0.25">
      <c r="C2390" s="210"/>
      <c r="R2390" s="208">
        <v>38902</v>
      </c>
      <c r="S2390" s="209">
        <v>100</v>
      </c>
    </row>
    <row r="2391" spans="3:19" x14ac:dyDescent="0.25">
      <c r="C2391" s="210"/>
      <c r="R2391" s="208">
        <v>38903</v>
      </c>
      <c r="S2391" s="209">
        <v>101</v>
      </c>
    </row>
    <row r="2392" spans="3:19" x14ac:dyDescent="0.25">
      <c r="C2392" s="210"/>
      <c r="R2392" s="208">
        <v>38904</v>
      </c>
      <c r="S2392" s="209">
        <v>102.7</v>
      </c>
    </row>
    <row r="2393" spans="3:19" x14ac:dyDescent="0.25">
      <c r="C2393" s="210"/>
      <c r="R2393" s="208">
        <v>38905</v>
      </c>
      <c r="S2393" s="209">
        <v>103.9</v>
      </c>
    </row>
    <row r="2394" spans="3:19" x14ac:dyDescent="0.25">
      <c r="C2394" s="210"/>
      <c r="R2394" s="208">
        <v>38906</v>
      </c>
      <c r="S2394" s="209">
        <v>104.5</v>
      </c>
    </row>
    <row r="2395" spans="3:19" x14ac:dyDescent="0.25">
      <c r="C2395" s="210"/>
      <c r="R2395" s="208">
        <v>38907</v>
      </c>
      <c r="S2395" s="209">
        <v>103.2</v>
      </c>
    </row>
    <row r="2396" spans="3:19" x14ac:dyDescent="0.25">
      <c r="C2396" s="210"/>
      <c r="R2396" s="208">
        <v>38908</v>
      </c>
      <c r="S2396" s="209">
        <v>105.4</v>
      </c>
    </row>
    <row r="2397" spans="3:19" x14ac:dyDescent="0.25">
      <c r="C2397" s="210"/>
      <c r="R2397" s="208">
        <v>38909</v>
      </c>
      <c r="S2397" s="209">
        <v>108.5</v>
      </c>
    </row>
    <row r="2398" spans="3:19" x14ac:dyDescent="0.25">
      <c r="C2398" s="210"/>
      <c r="R2398" s="208">
        <v>38910</v>
      </c>
      <c r="S2398" s="209">
        <v>110.8</v>
      </c>
    </row>
    <row r="2399" spans="3:19" x14ac:dyDescent="0.25">
      <c r="C2399" s="210"/>
      <c r="R2399" s="208">
        <v>38911</v>
      </c>
      <c r="S2399" s="209">
        <v>113.9</v>
      </c>
    </row>
    <row r="2400" spans="3:19" x14ac:dyDescent="0.25">
      <c r="C2400" s="210"/>
      <c r="R2400" s="208">
        <v>38912</v>
      </c>
      <c r="S2400" s="209">
        <v>115.4</v>
      </c>
    </row>
    <row r="2401" spans="3:19" x14ac:dyDescent="0.25">
      <c r="C2401" s="210"/>
      <c r="R2401" s="208">
        <v>38913</v>
      </c>
      <c r="S2401" s="209">
        <v>115.2</v>
      </c>
    </row>
    <row r="2402" spans="3:19" x14ac:dyDescent="0.25">
      <c r="C2402" s="210"/>
      <c r="R2402" s="208">
        <v>38914</v>
      </c>
      <c r="S2402" s="209">
        <v>116.2</v>
      </c>
    </row>
    <row r="2403" spans="3:19" x14ac:dyDescent="0.25">
      <c r="C2403" s="210"/>
      <c r="R2403" s="208">
        <v>38915</v>
      </c>
      <c r="S2403" s="209">
        <v>121.2</v>
      </c>
    </row>
    <row r="2404" spans="3:19" x14ac:dyDescent="0.25">
      <c r="C2404" s="210"/>
      <c r="R2404" s="208">
        <v>38916</v>
      </c>
      <c r="S2404" s="209">
        <v>124.6</v>
      </c>
    </row>
    <row r="2405" spans="3:19" x14ac:dyDescent="0.25">
      <c r="C2405" s="210"/>
      <c r="R2405" s="208">
        <v>38917</v>
      </c>
      <c r="S2405" s="209">
        <v>126.8</v>
      </c>
    </row>
    <row r="2406" spans="3:19" x14ac:dyDescent="0.25">
      <c r="C2406" s="210"/>
      <c r="R2406" s="208">
        <v>38918</v>
      </c>
      <c r="S2406" s="209">
        <v>126.4</v>
      </c>
    </row>
    <row r="2407" spans="3:19" x14ac:dyDescent="0.25">
      <c r="C2407" s="210"/>
      <c r="R2407" s="208">
        <v>38919</v>
      </c>
      <c r="S2407" s="209">
        <v>127.6</v>
      </c>
    </row>
    <row r="2408" spans="3:19" x14ac:dyDescent="0.25">
      <c r="C2408" s="210"/>
      <c r="R2408" s="208">
        <v>38920</v>
      </c>
      <c r="S2408" s="209">
        <v>128.4</v>
      </c>
    </row>
    <row r="2409" spans="3:19" x14ac:dyDescent="0.25">
      <c r="C2409" s="210"/>
      <c r="R2409" s="208">
        <v>38921</v>
      </c>
      <c r="S2409" s="209">
        <v>127.6</v>
      </c>
    </row>
    <row r="2410" spans="3:19" x14ac:dyDescent="0.25">
      <c r="C2410" s="210"/>
      <c r="R2410" s="208">
        <v>38922</v>
      </c>
      <c r="S2410" s="209">
        <v>130.5</v>
      </c>
    </row>
    <row r="2411" spans="3:19" x14ac:dyDescent="0.25">
      <c r="C2411" s="210"/>
      <c r="R2411" s="208">
        <v>38923</v>
      </c>
      <c r="S2411" s="209">
        <v>133.19999999999999</v>
      </c>
    </row>
    <row r="2412" spans="3:19" x14ac:dyDescent="0.25">
      <c r="C2412" s="210"/>
      <c r="R2412" s="208">
        <v>38924</v>
      </c>
      <c r="S2412" s="209">
        <v>135.1</v>
      </c>
    </row>
    <row r="2413" spans="3:19" x14ac:dyDescent="0.25">
      <c r="C2413" s="210"/>
      <c r="R2413" s="208">
        <v>38925</v>
      </c>
      <c r="S2413" s="209">
        <v>134.5</v>
      </c>
    </row>
    <row r="2414" spans="3:19" x14ac:dyDescent="0.25">
      <c r="C2414" s="210"/>
      <c r="R2414" s="208">
        <v>38926</v>
      </c>
      <c r="S2414" s="209">
        <v>137.4</v>
      </c>
    </row>
    <row r="2415" spans="3:19" x14ac:dyDescent="0.25">
      <c r="C2415" s="210"/>
      <c r="R2415" s="208">
        <v>38927</v>
      </c>
      <c r="S2415" s="209">
        <v>138.1</v>
      </c>
    </row>
    <row r="2416" spans="3:19" x14ac:dyDescent="0.25">
      <c r="C2416" s="210"/>
      <c r="R2416" s="208">
        <v>38928</v>
      </c>
      <c r="S2416" s="209">
        <v>137</v>
      </c>
    </row>
    <row r="2417" spans="3:19" x14ac:dyDescent="0.25">
      <c r="C2417" s="210"/>
      <c r="R2417" s="208">
        <v>38929</v>
      </c>
      <c r="S2417" s="209">
        <v>140.30000000000001</v>
      </c>
    </row>
    <row r="2418" spans="3:19" x14ac:dyDescent="0.25">
      <c r="C2418" s="210"/>
      <c r="R2418" s="208">
        <v>38930</v>
      </c>
      <c r="S2418" s="209">
        <v>143.5</v>
      </c>
    </row>
    <row r="2419" spans="3:19" x14ac:dyDescent="0.25">
      <c r="C2419" s="210"/>
      <c r="R2419" s="208">
        <v>38931</v>
      </c>
      <c r="S2419" s="209">
        <v>145.80000000000001</v>
      </c>
    </row>
    <row r="2420" spans="3:19" x14ac:dyDescent="0.25">
      <c r="C2420" s="210"/>
      <c r="R2420" s="208">
        <v>38932</v>
      </c>
      <c r="S2420" s="209">
        <v>145.4</v>
      </c>
    </row>
    <row r="2421" spans="3:19" x14ac:dyDescent="0.25">
      <c r="C2421" s="210"/>
      <c r="R2421" s="208">
        <v>38933</v>
      </c>
      <c r="S2421" s="209">
        <v>146</v>
      </c>
    </row>
    <row r="2422" spans="3:19" x14ac:dyDescent="0.25">
      <c r="C2422" s="210"/>
      <c r="R2422" s="208">
        <v>38934</v>
      </c>
      <c r="S2422" s="209">
        <v>143.9</v>
      </c>
    </row>
    <row r="2423" spans="3:19" x14ac:dyDescent="0.25">
      <c r="C2423" s="210"/>
      <c r="R2423" s="208">
        <v>38935</v>
      </c>
      <c r="S2423" s="209">
        <v>141.69999999999999</v>
      </c>
    </row>
    <row r="2424" spans="3:19" x14ac:dyDescent="0.25">
      <c r="C2424" s="210"/>
      <c r="R2424" s="208">
        <v>38936</v>
      </c>
      <c r="S2424" s="209">
        <v>143.80000000000001</v>
      </c>
    </row>
    <row r="2425" spans="3:19" x14ac:dyDescent="0.25">
      <c r="C2425" s="210"/>
      <c r="R2425" s="208">
        <v>38937</v>
      </c>
      <c r="S2425" s="209">
        <v>146.30000000000001</v>
      </c>
    </row>
    <row r="2426" spans="3:19" x14ac:dyDescent="0.25">
      <c r="C2426" s="210"/>
      <c r="R2426" s="208">
        <v>38938</v>
      </c>
      <c r="S2426" s="209">
        <v>146.19999999999999</v>
      </c>
    </row>
    <row r="2427" spans="3:19" x14ac:dyDescent="0.25">
      <c r="C2427" s="210"/>
      <c r="R2427" s="208">
        <v>38939</v>
      </c>
      <c r="S2427" s="209">
        <v>146</v>
      </c>
    </row>
    <row r="2428" spans="3:19" x14ac:dyDescent="0.25">
      <c r="C2428" s="210"/>
      <c r="R2428" s="208">
        <v>38940</v>
      </c>
      <c r="S2428" s="209">
        <v>149.30000000000001</v>
      </c>
    </row>
    <row r="2429" spans="3:19" x14ac:dyDescent="0.25">
      <c r="C2429" s="210"/>
      <c r="R2429" s="208">
        <v>38941</v>
      </c>
      <c r="S2429" s="209">
        <v>151</v>
      </c>
    </row>
    <row r="2430" spans="3:19" x14ac:dyDescent="0.25">
      <c r="C2430" s="210"/>
      <c r="R2430" s="208">
        <v>38942</v>
      </c>
      <c r="S2430" s="209">
        <v>149.80000000000001</v>
      </c>
    </row>
    <row r="2431" spans="3:19" x14ac:dyDescent="0.25">
      <c r="C2431" s="210"/>
      <c r="R2431" s="208">
        <v>38943</v>
      </c>
      <c r="S2431" s="209">
        <v>153</v>
      </c>
    </row>
    <row r="2432" spans="3:19" x14ac:dyDescent="0.25">
      <c r="C2432" s="210"/>
      <c r="R2432" s="208">
        <v>38944</v>
      </c>
      <c r="S2432" s="209">
        <v>156.9</v>
      </c>
    </row>
    <row r="2433" spans="3:19" x14ac:dyDescent="0.25">
      <c r="C2433" s="210"/>
      <c r="R2433" s="208">
        <v>38945</v>
      </c>
      <c r="S2433" s="209">
        <v>153.9</v>
      </c>
    </row>
    <row r="2434" spans="3:19" x14ac:dyDescent="0.25">
      <c r="C2434" s="210"/>
      <c r="R2434" s="208">
        <v>38946</v>
      </c>
      <c r="S2434" s="209">
        <v>151.6</v>
      </c>
    </row>
    <row r="2435" spans="3:19" x14ac:dyDescent="0.25">
      <c r="C2435" s="210"/>
      <c r="R2435" s="208">
        <v>38947</v>
      </c>
      <c r="S2435" s="209">
        <v>150.80000000000001</v>
      </c>
    </row>
    <row r="2436" spans="3:19" x14ac:dyDescent="0.25">
      <c r="C2436" s="210"/>
      <c r="R2436" s="208">
        <v>38948</v>
      </c>
      <c r="S2436" s="209">
        <v>149.80000000000001</v>
      </c>
    </row>
    <row r="2437" spans="3:19" x14ac:dyDescent="0.25">
      <c r="C2437" s="210"/>
      <c r="R2437" s="208">
        <v>38949</v>
      </c>
      <c r="S2437" s="209">
        <v>148.69999999999999</v>
      </c>
    </row>
    <row r="2438" spans="3:19" x14ac:dyDescent="0.25">
      <c r="C2438" s="210"/>
      <c r="R2438" s="208">
        <v>38950</v>
      </c>
      <c r="S2438" s="209">
        <v>149.30000000000001</v>
      </c>
    </row>
    <row r="2439" spans="3:19" x14ac:dyDescent="0.25">
      <c r="C2439" s="210"/>
      <c r="R2439" s="208">
        <v>38951</v>
      </c>
      <c r="S2439" s="209">
        <v>151.80000000000001</v>
      </c>
    </row>
    <row r="2440" spans="3:19" x14ac:dyDescent="0.25">
      <c r="C2440" s="210"/>
      <c r="R2440" s="208">
        <v>38952</v>
      </c>
      <c r="S2440" s="209">
        <v>152.1</v>
      </c>
    </row>
    <row r="2441" spans="3:19" x14ac:dyDescent="0.25">
      <c r="C2441" s="210"/>
      <c r="R2441" s="208">
        <v>38953</v>
      </c>
      <c r="S2441" s="209">
        <v>151.4</v>
      </c>
    </row>
    <row r="2442" spans="3:19" x14ac:dyDescent="0.25">
      <c r="C2442" s="210"/>
      <c r="R2442" s="208">
        <v>38954</v>
      </c>
      <c r="S2442" s="209">
        <v>150.9</v>
      </c>
    </row>
    <row r="2443" spans="3:19" x14ac:dyDescent="0.25">
      <c r="C2443" s="210"/>
      <c r="R2443" s="208">
        <v>38955</v>
      </c>
      <c r="S2443" s="209">
        <v>151.6</v>
      </c>
    </row>
    <row r="2444" spans="3:19" x14ac:dyDescent="0.25">
      <c r="C2444" s="210"/>
      <c r="R2444" s="208">
        <v>38956</v>
      </c>
      <c r="S2444" s="209">
        <v>148</v>
      </c>
    </row>
    <row r="2445" spans="3:19" x14ac:dyDescent="0.25">
      <c r="C2445" s="210"/>
      <c r="R2445" s="208">
        <v>38957</v>
      </c>
      <c r="S2445" s="209">
        <v>148.30000000000001</v>
      </c>
    </row>
    <row r="2446" spans="3:19" x14ac:dyDescent="0.25">
      <c r="C2446" s="210"/>
      <c r="R2446" s="208">
        <v>38958</v>
      </c>
      <c r="S2446" s="209">
        <v>150.4</v>
      </c>
    </row>
    <row r="2447" spans="3:19" x14ac:dyDescent="0.25">
      <c r="C2447" s="210"/>
      <c r="R2447" s="208">
        <v>38959</v>
      </c>
      <c r="S2447" s="209">
        <v>149</v>
      </c>
    </row>
    <row r="2448" spans="3:19" x14ac:dyDescent="0.25">
      <c r="C2448" s="210"/>
      <c r="R2448" s="208">
        <v>38960</v>
      </c>
      <c r="S2448" s="209">
        <v>147.4</v>
      </c>
    </row>
    <row r="2449" spans="3:19" x14ac:dyDescent="0.25">
      <c r="C2449" s="210"/>
      <c r="R2449" s="208">
        <v>38961</v>
      </c>
      <c r="S2449" s="209">
        <v>147.6</v>
      </c>
    </row>
    <row r="2450" spans="3:19" x14ac:dyDescent="0.25">
      <c r="C2450" s="210"/>
      <c r="R2450" s="208">
        <v>38962</v>
      </c>
      <c r="S2450" s="209">
        <v>147</v>
      </c>
    </row>
    <row r="2451" spans="3:19" x14ac:dyDescent="0.25">
      <c r="C2451" s="210"/>
      <c r="R2451" s="208">
        <v>38963</v>
      </c>
      <c r="S2451" s="209">
        <v>145.69999999999999</v>
      </c>
    </row>
    <row r="2452" spans="3:19" x14ac:dyDescent="0.25">
      <c r="C2452" s="210"/>
      <c r="R2452" s="208">
        <v>38964</v>
      </c>
      <c r="S2452" s="209">
        <v>147.19999999999999</v>
      </c>
    </row>
    <row r="2453" spans="3:19" x14ac:dyDescent="0.25">
      <c r="C2453" s="210"/>
      <c r="R2453" s="208">
        <v>38965</v>
      </c>
      <c r="S2453" s="209">
        <v>150.19999999999999</v>
      </c>
    </row>
    <row r="2454" spans="3:19" x14ac:dyDescent="0.25">
      <c r="C2454" s="210"/>
      <c r="R2454" s="208">
        <v>38966</v>
      </c>
      <c r="S2454" s="209">
        <v>148.9</v>
      </c>
    </row>
    <row r="2455" spans="3:19" x14ac:dyDescent="0.25">
      <c r="C2455" s="210"/>
      <c r="R2455" s="208">
        <v>38967</v>
      </c>
      <c r="S2455" s="209">
        <v>146.6</v>
      </c>
    </row>
    <row r="2456" spans="3:19" x14ac:dyDescent="0.25">
      <c r="C2456" s="210"/>
      <c r="R2456" s="208">
        <v>38968</v>
      </c>
      <c r="S2456" s="209">
        <v>146.4</v>
      </c>
    </row>
    <row r="2457" spans="3:19" x14ac:dyDescent="0.25">
      <c r="C2457" s="210"/>
      <c r="R2457" s="208">
        <v>38969</v>
      </c>
      <c r="S2457" s="209">
        <v>145.6</v>
      </c>
    </row>
    <row r="2458" spans="3:19" x14ac:dyDescent="0.25">
      <c r="C2458" s="210"/>
      <c r="R2458" s="208">
        <v>38970</v>
      </c>
      <c r="S2458" s="209">
        <v>140.5</v>
      </c>
    </row>
    <row r="2459" spans="3:19" x14ac:dyDescent="0.25">
      <c r="C2459" s="210"/>
      <c r="R2459" s="208">
        <v>38971</v>
      </c>
      <c r="S2459" s="209">
        <v>137.4</v>
      </c>
    </row>
    <row r="2460" spans="3:19" x14ac:dyDescent="0.25">
      <c r="C2460" s="210"/>
      <c r="R2460" s="208">
        <v>38972</v>
      </c>
      <c r="S2460" s="209">
        <v>136.9</v>
      </c>
    </row>
    <row r="2461" spans="3:19" x14ac:dyDescent="0.25">
      <c r="C2461" s="210"/>
      <c r="R2461" s="208">
        <v>38973</v>
      </c>
      <c r="S2461" s="209">
        <v>133.6</v>
      </c>
    </row>
    <row r="2462" spans="3:19" x14ac:dyDescent="0.25">
      <c r="C2462" s="210"/>
      <c r="R2462" s="208">
        <v>38974</v>
      </c>
      <c r="S2462" s="209">
        <v>129.6</v>
      </c>
    </row>
    <row r="2463" spans="3:19" x14ac:dyDescent="0.25">
      <c r="C2463" s="210"/>
      <c r="R2463" s="208">
        <v>38975</v>
      </c>
      <c r="S2463" s="209">
        <v>128.30000000000001</v>
      </c>
    </row>
    <row r="2464" spans="3:19" x14ac:dyDescent="0.25">
      <c r="C2464" s="210"/>
      <c r="R2464" s="208">
        <v>38976</v>
      </c>
      <c r="S2464" s="209">
        <v>126.2</v>
      </c>
    </row>
    <row r="2465" spans="3:19" x14ac:dyDescent="0.25">
      <c r="C2465" s="210"/>
      <c r="R2465" s="208">
        <v>38977</v>
      </c>
      <c r="S2465" s="209">
        <v>124.1</v>
      </c>
    </row>
    <row r="2466" spans="3:19" x14ac:dyDescent="0.25">
      <c r="C2466" s="210"/>
      <c r="R2466" s="208">
        <v>38978</v>
      </c>
      <c r="S2466" s="209">
        <v>124.5</v>
      </c>
    </row>
    <row r="2467" spans="3:19" x14ac:dyDescent="0.25">
      <c r="C2467" s="210"/>
      <c r="R2467" s="208">
        <v>38979</v>
      </c>
      <c r="S2467" s="209">
        <v>126.1</v>
      </c>
    </row>
    <row r="2468" spans="3:19" x14ac:dyDescent="0.25">
      <c r="C2468" s="210"/>
      <c r="R2468" s="208">
        <v>38980</v>
      </c>
      <c r="S2468" s="209">
        <v>125</v>
      </c>
    </row>
    <row r="2469" spans="3:19" x14ac:dyDescent="0.25">
      <c r="C2469" s="210"/>
      <c r="R2469" s="208">
        <v>38981</v>
      </c>
      <c r="S2469" s="209">
        <v>122.7</v>
      </c>
    </row>
    <row r="2470" spans="3:19" x14ac:dyDescent="0.25">
      <c r="C2470" s="210"/>
      <c r="R2470" s="208">
        <v>38982</v>
      </c>
      <c r="S2470" s="209">
        <v>120.9</v>
      </c>
    </row>
    <row r="2471" spans="3:19" x14ac:dyDescent="0.25">
      <c r="C2471" s="210"/>
      <c r="R2471" s="208">
        <v>38983</v>
      </c>
      <c r="S2471" s="209">
        <v>120.2</v>
      </c>
    </row>
    <row r="2472" spans="3:19" x14ac:dyDescent="0.25">
      <c r="C2472" s="210"/>
      <c r="R2472" s="208">
        <v>38984</v>
      </c>
      <c r="S2472" s="209">
        <v>117.6</v>
      </c>
    </row>
    <row r="2473" spans="3:19" x14ac:dyDescent="0.25">
      <c r="C2473" s="210"/>
      <c r="R2473" s="208">
        <v>38985</v>
      </c>
      <c r="S2473" s="209">
        <v>115.6</v>
      </c>
    </row>
    <row r="2474" spans="3:19" x14ac:dyDescent="0.25">
      <c r="C2474" s="210"/>
      <c r="R2474" s="208">
        <v>38986</v>
      </c>
      <c r="S2474" s="209">
        <v>117</v>
      </c>
    </row>
    <row r="2475" spans="3:19" x14ac:dyDescent="0.25">
      <c r="C2475" s="210"/>
      <c r="R2475" s="208">
        <v>38987</v>
      </c>
      <c r="S2475" s="209">
        <v>115.4</v>
      </c>
    </row>
    <row r="2476" spans="3:19" x14ac:dyDescent="0.25">
      <c r="C2476" s="210"/>
      <c r="R2476" s="208">
        <v>38988</v>
      </c>
      <c r="S2476" s="209">
        <v>114</v>
      </c>
    </row>
    <row r="2477" spans="3:19" x14ac:dyDescent="0.25">
      <c r="C2477" s="210"/>
      <c r="R2477" s="208">
        <v>38989</v>
      </c>
      <c r="S2477" s="209">
        <v>114.1</v>
      </c>
    </row>
    <row r="2478" spans="3:19" x14ac:dyDescent="0.25">
      <c r="C2478" s="210"/>
      <c r="R2478" s="208">
        <v>38990</v>
      </c>
      <c r="S2478" s="209">
        <v>113.6</v>
      </c>
    </row>
    <row r="2479" spans="3:19" x14ac:dyDescent="0.25">
      <c r="C2479" s="210"/>
      <c r="R2479" s="208">
        <v>38991</v>
      </c>
      <c r="S2479" s="209">
        <v>110.2</v>
      </c>
    </row>
    <row r="2480" spans="3:19" x14ac:dyDescent="0.25">
      <c r="C2480" s="210"/>
      <c r="R2480" s="208">
        <v>38992</v>
      </c>
      <c r="S2480" s="209">
        <v>109.8</v>
      </c>
    </row>
    <row r="2481" spans="3:19" x14ac:dyDescent="0.25">
      <c r="C2481" s="210"/>
      <c r="R2481" s="208">
        <v>38993</v>
      </c>
      <c r="S2481" s="209">
        <v>110.5</v>
      </c>
    </row>
    <row r="2482" spans="3:19" x14ac:dyDescent="0.25">
      <c r="C2482" s="210"/>
      <c r="R2482" s="208">
        <v>38994</v>
      </c>
      <c r="S2482" s="209">
        <v>109.6</v>
      </c>
    </row>
    <row r="2483" spans="3:19" x14ac:dyDescent="0.25">
      <c r="C2483" s="210"/>
      <c r="R2483" s="208">
        <v>38995</v>
      </c>
      <c r="S2483" s="209">
        <v>107.9</v>
      </c>
    </row>
    <row r="2484" spans="3:19" x14ac:dyDescent="0.25">
      <c r="C2484" s="210"/>
      <c r="R2484" s="208">
        <v>38996</v>
      </c>
      <c r="S2484" s="209">
        <v>107.2</v>
      </c>
    </row>
    <row r="2485" spans="3:19" x14ac:dyDescent="0.25">
      <c r="C2485" s="210"/>
      <c r="R2485" s="208">
        <v>38997</v>
      </c>
      <c r="S2485" s="209">
        <v>106.8</v>
      </c>
    </row>
    <row r="2486" spans="3:19" x14ac:dyDescent="0.25">
      <c r="C2486" s="210"/>
      <c r="R2486" s="208">
        <v>38998</v>
      </c>
      <c r="S2486" s="209">
        <v>103.5</v>
      </c>
    </row>
    <row r="2487" spans="3:19" x14ac:dyDescent="0.25">
      <c r="C2487" s="210"/>
      <c r="R2487" s="208">
        <v>38999</v>
      </c>
      <c r="S2487" s="209">
        <v>102.7</v>
      </c>
    </row>
    <row r="2488" spans="3:19" x14ac:dyDescent="0.25">
      <c r="C2488" s="210"/>
      <c r="R2488" s="208">
        <v>39000</v>
      </c>
      <c r="S2488" s="209">
        <v>107.8</v>
      </c>
    </row>
    <row r="2489" spans="3:19" x14ac:dyDescent="0.25">
      <c r="C2489" s="210"/>
      <c r="R2489" s="208">
        <v>39001</v>
      </c>
      <c r="S2489" s="209">
        <v>111.3</v>
      </c>
    </row>
    <row r="2490" spans="3:19" x14ac:dyDescent="0.25">
      <c r="C2490" s="210"/>
      <c r="R2490" s="208">
        <v>39002</v>
      </c>
      <c r="S2490" s="209">
        <v>110.9</v>
      </c>
    </row>
    <row r="2491" spans="3:19" x14ac:dyDescent="0.25">
      <c r="C2491" s="210"/>
      <c r="R2491" s="208">
        <v>39003</v>
      </c>
      <c r="S2491" s="209">
        <v>111.3</v>
      </c>
    </row>
    <row r="2492" spans="3:19" x14ac:dyDescent="0.25">
      <c r="C2492" s="210"/>
      <c r="R2492" s="208">
        <v>39004</v>
      </c>
      <c r="S2492" s="209">
        <v>110.7</v>
      </c>
    </row>
    <row r="2493" spans="3:19" x14ac:dyDescent="0.25">
      <c r="C2493" s="210"/>
      <c r="R2493" s="208">
        <v>39005</v>
      </c>
      <c r="S2493" s="209">
        <v>109.8</v>
      </c>
    </row>
    <row r="2494" spans="3:19" x14ac:dyDescent="0.25">
      <c r="C2494" s="210"/>
      <c r="R2494" s="208">
        <v>39006</v>
      </c>
      <c r="S2494" s="209">
        <v>112.7</v>
      </c>
    </row>
    <row r="2495" spans="3:19" x14ac:dyDescent="0.25">
      <c r="C2495" s="210"/>
      <c r="R2495" s="208">
        <v>39007</v>
      </c>
      <c r="S2495" s="209">
        <v>114.7</v>
      </c>
    </row>
    <row r="2496" spans="3:19" x14ac:dyDescent="0.25">
      <c r="C2496" s="210"/>
      <c r="R2496" s="208">
        <v>39008</v>
      </c>
      <c r="S2496" s="209">
        <v>114.6</v>
      </c>
    </row>
    <row r="2497" spans="3:19" x14ac:dyDescent="0.25">
      <c r="C2497" s="210"/>
      <c r="R2497" s="208">
        <v>39009</v>
      </c>
      <c r="S2497" s="209">
        <v>113.3</v>
      </c>
    </row>
    <row r="2498" spans="3:19" x14ac:dyDescent="0.25">
      <c r="C2498" s="210"/>
      <c r="R2498" s="208">
        <v>39010</v>
      </c>
      <c r="S2498" s="209">
        <v>112.4</v>
      </c>
    </row>
    <row r="2499" spans="3:19" x14ac:dyDescent="0.25">
      <c r="C2499" s="210"/>
      <c r="R2499" s="208">
        <v>39011</v>
      </c>
      <c r="S2499" s="209">
        <v>112.5</v>
      </c>
    </row>
    <row r="2500" spans="3:19" x14ac:dyDescent="0.25">
      <c r="C2500" s="210"/>
      <c r="R2500" s="208">
        <v>39012</v>
      </c>
      <c r="S2500" s="209">
        <v>111</v>
      </c>
    </row>
    <row r="2501" spans="3:19" x14ac:dyDescent="0.25">
      <c r="C2501" s="210"/>
      <c r="R2501" s="208">
        <v>39013</v>
      </c>
      <c r="S2501" s="209">
        <v>111.3</v>
      </c>
    </row>
    <row r="2502" spans="3:19" x14ac:dyDescent="0.25">
      <c r="C2502" s="210"/>
      <c r="R2502" s="208">
        <v>39014</v>
      </c>
      <c r="S2502" s="209">
        <v>113.2</v>
      </c>
    </row>
    <row r="2503" spans="3:19" x14ac:dyDescent="0.25">
      <c r="C2503" s="210"/>
      <c r="R2503" s="208">
        <v>39015</v>
      </c>
      <c r="S2503" s="209">
        <v>115</v>
      </c>
    </row>
    <row r="2504" spans="3:19" x14ac:dyDescent="0.25">
      <c r="C2504" s="210"/>
      <c r="R2504" s="208">
        <v>39016</v>
      </c>
      <c r="S2504" s="209">
        <v>114.4</v>
      </c>
    </row>
    <row r="2505" spans="3:19" x14ac:dyDescent="0.25">
      <c r="C2505" s="210"/>
      <c r="R2505" s="208">
        <v>39017</v>
      </c>
      <c r="S2505" s="209">
        <v>114.7</v>
      </c>
    </row>
    <row r="2506" spans="3:19" x14ac:dyDescent="0.25">
      <c r="C2506" s="210"/>
      <c r="R2506" s="208">
        <v>39018</v>
      </c>
      <c r="S2506" s="209">
        <v>113.5</v>
      </c>
    </row>
    <row r="2507" spans="3:19" x14ac:dyDescent="0.25">
      <c r="C2507" s="210"/>
      <c r="R2507" s="208">
        <v>39019</v>
      </c>
      <c r="S2507" s="209">
        <v>111.8</v>
      </c>
    </row>
    <row r="2508" spans="3:19" x14ac:dyDescent="0.25">
      <c r="C2508" s="210"/>
      <c r="R2508" s="208">
        <v>39020</v>
      </c>
      <c r="S2508" s="209">
        <v>111.6</v>
      </c>
    </row>
    <row r="2509" spans="3:19" x14ac:dyDescent="0.25">
      <c r="C2509" s="210"/>
      <c r="R2509" s="208">
        <v>39021</v>
      </c>
      <c r="S2509" s="209">
        <v>114.7</v>
      </c>
    </row>
    <row r="2510" spans="3:19" x14ac:dyDescent="0.25">
      <c r="C2510" s="210"/>
      <c r="R2510" s="208">
        <v>39022</v>
      </c>
      <c r="S2510" s="209">
        <v>115.8</v>
      </c>
    </row>
    <row r="2511" spans="3:19" x14ac:dyDescent="0.25">
      <c r="C2511" s="210"/>
      <c r="R2511" s="208">
        <v>39023</v>
      </c>
      <c r="S2511" s="209">
        <v>115.9</v>
      </c>
    </row>
    <row r="2512" spans="3:19" x14ac:dyDescent="0.25">
      <c r="C2512" s="210"/>
      <c r="R2512" s="208">
        <v>39024</v>
      </c>
      <c r="S2512" s="209">
        <v>115.3</v>
      </c>
    </row>
    <row r="2513" spans="3:19" x14ac:dyDescent="0.25">
      <c r="C2513" s="210"/>
      <c r="R2513" s="208">
        <v>39025</v>
      </c>
      <c r="S2513" s="209">
        <v>113.3</v>
      </c>
    </row>
    <row r="2514" spans="3:19" x14ac:dyDescent="0.25">
      <c r="C2514" s="210"/>
      <c r="R2514" s="208">
        <v>39026</v>
      </c>
      <c r="S2514" s="209">
        <v>111.1</v>
      </c>
    </row>
    <row r="2515" spans="3:19" x14ac:dyDescent="0.25">
      <c r="C2515" s="210"/>
      <c r="R2515" s="208">
        <v>39027</v>
      </c>
      <c r="S2515" s="209">
        <v>110.4</v>
      </c>
    </row>
    <row r="2516" spans="3:19" x14ac:dyDescent="0.25">
      <c r="C2516" s="210"/>
      <c r="R2516" s="208">
        <v>39028</v>
      </c>
      <c r="S2516" s="209">
        <v>110.5</v>
      </c>
    </row>
    <row r="2517" spans="3:19" x14ac:dyDescent="0.25">
      <c r="C2517" s="210"/>
      <c r="R2517" s="208">
        <v>39029</v>
      </c>
      <c r="S2517" s="209">
        <v>109.8</v>
      </c>
    </row>
    <row r="2518" spans="3:19" x14ac:dyDescent="0.25">
      <c r="C2518" s="210"/>
      <c r="R2518" s="208">
        <v>39030</v>
      </c>
      <c r="S2518" s="209">
        <v>104.4</v>
      </c>
    </row>
    <row r="2519" spans="3:19" x14ac:dyDescent="0.25">
      <c r="C2519" s="210"/>
      <c r="R2519" s="208">
        <v>39031</v>
      </c>
      <c r="S2519" s="209">
        <v>100.1</v>
      </c>
    </row>
    <row r="2520" spans="3:19" x14ac:dyDescent="0.25">
      <c r="C2520" s="210"/>
      <c r="R2520" s="208">
        <v>39032</v>
      </c>
      <c r="S2520" s="209">
        <v>99</v>
      </c>
    </row>
    <row r="2521" spans="3:19" x14ac:dyDescent="0.25">
      <c r="C2521" s="210"/>
      <c r="R2521" s="208">
        <v>39033</v>
      </c>
      <c r="S2521" s="209">
        <v>96.7</v>
      </c>
    </row>
    <row r="2522" spans="3:19" x14ac:dyDescent="0.25">
      <c r="C2522" s="210"/>
      <c r="R2522" s="208">
        <v>39034</v>
      </c>
      <c r="S2522" s="209">
        <v>97.4</v>
      </c>
    </row>
    <row r="2523" spans="3:19" x14ac:dyDescent="0.25">
      <c r="C2523" s="210"/>
      <c r="R2523" s="208">
        <v>39035</v>
      </c>
      <c r="S2523" s="209">
        <v>99.7</v>
      </c>
    </row>
    <row r="2524" spans="3:19" x14ac:dyDescent="0.25">
      <c r="C2524" s="210"/>
      <c r="R2524" s="208">
        <v>39036</v>
      </c>
      <c r="S2524" s="209">
        <v>97.9</v>
      </c>
    </row>
    <row r="2525" spans="3:19" x14ac:dyDescent="0.25">
      <c r="C2525" s="210"/>
      <c r="R2525" s="208">
        <v>39037</v>
      </c>
      <c r="S2525" s="209">
        <v>96.7</v>
      </c>
    </row>
    <row r="2526" spans="3:19" x14ac:dyDescent="0.25">
      <c r="C2526" s="210"/>
      <c r="R2526" s="208">
        <v>39038</v>
      </c>
      <c r="S2526" s="209">
        <v>94.9</v>
      </c>
    </row>
    <row r="2527" spans="3:19" x14ac:dyDescent="0.25">
      <c r="C2527" s="210"/>
      <c r="R2527" s="208">
        <v>39039</v>
      </c>
      <c r="S2527" s="209">
        <v>93.3</v>
      </c>
    </row>
    <row r="2528" spans="3:19" x14ac:dyDescent="0.25">
      <c r="C2528" s="210"/>
      <c r="R2528" s="208">
        <v>39040</v>
      </c>
      <c r="S2528" s="209">
        <v>92.4</v>
      </c>
    </row>
    <row r="2529" spans="3:19" x14ac:dyDescent="0.25">
      <c r="C2529" s="210"/>
      <c r="R2529" s="208">
        <v>39041</v>
      </c>
      <c r="S2529" s="209">
        <v>92.5</v>
      </c>
    </row>
    <row r="2530" spans="3:19" x14ac:dyDescent="0.25">
      <c r="C2530" s="210"/>
      <c r="R2530" s="208">
        <v>39042</v>
      </c>
      <c r="S2530" s="209">
        <v>92.9</v>
      </c>
    </row>
    <row r="2531" spans="3:19" x14ac:dyDescent="0.25">
      <c r="C2531" s="210"/>
      <c r="R2531" s="208">
        <v>39043</v>
      </c>
      <c r="S2531" s="209">
        <v>91.6</v>
      </c>
    </row>
    <row r="2532" spans="3:19" x14ac:dyDescent="0.25">
      <c r="C2532" s="210"/>
      <c r="R2532" s="208">
        <v>39044</v>
      </c>
      <c r="S2532" s="209">
        <v>91.3</v>
      </c>
    </row>
    <row r="2533" spans="3:19" x14ac:dyDescent="0.25">
      <c r="C2533" s="210"/>
      <c r="R2533" s="208">
        <v>39045</v>
      </c>
      <c r="S2533" s="209">
        <v>89.6</v>
      </c>
    </row>
    <row r="2534" spans="3:19" x14ac:dyDescent="0.25">
      <c r="C2534" s="210"/>
      <c r="R2534" s="208">
        <v>39046</v>
      </c>
      <c r="S2534" s="209">
        <v>88.9</v>
      </c>
    </row>
    <row r="2535" spans="3:19" x14ac:dyDescent="0.25">
      <c r="C2535" s="210"/>
      <c r="R2535" s="208">
        <v>39047</v>
      </c>
      <c r="S2535" s="209">
        <v>88.2</v>
      </c>
    </row>
    <row r="2536" spans="3:19" x14ac:dyDescent="0.25">
      <c r="C2536" s="210"/>
      <c r="R2536" s="208">
        <v>39048</v>
      </c>
      <c r="S2536" s="209">
        <v>89</v>
      </c>
    </row>
    <row r="2537" spans="3:19" x14ac:dyDescent="0.25">
      <c r="C2537" s="210"/>
      <c r="R2537" s="208">
        <v>39049</v>
      </c>
      <c r="S2537" s="209">
        <v>89.5</v>
      </c>
    </row>
    <row r="2538" spans="3:19" x14ac:dyDescent="0.25">
      <c r="C2538" s="210"/>
      <c r="R2538" s="208">
        <v>39050</v>
      </c>
      <c r="S2538" s="209">
        <v>90.1</v>
      </c>
    </row>
    <row r="2539" spans="3:19" x14ac:dyDescent="0.25">
      <c r="C2539" s="210"/>
      <c r="R2539" s="208">
        <v>39051</v>
      </c>
      <c r="S2539" s="209">
        <v>87.8</v>
      </c>
    </row>
    <row r="2540" spans="3:19" x14ac:dyDescent="0.25">
      <c r="C2540" s="210"/>
      <c r="R2540" s="208">
        <v>39052</v>
      </c>
      <c r="S2540" s="209">
        <v>86.2</v>
      </c>
    </row>
    <row r="2541" spans="3:19" x14ac:dyDescent="0.25">
      <c r="C2541" s="210"/>
      <c r="R2541" s="208">
        <v>39053</v>
      </c>
      <c r="S2541" s="209">
        <v>84.6</v>
      </c>
    </row>
    <row r="2542" spans="3:19" x14ac:dyDescent="0.25">
      <c r="C2542" s="210"/>
      <c r="R2542" s="208">
        <v>39054</v>
      </c>
      <c r="S2542" s="209">
        <v>82.2</v>
      </c>
    </row>
    <row r="2543" spans="3:19" x14ac:dyDescent="0.25">
      <c r="C2543" s="210"/>
      <c r="R2543" s="208">
        <v>39055</v>
      </c>
      <c r="S2543" s="209">
        <v>83.1</v>
      </c>
    </row>
    <row r="2544" spans="3:19" x14ac:dyDescent="0.25">
      <c r="C2544" s="210"/>
      <c r="R2544" s="208">
        <v>39056</v>
      </c>
      <c r="S2544" s="209">
        <v>86.6</v>
      </c>
    </row>
    <row r="2545" spans="3:19" x14ac:dyDescent="0.25">
      <c r="C2545" s="210"/>
      <c r="R2545" s="208">
        <v>39057</v>
      </c>
      <c r="S2545" s="209">
        <v>87.8</v>
      </c>
    </row>
    <row r="2546" spans="3:19" x14ac:dyDescent="0.25">
      <c r="C2546" s="210"/>
      <c r="R2546" s="208">
        <v>39058</v>
      </c>
      <c r="S2546" s="209">
        <v>88.5</v>
      </c>
    </row>
    <row r="2547" spans="3:19" x14ac:dyDescent="0.25">
      <c r="C2547" s="210"/>
      <c r="R2547" s="208">
        <v>39059</v>
      </c>
      <c r="S2547" s="209">
        <v>89.4</v>
      </c>
    </row>
    <row r="2548" spans="3:19" x14ac:dyDescent="0.25">
      <c r="C2548" s="210"/>
      <c r="R2548" s="208">
        <v>39060</v>
      </c>
      <c r="S2548" s="209">
        <v>89.8</v>
      </c>
    </row>
    <row r="2549" spans="3:19" x14ac:dyDescent="0.25">
      <c r="C2549" s="210"/>
      <c r="R2549" s="208">
        <v>39061</v>
      </c>
      <c r="S2549" s="209">
        <v>88.7</v>
      </c>
    </row>
    <row r="2550" spans="3:19" x14ac:dyDescent="0.25">
      <c r="C2550" s="210"/>
      <c r="R2550" s="208">
        <v>39062</v>
      </c>
      <c r="S2550" s="209">
        <v>88.8</v>
      </c>
    </row>
    <row r="2551" spans="3:19" x14ac:dyDescent="0.25">
      <c r="C2551" s="210"/>
      <c r="R2551" s="208">
        <v>39063</v>
      </c>
      <c r="S2551" s="209">
        <v>90.2</v>
      </c>
    </row>
    <row r="2552" spans="3:19" x14ac:dyDescent="0.25">
      <c r="C2552" s="210"/>
      <c r="R2552" s="208">
        <v>39064</v>
      </c>
      <c r="S2552" s="209">
        <v>90.3</v>
      </c>
    </row>
    <row r="2553" spans="3:19" x14ac:dyDescent="0.25">
      <c r="C2553" s="210"/>
      <c r="R2553" s="208">
        <v>39065</v>
      </c>
      <c r="S2553" s="209">
        <v>88.2</v>
      </c>
    </row>
    <row r="2554" spans="3:19" x14ac:dyDescent="0.25">
      <c r="C2554" s="210"/>
      <c r="R2554" s="208">
        <v>39066</v>
      </c>
      <c r="S2554" s="209">
        <v>87.3</v>
      </c>
    </row>
    <row r="2555" spans="3:19" x14ac:dyDescent="0.25">
      <c r="C2555" s="210"/>
      <c r="R2555" s="208">
        <v>39067</v>
      </c>
      <c r="S2555" s="209">
        <v>86.4</v>
      </c>
    </row>
    <row r="2556" spans="3:19" x14ac:dyDescent="0.25">
      <c r="C2556" s="210"/>
      <c r="R2556" s="208">
        <v>39068</v>
      </c>
      <c r="S2556" s="209">
        <v>87</v>
      </c>
    </row>
    <row r="2557" spans="3:19" x14ac:dyDescent="0.25">
      <c r="C2557" s="210"/>
      <c r="R2557" s="208">
        <v>39069</v>
      </c>
      <c r="S2557" s="209">
        <v>87.5</v>
      </c>
    </row>
    <row r="2558" spans="3:19" x14ac:dyDescent="0.25">
      <c r="C2558" s="210"/>
      <c r="R2558" s="208">
        <v>39070</v>
      </c>
      <c r="S2558" s="209">
        <v>89.7</v>
      </c>
    </row>
    <row r="2559" spans="3:19" x14ac:dyDescent="0.25">
      <c r="C2559" s="210"/>
      <c r="R2559" s="208">
        <v>39071</v>
      </c>
      <c r="S2559" s="209">
        <v>88.8</v>
      </c>
    </row>
    <row r="2560" spans="3:19" x14ac:dyDescent="0.25">
      <c r="C2560" s="210"/>
      <c r="R2560" s="208">
        <v>39072</v>
      </c>
      <c r="S2560" s="209">
        <v>89.5</v>
      </c>
    </row>
    <row r="2561" spans="3:19" x14ac:dyDescent="0.25">
      <c r="C2561" s="210"/>
      <c r="R2561" s="208">
        <v>39073</v>
      </c>
      <c r="S2561" s="209">
        <v>89.8</v>
      </c>
    </row>
    <row r="2562" spans="3:19" x14ac:dyDescent="0.25">
      <c r="C2562" s="210"/>
      <c r="R2562" s="208">
        <v>39074</v>
      </c>
      <c r="S2562" s="209">
        <v>89.1</v>
      </c>
    </row>
    <row r="2563" spans="3:19" x14ac:dyDescent="0.25">
      <c r="C2563" s="210"/>
      <c r="R2563" s="208">
        <v>39075</v>
      </c>
      <c r="S2563" s="209">
        <v>88.5</v>
      </c>
    </row>
    <row r="2564" spans="3:19" x14ac:dyDescent="0.25">
      <c r="C2564" s="210"/>
      <c r="R2564" s="208">
        <v>39076</v>
      </c>
      <c r="S2564" s="209">
        <v>90.4</v>
      </c>
    </row>
    <row r="2565" spans="3:19" x14ac:dyDescent="0.25">
      <c r="C2565" s="210"/>
      <c r="R2565" s="208">
        <v>39077</v>
      </c>
      <c r="S2565" s="209">
        <v>92.3</v>
      </c>
    </row>
    <row r="2566" spans="3:19" x14ac:dyDescent="0.25">
      <c r="C2566" s="210"/>
      <c r="R2566" s="208">
        <v>39078</v>
      </c>
      <c r="S2566" s="209">
        <v>91.3</v>
      </c>
    </row>
    <row r="2567" spans="3:19" x14ac:dyDescent="0.25">
      <c r="C2567" s="210"/>
      <c r="R2567" s="208">
        <v>39079</v>
      </c>
      <c r="S2567" s="209">
        <v>92.1</v>
      </c>
    </row>
    <row r="2568" spans="3:19" x14ac:dyDescent="0.25">
      <c r="C2568" s="210"/>
      <c r="R2568" s="208">
        <v>39080</v>
      </c>
      <c r="S2568" s="209">
        <v>91.9</v>
      </c>
    </row>
    <row r="2569" spans="3:19" x14ac:dyDescent="0.25">
      <c r="C2569" s="210"/>
      <c r="R2569" s="208">
        <v>39081</v>
      </c>
      <c r="S2569" s="209">
        <v>93.3</v>
      </c>
    </row>
    <row r="2570" spans="3:19" x14ac:dyDescent="0.25">
      <c r="C2570" s="210"/>
      <c r="R2570" s="208">
        <v>39082</v>
      </c>
      <c r="S2570" s="209">
        <v>91.3</v>
      </c>
    </row>
    <row r="2571" spans="3:19" x14ac:dyDescent="0.25">
      <c r="C2571" s="210"/>
      <c r="R2571" s="208">
        <v>39083</v>
      </c>
      <c r="S2571" s="209">
        <v>92.2</v>
      </c>
    </row>
    <row r="2572" spans="3:19" x14ac:dyDescent="0.25">
      <c r="C2572" s="210"/>
      <c r="R2572" s="208">
        <v>39084</v>
      </c>
      <c r="S2572" s="209">
        <v>94.6</v>
      </c>
    </row>
    <row r="2573" spans="3:19" x14ac:dyDescent="0.25">
      <c r="C2573" s="210"/>
      <c r="R2573" s="208">
        <v>39085</v>
      </c>
      <c r="S2573" s="209">
        <v>94.2</v>
      </c>
    </row>
    <row r="2574" spans="3:19" x14ac:dyDescent="0.25">
      <c r="C2574" s="210"/>
      <c r="R2574" s="208">
        <v>39086</v>
      </c>
      <c r="S2574" s="209">
        <v>92.1</v>
      </c>
    </row>
    <row r="2575" spans="3:19" x14ac:dyDescent="0.25">
      <c r="C2575" s="210"/>
      <c r="R2575" s="208">
        <v>39087</v>
      </c>
      <c r="S2575" s="209">
        <v>92.1</v>
      </c>
    </row>
    <row r="2576" spans="3:19" x14ac:dyDescent="0.25">
      <c r="C2576" s="210"/>
      <c r="R2576" s="208">
        <v>39088</v>
      </c>
      <c r="S2576" s="209">
        <v>93.1</v>
      </c>
    </row>
    <row r="2577" spans="3:19" x14ac:dyDescent="0.25">
      <c r="C2577" s="210"/>
      <c r="R2577" s="208">
        <v>39089</v>
      </c>
      <c r="S2577" s="209">
        <v>91.9</v>
      </c>
    </row>
    <row r="2578" spans="3:19" x14ac:dyDescent="0.25">
      <c r="C2578" s="210"/>
      <c r="R2578" s="208">
        <v>39090</v>
      </c>
      <c r="S2578" s="209">
        <v>92.1</v>
      </c>
    </row>
    <row r="2579" spans="3:19" x14ac:dyDescent="0.25">
      <c r="C2579" s="210"/>
      <c r="R2579" s="208">
        <v>39091</v>
      </c>
      <c r="S2579" s="209">
        <v>92.9</v>
      </c>
    </row>
    <row r="2580" spans="3:19" x14ac:dyDescent="0.25">
      <c r="C2580" s="210"/>
      <c r="R2580" s="208">
        <v>39092</v>
      </c>
      <c r="S2580" s="209">
        <v>95.3</v>
      </c>
    </row>
    <row r="2581" spans="3:19" x14ac:dyDescent="0.25">
      <c r="C2581" s="210"/>
      <c r="R2581" s="208">
        <v>39093</v>
      </c>
      <c r="S2581" s="209">
        <v>95.6</v>
      </c>
    </row>
    <row r="2582" spans="3:19" x14ac:dyDescent="0.25">
      <c r="C2582" s="210"/>
      <c r="R2582" s="208">
        <v>39094</v>
      </c>
      <c r="S2582" s="209">
        <v>96.7</v>
      </c>
    </row>
    <row r="2583" spans="3:19" x14ac:dyDescent="0.25">
      <c r="C2583" s="210"/>
      <c r="R2583" s="208">
        <v>39095</v>
      </c>
      <c r="S2583" s="209">
        <v>97.7</v>
      </c>
    </row>
    <row r="2584" spans="3:19" x14ac:dyDescent="0.25">
      <c r="C2584" s="210"/>
      <c r="R2584" s="208">
        <v>39096</v>
      </c>
      <c r="S2584" s="209">
        <v>97.2</v>
      </c>
    </row>
    <row r="2585" spans="3:19" x14ac:dyDescent="0.25">
      <c r="C2585" s="210"/>
      <c r="R2585" s="208">
        <v>39097</v>
      </c>
      <c r="S2585" s="209">
        <v>97.9</v>
      </c>
    </row>
    <row r="2586" spans="3:19" x14ac:dyDescent="0.25">
      <c r="C2586" s="210"/>
      <c r="R2586" s="208">
        <v>39098</v>
      </c>
      <c r="S2586" s="209">
        <v>98.1</v>
      </c>
    </row>
    <row r="2587" spans="3:19" x14ac:dyDescent="0.25">
      <c r="C2587" s="210"/>
      <c r="R2587" s="208">
        <v>39099</v>
      </c>
      <c r="S2587" s="209">
        <v>99.6</v>
      </c>
    </row>
    <row r="2588" spans="3:19" x14ac:dyDescent="0.25">
      <c r="C2588" s="210"/>
      <c r="R2588" s="208">
        <v>39100</v>
      </c>
      <c r="S2588" s="209">
        <v>99.3</v>
      </c>
    </row>
    <row r="2589" spans="3:19" x14ac:dyDescent="0.25">
      <c r="C2589" s="210"/>
      <c r="R2589" s="208">
        <v>39101</v>
      </c>
      <c r="S2589" s="209">
        <v>98.5</v>
      </c>
    </row>
    <row r="2590" spans="3:19" x14ac:dyDescent="0.25">
      <c r="C2590" s="210"/>
      <c r="R2590" s="208">
        <v>39102</v>
      </c>
      <c r="S2590" s="209">
        <v>97.3</v>
      </c>
    </row>
    <row r="2591" spans="3:19" x14ac:dyDescent="0.25">
      <c r="C2591" s="210"/>
      <c r="R2591" s="208">
        <v>39103</v>
      </c>
      <c r="S2591" s="209">
        <v>97.3</v>
      </c>
    </row>
    <row r="2592" spans="3:19" x14ac:dyDescent="0.25">
      <c r="C2592" s="210"/>
      <c r="R2592" s="208">
        <v>39104</v>
      </c>
      <c r="S2592" s="209">
        <v>98</v>
      </c>
    </row>
    <row r="2593" spans="3:19" x14ac:dyDescent="0.25">
      <c r="C2593" s="210"/>
      <c r="R2593" s="208">
        <v>39105</v>
      </c>
      <c r="S2593" s="209">
        <v>99.8</v>
      </c>
    </row>
    <row r="2594" spans="3:19" x14ac:dyDescent="0.25">
      <c r="C2594" s="210"/>
      <c r="R2594" s="208">
        <v>39106</v>
      </c>
      <c r="S2594" s="209">
        <v>98.9</v>
      </c>
    </row>
    <row r="2595" spans="3:19" x14ac:dyDescent="0.25">
      <c r="C2595" s="210"/>
      <c r="R2595" s="208">
        <v>39107</v>
      </c>
      <c r="S2595" s="209">
        <v>98.4</v>
      </c>
    </row>
    <row r="2596" spans="3:19" x14ac:dyDescent="0.25">
      <c r="C2596" s="210"/>
      <c r="R2596" s="208">
        <v>39108</v>
      </c>
      <c r="S2596" s="209">
        <v>98.6</v>
      </c>
    </row>
    <row r="2597" spans="3:19" x14ac:dyDescent="0.25">
      <c r="C2597" s="210"/>
      <c r="R2597" s="208">
        <v>39109</v>
      </c>
      <c r="S2597" s="209">
        <v>98</v>
      </c>
    </row>
    <row r="2598" spans="3:19" x14ac:dyDescent="0.25">
      <c r="C2598" s="210"/>
      <c r="R2598" s="208">
        <v>39110</v>
      </c>
      <c r="S2598" s="209">
        <v>97</v>
      </c>
    </row>
    <row r="2599" spans="3:19" x14ac:dyDescent="0.25">
      <c r="C2599" s="210"/>
      <c r="R2599" s="208">
        <v>39111</v>
      </c>
      <c r="S2599" s="209">
        <v>95</v>
      </c>
    </row>
    <row r="2600" spans="3:19" x14ac:dyDescent="0.25">
      <c r="C2600" s="210"/>
      <c r="R2600" s="208">
        <v>39112</v>
      </c>
      <c r="S2600" s="209">
        <v>97.4</v>
      </c>
    </row>
    <row r="2601" spans="3:19" x14ac:dyDescent="0.25">
      <c r="C2601" s="210"/>
      <c r="R2601" s="208">
        <v>39113</v>
      </c>
      <c r="S2601" s="209">
        <v>97.6</v>
      </c>
    </row>
    <row r="2602" spans="3:19" x14ac:dyDescent="0.25">
      <c r="C2602" s="210"/>
      <c r="R2602" s="208">
        <v>39114</v>
      </c>
      <c r="S2602" s="209">
        <v>96.4</v>
      </c>
    </row>
    <row r="2603" spans="3:19" x14ac:dyDescent="0.25">
      <c r="C2603" s="210"/>
      <c r="R2603" s="208">
        <v>39115</v>
      </c>
      <c r="S2603" s="209">
        <v>98.5</v>
      </c>
    </row>
    <row r="2604" spans="3:19" x14ac:dyDescent="0.25">
      <c r="C2604" s="210"/>
      <c r="R2604" s="208">
        <v>39116</v>
      </c>
      <c r="S2604" s="209">
        <v>99.2</v>
      </c>
    </row>
    <row r="2605" spans="3:19" x14ac:dyDescent="0.25">
      <c r="C2605" s="210"/>
      <c r="R2605" s="208">
        <v>39117</v>
      </c>
      <c r="S2605" s="209">
        <v>98.1</v>
      </c>
    </row>
    <row r="2606" spans="3:19" x14ac:dyDescent="0.25">
      <c r="C2606" s="210"/>
      <c r="R2606" s="208">
        <v>39118</v>
      </c>
      <c r="S2606" s="209">
        <v>97.3</v>
      </c>
    </row>
    <row r="2607" spans="3:19" x14ac:dyDescent="0.25">
      <c r="C2607" s="210"/>
      <c r="R2607" s="208">
        <v>39119</v>
      </c>
      <c r="S2607" s="209">
        <v>98</v>
      </c>
    </row>
    <row r="2608" spans="3:19" x14ac:dyDescent="0.25">
      <c r="C2608" s="210"/>
      <c r="R2608" s="208">
        <v>39120</v>
      </c>
      <c r="S2608" s="209">
        <v>98.7</v>
      </c>
    </row>
    <row r="2609" spans="3:19" x14ac:dyDescent="0.25">
      <c r="C2609" s="210"/>
      <c r="R2609" s="208">
        <v>39121</v>
      </c>
      <c r="S2609" s="209">
        <v>97.7</v>
      </c>
    </row>
    <row r="2610" spans="3:19" x14ac:dyDescent="0.25">
      <c r="C2610" s="210"/>
      <c r="R2610" s="208">
        <v>39122</v>
      </c>
      <c r="S2610" s="209">
        <v>95.7</v>
      </c>
    </row>
    <row r="2611" spans="3:19" x14ac:dyDescent="0.25">
      <c r="C2611" s="210"/>
      <c r="R2611" s="208">
        <v>39123</v>
      </c>
      <c r="S2611" s="209">
        <v>94.8</v>
      </c>
    </row>
    <row r="2612" spans="3:19" x14ac:dyDescent="0.25">
      <c r="C2612" s="210"/>
      <c r="R2612" s="208">
        <v>39124</v>
      </c>
      <c r="S2612" s="209">
        <v>92.2</v>
      </c>
    </row>
    <row r="2613" spans="3:19" x14ac:dyDescent="0.25">
      <c r="C2613" s="210"/>
      <c r="R2613" s="208">
        <v>39125</v>
      </c>
      <c r="S2613" s="209">
        <v>92.2</v>
      </c>
    </row>
    <row r="2614" spans="3:19" x14ac:dyDescent="0.25">
      <c r="C2614" s="210"/>
      <c r="R2614" s="208">
        <v>39126</v>
      </c>
      <c r="S2614" s="209">
        <v>93.2</v>
      </c>
    </row>
    <row r="2615" spans="3:19" x14ac:dyDescent="0.25">
      <c r="C2615" s="210"/>
      <c r="R2615" s="208">
        <v>39127</v>
      </c>
      <c r="S2615" s="209">
        <v>93.6</v>
      </c>
    </row>
    <row r="2616" spans="3:19" x14ac:dyDescent="0.25">
      <c r="C2616" s="210"/>
      <c r="R2616" s="208">
        <v>39128</v>
      </c>
      <c r="S2616" s="209">
        <v>94.6</v>
      </c>
    </row>
    <row r="2617" spans="3:19" x14ac:dyDescent="0.25">
      <c r="C2617" s="210"/>
      <c r="R2617" s="208">
        <v>39129</v>
      </c>
      <c r="S2617" s="209">
        <v>93.5</v>
      </c>
    </row>
    <row r="2618" spans="3:19" x14ac:dyDescent="0.25">
      <c r="C2618" s="210"/>
      <c r="R2618" s="208">
        <v>39130</v>
      </c>
      <c r="S2618" s="209">
        <v>91.5</v>
      </c>
    </row>
    <row r="2619" spans="3:19" x14ac:dyDescent="0.25">
      <c r="C2619" s="210"/>
      <c r="R2619" s="208">
        <v>39131</v>
      </c>
      <c r="S2619" s="209">
        <v>91.1</v>
      </c>
    </row>
    <row r="2620" spans="3:19" x14ac:dyDescent="0.25">
      <c r="C2620" s="210"/>
      <c r="R2620" s="208">
        <v>39132</v>
      </c>
      <c r="S2620" s="209">
        <v>91.7</v>
      </c>
    </row>
    <row r="2621" spans="3:19" x14ac:dyDescent="0.25">
      <c r="C2621" s="210"/>
      <c r="R2621" s="208">
        <v>39133</v>
      </c>
      <c r="S2621" s="209">
        <v>93.4</v>
      </c>
    </row>
    <row r="2622" spans="3:19" x14ac:dyDescent="0.25">
      <c r="C2622" s="210"/>
      <c r="R2622" s="208">
        <v>39134</v>
      </c>
      <c r="S2622" s="209">
        <v>92.8</v>
      </c>
    </row>
    <row r="2623" spans="3:19" x14ac:dyDescent="0.25">
      <c r="C2623" s="210"/>
      <c r="R2623" s="208">
        <v>39135</v>
      </c>
      <c r="S2623" s="209">
        <v>91.9</v>
      </c>
    </row>
    <row r="2624" spans="3:19" x14ac:dyDescent="0.25">
      <c r="C2624" s="210"/>
      <c r="R2624" s="208">
        <v>39136</v>
      </c>
      <c r="S2624" s="209">
        <v>92.4</v>
      </c>
    </row>
    <row r="2625" spans="3:19" x14ac:dyDescent="0.25">
      <c r="C2625" s="210"/>
      <c r="R2625" s="208">
        <v>39137</v>
      </c>
      <c r="S2625" s="209">
        <v>91.4</v>
      </c>
    </row>
    <row r="2626" spans="3:19" x14ac:dyDescent="0.25">
      <c r="C2626" s="210"/>
      <c r="R2626" s="208">
        <v>39138</v>
      </c>
      <c r="S2626" s="209">
        <v>91.9</v>
      </c>
    </row>
    <row r="2627" spans="3:19" x14ac:dyDescent="0.25">
      <c r="C2627" s="210"/>
      <c r="R2627" s="208">
        <v>39139</v>
      </c>
      <c r="S2627" s="209">
        <v>92.6</v>
      </c>
    </row>
    <row r="2628" spans="3:19" x14ac:dyDescent="0.25">
      <c r="C2628" s="210"/>
      <c r="R2628" s="208">
        <v>39140</v>
      </c>
      <c r="S2628" s="209">
        <v>93.4</v>
      </c>
    </row>
    <row r="2629" spans="3:19" x14ac:dyDescent="0.25">
      <c r="C2629" s="210"/>
      <c r="R2629" s="208">
        <v>39141</v>
      </c>
      <c r="S2629" s="209">
        <v>95.6</v>
      </c>
    </row>
    <row r="2630" spans="3:19" x14ac:dyDescent="0.25">
      <c r="C2630" s="210"/>
      <c r="R2630" s="208">
        <v>39142</v>
      </c>
      <c r="S2630" s="209">
        <v>95.3</v>
      </c>
    </row>
    <row r="2631" spans="3:19" x14ac:dyDescent="0.25">
      <c r="C2631" s="210"/>
      <c r="R2631" s="208">
        <v>39143</v>
      </c>
      <c r="S2631" s="209">
        <v>96.3</v>
      </c>
    </row>
    <row r="2632" spans="3:19" x14ac:dyDescent="0.25">
      <c r="C2632" s="210"/>
      <c r="R2632" s="208">
        <v>39144</v>
      </c>
      <c r="S2632" s="209">
        <v>96</v>
      </c>
    </row>
    <row r="2633" spans="3:19" x14ac:dyDescent="0.25">
      <c r="C2633" s="210"/>
      <c r="R2633" s="208">
        <v>39145</v>
      </c>
      <c r="S2633" s="209">
        <v>92.8</v>
      </c>
    </row>
    <row r="2634" spans="3:19" x14ac:dyDescent="0.25">
      <c r="C2634" s="210"/>
      <c r="R2634" s="208">
        <v>39146</v>
      </c>
      <c r="S2634" s="209">
        <v>93.4</v>
      </c>
    </row>
    <row r="2635" spans="3:19" x14ac:dyDescent="0.25">
      <c r="C2635" s="210"/>
      <c r="R2635" s="208">
        <v>39147</v>
      </c>
      <c r="S2635" s="209">
        <v>94.9</v>
      </c>
    </row>
    <row r="2636" spans="3:19" x14ac:dyDescent="0.25">
      <c r="C2636" s="210"/>
      <c r="R2636" s="208">
        <v>39148</v>
      </c>
      <c r="S2636" s="209">
        <v>96.8</v>
      </c>
    </row>
    <row r="2637" spans="3:19" x14ac:dyDescent="0.25">
      <c r="C2637" s="210"/>
      <c r="R2637" s="208">
        <v>39149</v>
      </c>
      <c r="S2637" s="209">
        <v>96</v>
      </c>
    </row>
    <row r="2638" spans="3:19" x14ac:dyDescent="0.25">
      <c r="C2638" s="210"/>
      <c r="R2638" s="208">
        <v>39150</v>
      </c>
      <c r="S2638" s="209">
        <v>94.8</v>
      </c>
    </row>
    <row r="2639" spans="3:19" x14ac:dyDescent="0.25">
      <c r="C2639" s="210"/>
      <c r="R2639" s="208">
        <v>39151</v>
      </c>
      <c r="S2639" s="209">
        <v>94.1</v>
      </c>
    </row>
    <row r="2640" spans="3:19" x14ac:dyDescent="0.25">
      <c r="C2640" s="210"/>
      <c r="R2640" s="208">
        <v>39152</v>
      </c>
      <c r="S2640" s="209">
        <v>93.2</v>
      </c>
    </row>
    <row r="2641" spans="3:19" x14ac:dyDescent="0.25">
      <c r="C2641" s="210"/>
      <c r="R2641" s="208">
        <v>39153</v>
      </c>
      <c r="S2641" s="209">
        <v>92.7</v>
      </c>
    </row>
    <row r="2642" spans="3:19" x14ac:dyDescent="0.25">
      <c r="C2642" s="210"/>
      <c r="R2642" s="208">
        <v>39154</v>
      </c>
      <c r="S2642" s="209">
        <v>92.6</v>
      </c>
    </row>
    <row r="2643" spans="3:19" x14ac:dyDescent="0.25">
      <c r="C2643" s="210"/>
      <c r="R2643" s="208">
        <v>39155</v>
      </c>
      <c r="S2643" s="209">
        <v>92.6</v>
      </c>
    </row>
    <row r="2644" spans="3:19" x14ac:dyDescent="0.25">
      <c r="C2644" s="210"/>
      <c r="R2644" s="208">
        <v>39156</v>
      </c>
      <c r="S2644" s="209">
        <v>92.9</v>
      </c>
    </row>
    <row r="2645" spans="3:19" x14ac:dyDescent="0.25">
      <c r="C2645" s="210"/>
      <c r="R2645" s="208">
        <v>39157</v>
      </c>
      <c r="S2645" s="209">
        <v>92.9</v>
      </c>
    </row>
    <row r="2646" spans="3:19" x14ac:dyDescent="0.25">
      <c r="C2646" s="210"/>
      <c r="R2646" s="208">
        <v>39158</v>
      </c>
      <c r="S2646" s="209">
        <v>91.1</v>
      </c>
    </row>
    <row r="2647" spans="3:19" x14ac:dyDescent="0.25">
      <c r="C2647" s="210"/>
      <c r="R2647" s="208">
        <v>39159</v>
      </c>
      <c r="S2647" s="209">
        <v>89.3</v>
      </c>
    </row>
    <row r="2648" spans="3:19" x14ac:dyDescent="0.25">
      <c r="C2648" s="210"/>
      <c r="R2648" s="208">
        <v>39160</v>
      </c>
      <c r="S2648" s="209">
        <v>89.4</v>
      </c>
    </row>
    <row r="2649" spans="3:19" x14ac:dyDescent="0.25">
      <c r="C2649" s="210"/>
      <c r="R2649" s="208">
        <v>39161</v>
      </c>
      <c r="S2649" s="209">
        <v>90.7</v>
      </c>
    </row>
    <row r="2650" spans="3:19" x14ac:dyDescent="0.25">
      <c r="C2650" s="210"/>
      <c r="R2650" s="208">
        <v>39162</v>
      </c>
      <c r="S2650" s="209">
        <v>90.3</v>
      </c>
    </row>
    <row r="2651" spans="3:19" x14ac:dyDescent="0.25">
      <c r="C2651" s="210"/>
      <c r="R2651" s="208">
        <v>39163</v>
      </c>
      <c r="S2651" s="209">
        <v>89.1</v>
      </c>
    </row>
    <row r="2652" spans="3:19" x14ac:dyDescent="0.25">
      <c r="C2652" s="210"/>
      <c r="R2652" s="208">
        <v>39164</v>
      </c>
      <c r="S2652" s="209">
        <v>88.2</v>
      </c>
    </row>
    <row r="2653" spans="3:19" x14ac:dyDescent="0.25">
      <c r="C2653" s="210"/>
      <c r="R2653" s="208">
        <v>39165</v>
      </c>
      <c r="S2653" s="209">
        <v>88.2</v>
      </c>
    </row>
    <row r="2654" spans="3:19" x14ac:dyDescent="0.25">
      <c r="C2654" s="210"/>
      <c r="R2654" s="208">
        <v>39166</v>
      </c>
      <c r="S2654" s="209">
        <v>85.6</v>
      </c>
    </row>
    <row r="2655" spans="3:19" x14ac:dyDescent="0.25">
      <c r="C2655" s="210"/>
      <c r="R2655" s="208">
        <v>39167</v>
      </c>
      <c r="S2655" s="209">
        <v>86.4</v>
      </c>
    </row>
    <row r="2656" spans="3:19" x14ac:dyDescent="0.25">
      <c r="C2656" s="210"/>
      <c r="R2656" s="208">
        <v>39168</v>
      </c>
      <c r="S2656" s="209">
        <v>87.5</v>
      </c>
    </row>
    <row r="2657" spans="3:19" x14ac:dyDescent="0.25">
      <c r="C2657" s="210"/>
      <c r="R2657" s="208">
        <v>39169</v>
      </c>
      <c r="S2657" s="209">
        <v>87.6</v>
      </c>
    </row>
    <row r="2658" spans="3:19" x14ac:dyDescent="0.25">
      <c r="C2658" s="210"/>
      <c r="R2658" s="208">
        <v>39170</v>
      </c>
      <c r="S2658" s="209">
        <v>88</v>
      </c>
    </row>
    <row r="2659" spans="3:19" x14ac:dyDescent="0.25">
      <c r="C2659" s="210"/>
      <c r="R2659" s="208">
        <v>39171</v>
      </c>
      <c r="S2659" s="209">
        <v>87</v>
      </c>
    </row>
    <row r="2660" spans="3:19" x14ac:dyDescent="0.25">
      <c r="C2660" s="210"/>
      <c r="R2660" s="208">
        <v>39172</v>
      </c>
      <c r="S2660" s="209">
        <v>85.7</v>
      </c>
    </row>
    <row r="2661" spans="3:19" x14ac:dyDescent="0.25">
      <c r="C2661" s="210"/>
      <c r="R2661" s="208">
        <v>39173</v>
      </c>
      <c r="S2661" s="209">
        <v>83.7</v>
      </c>
    </row>
    <row r="2662" spans="3:19" x14ac:dyDescent="0.25">
      <c r="C2662" s="210"/>
      <c r="R2662" s="208">
        <v>39174</v>
      </c>
      <c r="S2662" s="209">
        <v>84.1</v>
      </c>
    </row>
    <row r="2663" spans="3:19" x14ac:dyDescent="0.25">
      <c r="C2663" s="210"/>
      <c r="R2663" s="208">
        <v>39175</v>
      </c>
      <c r="S2663" s="209">
        <v>86.2</v>
      </c>
    </row>
    <row r="2664" spans="3:19" x14ac:dyDescent="0.25">
      <c r="C2664" s="210"/>
      <c r="R2664" s="208">
        <v>39176</v>
      </c>
      <c r="S2664" s="209">
        <v>84.1</v>
      </c>
    </row>
    <row r="2665" spans="3:19" x14ac:dyDescent="0.25">
      <c r="C2665" s="210"/>
      <c r="R2665" s="208">
        <v>39177</v>
      </c>
      <c r="S2665" s="209">
        <v>84</v>
      </c>
    </row>
    <row r="2666" spans="3:19" x14ac:dyDescent="0.25">
      <c r="C2666" s="210"/>
      <c r="R2666" s="208">
        <v>39178</v>
      </c>
      <c r="S2666" s="209">
        <v>83</v>
      </c>
    </row>
    <row r="2667" spans="3:19" x14ac:dyDescent="0.25">
      <c r="C2667" s="210"/>
      <c r="R2667" s="208">
        <v>39179</v>
      </c>
      <c r="S2667" s="209">
        <v>82.3</v>
      </c>
    </row>
    <row r="2668" spans="3:19" x14ac:dyDescent="0.25">
      <c r="C2668" s="210"/>
      <c r="R2668" s="208">
        <v>39180</v>
      </c>
      <c r="S2668" s="209">
        <v>80.5</v>
      </c>
    </row>
    <row r="2669" spans="3:19" x14ac:dyDescent="0.25">
      <c r="C2669" s="210"/>
      <c r="R2669" s="208">
        <v>39181</v>
      </c>
      <c r="S2669" s="209">
        <v>80.8</v>
      </c>
    </row>
    <row r="2670" spans="3:19" x14ac:dyDescent="0.25">
      <c r="C2670" s="210"/>
      <c r="R2670" s="208">
        <v>39182</v>
      </c>
      <c r="S2670" s="209">
        <v>81.3</v>
      </c>
    </row>
    <row r="2671" spans="3:19" x14ac:dyDescent="0.25">
      <c r="C2671" s="210"/>
      <c r="R2671" s="208">
        <v>39183</v>
      </c>
      <c r="S2671" s="209">
        <v>82.6</v>
      </c>
    </row>
    <row r="2672" spans="3:19" x14ac:dyDescent="0.25">
      <c r="C2672" s="210"/>
      <c r="R2672" s="208">
        <v>39184</v>
      </c>
      <c r="S2672" s="209">
        <v>82.8</v>
      </c>
    </row>
    <row r="2673" spans="3:19" x14ac:dyDescent="0.25">
      <c r="C2673" s="210"/>
      <c r="R2673" s="208">
        <v>39185</v>
      </c>
      <c r="S2673" s="209">
        <v>82</v>
      </c>
    </row>
    <row r="2674" spans="3:19" x14ac:dyDescent="0.25">
      <c r="C2674" s="210"/>
      <c r="R2674" s="208">
        <v>39186</v>
      </c>
      <c r="S2674" s="209">
        <v>80.5</v>
      </c>
    </row>
    <row r="2675" spans="3:19" x14ac:dyDescent="0.25">
      <c r="C2675" s="210"/>
      <c r="R2675" s="208">
        <v>39187</v>
      </c>
      <c r="S2675" s="209">
        <v>78.8</v>
      </c>
    </row>
    <row r="2676" spans="3:19" x14ac:dyDescent="0.25">
      <c r="C2676" s="210"/>
      <c r="R2676" s="208">
        <v>39188</v>
      </c>
      <c r="S2676" s="209">
        <v>80.7</v>
      </c>
    </row>
    <row r="2677" spans="3:19" x14ac:dyDescent="0.25">
      <c r="C2677" s="210"/>
      <c r="R2677" s="208">
        <v>39189</v>
      </c>
      <c r="S2677" s="209">
        <v>82.2</v>
      </c>
    </row>
    <row r="2678" spans="3:19" x14ac:dyDescent="0.25">
      <c r="C2678" s="210"/>
      <c r="R2678" s="208">
        <v>39190</v>
      </c>
      <c r="S2678" s="209">
        <v>82.1</v>
      </c>
    </row>
    <row r="2679" spans="3:19" x14ac:dyDescent="0.25">
      <c r="C2679" s="210"/>
      <c r="R2679" s="208">
        <v>39191</v>
      </c>
      <c r="S2679" s="209">
        <v>81</v>
      </c>
    </row>
    <row r="2680" spans="3:19" x14ac:dyDescent="0.25">
      <c r="C2680" s="210"/>
      <c r="R2680" s="208">
        <v>39192</v>
      </c>
      <c r="S2680" s="209">
        <v>82.2</v>
      </c>
    </row>
    <row r="2681" spans="3:19" x14ac:dyDescent="0.25">
      <c r="C2681" s="210"/>
      <c r="R2681" s="208">
        <v>39193</v>
      </c>
      <c r="S2681" s="209">
        <v>81.3</v>
      </c>
    </row>
    <row r="2682" spans="3:19" x14ac:dyDescent="0.25">
      <c r="C2682" s="210"/>
      <c r="R2682" s="208">
        <v>39194</v>
      </c>
      <c r="S2682" s="209">
        <v>79.8</v>
      </c>
    </row>
    <row r="2683" spans="3:19" x14ac:dyDescent="0.25">
      <c r="C2683" s="210"/>
      <c r="R2683" s="208">
        <v>39195</v>
      </c>
      <c r="S2683" s="209">
        <v>78.7</v>
      </c>
    </row>
    <row r="2684" spans="3:19" x14ac:dyDescent="0.25">
      <c r="C2684" s="210"/>
      <c r="R2684" s="208">
        <v>39196</v>
      </c>
      <c r="S2684" s="209">
        <v>79.400000000000006</v>
      </c>
    </row>
    <row r="2685" spans="3:19" x14ac:dyDescent="0.25">
      <c r="C2685" s="210"/>
      <c r="R2685" s="208">
        <v>39197</v>
      </c>
      <c r="S2685" s="209">
        <v>79.8</v>
      </c>
    </row>
    <row r="2686" spans="3:19" x14ac:dyDescent="0.25">
      <c r="C2686" s="210"/>
      <c r="R2686" s="208">
        <v>39198</v>
      </c>
      <c r="S2686" s="209">
        <v>77.7</v>
      </c>
    </row>
    <row r="2687" spans="3:19" x14ac:dyDescent="0.25">
      <c r="C2687" s="210"/>
      <c r="R2687" s="208">
        <v>39199</v>
      </c>
      <c r="S2687" s="209">
        <v>77.099999999999994</v>
      </c>
    </row>
    <row r="2688" spans="3:19" x14ac:dyDescent="0.25">
      <c r="C2688" s="210"/>
      <c r="R2688" s="208">
        <v>39200</v>
      </c>
      <c r="S2688" s="209">
        <v>75.5</v>
      </c>
    </row>
    <row r="2689" spans="3:19" x14ac:dyDescent="0.25">
      <c r="C2689" s="210"/>
      <c r="R2689" s="208">
        <v>39201</v>
      </c>
      <c r="S2689" s="209">
        <v>74</v>
      </c>
    </row>
    <row r="2690" spans="3:19" x14ac:dyDescent="0.25">
      <c r="C2690" s="210"/>
      <c r="R2690" s="208">
        <v>39202</v>
      </c>
      <c r="S2690" s="209">
        <v>75.7</v>
      </c>
    </row>
    <row r="2691" spans="3:19" x14ac:dyDescent="0.25">
      <c r="C2691" s="210"/>
      <c r="R2691" s="208">
        <v>39203</v>
      </c>
      <c r="S2691" s="209">
        <v>78.099999999999994</v>
      </c>
    </row>
    <row r="2692" spans="3:19" x14ac:dyDescent="0.25">
      <c r="C2692" s="210"/>
      <c r="R2692" s="208">
        <v>39204</v>
      </c>
      <c r="S2692" s="209">
        <v>77.8</v>
      </c>
    </row>
    <row r="2693" spans="3:19" x14ac:dyDescent="0.25">
      <c r="C2693" s="210"/>
      <c r="R2693" s="208">
        <v>39205</v>
      </c>
      <c r="S2693" s="209">
        <v>76.2</v>
      </c>
    </row>
    <row r="2694" spans="3:19" x14ac:dyDescent="0.25">
      <c r="C2694" s="210"/>
      <c r="R2694" s="208">
        <v>39206</v>
      </c>
      <c r="S2694" s="209">
        <v>77.099999999999994</v>
      </c>
    </row>
    <row r="2695" spans="3:19" x14ac:dyDescent="0.25">
      <c r="C2695" s="210"/>
      <c r="R2695" s="208">
        <v>39207</v>
      </c>
      <c r="S2695" s="209">
        <v>75.3</v>
      </c>
    </row>
    <row r="2696" spans="3:19" x14ac:dyDescent="0.25">
      <c r="C2696" s="210"/>
      <c r="R2696" s="208">
        <v>39208</v>
      </c>
      <c r="S2696" s="209">
        <v>73.2</v>
      </c>
    </row>
    <row r="2697" spans="3:19" x14ac:dyDescent="0.25">
      <c r="C2697" s="210"/>
      <c r="R2697" s="208">
        <v>39209</v>
      </c>
      <c r="S2697" s="209">
        <v>74.3</v>
      </c>
    </row>
    <row r="2698" spans="3:19" x14ac:dyDescent="0.25">
      <c r="C2698" s="210"/>
      <c r="R2698" s="208">
        <v>39210</v>
      </c>
      <c r="S2698" s="209">
        <v>75.599999999999994</v>
      </c>
    </row>
    <row r="2699" spans="3:19" x14ac:dyDescent="0.25">
      <c r="C2699" s="210"/>
      <c r="R2699" s="208">
        <v>39211</v>
      </c>
      <c r="S2699" s="209">
        <v>77</v>
      </c>
    </row>
    <row r="2700" spans="3:19" x14ac:dyDescent="0.25">
      <c r="C2700" s="210"/>
      <c r="R2700" s="208">
        <v>39212</v>
      </c>
      <c r="S2700" s="209">
        <v>78</v>
      </c>
    </row>
    <row r="2701" spans="3:19" x14ac:dyDescent="0.25">
      <c r="C2701" s="210"/>
      <c r="R2701" s="208">
        <v>39213</v>
      </c>
      <c r="S2701" s="209">
        <v>78.099999999999994</v>
      </c>
    </row>
    <row r="2702" spans="3:19" x14ac:dyDescent="0.25">
      <c r="C2702" s="210"/>
      <c r="R2702" s="208">
        <v>39214</v>
      </c>
      <c r="S2702" s="209">
        <v>77.5</v>
      </c>
    </row>
    <row r="2703" spans="3:19" x14ac:dyDescent="0.25">
      <c r="C2703" s="210"/>
      <c r="R2703" s="208">
        <v>39215</v>
      </c>
      <c r="S2703" s="209">
        <v>77</v>
      </c>
    </row>
    <row r="2704" spans="3:19" x14ac:dyDescent="0.25">
      <c r="C2704" s="210"/>
      <c r="R2704" s="208">
        <v>39216</v>
      </c>
      <c r="S2704" s="209">
        <v>78.3</v>
      </c>
    </row>
    <row r="2705" spans="3:19" x14ac:dyDescent="0.25">
      <c r="C2705" s="210"/>
      <c r="R2705" s="208">
        <v>39217</v>
      </c>
      <c r="S2705" s="209">
        <v>79.099999999999994</v>
      </c>
    </row>
    <row r="2706" spans="3:19" x14ac:dyDescent="0.25">
      <c r="C2706" s="210"/>
      <c r="R2706" s="208">
        <v>39218</v>
      </c>
      <c r="S2706" s="209">
        <v>78.8</v>
      </c>
    </row>
    <row r="2707" spans="3:19" x14ac:dyDescent="0.25">
      <c r="C2707" s="210"/>
      <c r="R2707" s="208">
        <v>39219</v>
      </c>
      <c r="S2707" s="209">
        <v>79</v>
      </c>
    </row>
    <row r="2708" spans="3:19" x14ac:dyDescent="0.25">
      <c r="C2708" s="210"/>
      <c r="R2708" s="208">
        <v>39220</v>
      </c>
      <c r="S2708" s="209">
        <v>81</v>
      </c>
    </row>
    <row r="2709" spans="3:19" x14ac:dyDescent="0.25">
      <c r="C2709" s="210"/>
      <c r="R2709" s="208">
        <v>39221</v>
      </c>
      <c r="S2709" s="209">
        <v>80.5</v>
      </c>
    </row>
    <row r="2710" spans="3:19" x14ac:dyDescent="0.25">
      <c r="C2710" s="210"/>
      <c r="R2710" s="208">
        <v>39222</v>
      </c>
      <c r="S2710" s="209">
        <v>80.2</v>
      </c>
    </row>
    <row r="2711" spans="3:19" x14ac:dyDescent="0.25">
      <c r="C2711" s="210"/>
      <c r="R2711" s="208">
        <v>39223</v>
      </c>
      <c r="S2711" s="209">
        <v>80.8</v>
      </c>
    </row>
    <row r="2712" spans="3:19" x14ac:dyDescent="0.25">
      <c r="C2712" s="210"/>
      <c r="R2712" s="208">
        <v>39224</v>
      </c>
      <c r="S2712" s="209">
        <v>82.8</v>
      </c>
    </row>
    <row r="2713" spans="3:19" x14ac:dyDescent="0.25">
      <c r="C2713" s="210"/>
      <c r="R2713" s="208">
        <v>39225</v>
      </c>
      <c r="S2713" s="209">
        <v>85</v>
      </c>
    </row>
    <row r="2714" spans="3:19" x14ac:dyDescent="0.25">
      <c r="C2714" s="210"/>
      <c r="R2714" s="208">
        <v>39226</v>
      </c>
      <c r="S2714" s="209">
        <v>86.2</v>
      </c>
    </row>
    <row r="2715" spans="3:19" x14ac:dyDescent="0.25">
      <c r="C2715" s="210"/>
      <c r="R2715" s="208">
        <v>39227</v>
      </c>
      <c r="S2715" s="209">
        <v>86.4</v>
      </c>
    </row>
    <row r="2716" spans="3:19" x14ac:dyDescent="0.25">
      <c r="C2716" s="210"/>
      <c r="R2716" s="208">
        <v>39228</v>
      </c>
      <c r="S2716" s="209">
        <v>87</v>
      </c>
    </row>
    <row r="2717" spans="3:19" x14ac:dyDescent="0.25">
      <c r="C2717" s="210"/>
      <c r="R2717" s="208">
        <v>39229</v>
      </c>
      <c r="S2717" s="209">
        <v>87.7</v>
      </c>
    </row>
    <row r="2718" spans="3:19" x14ac:dyDescent="0.25">
      <c r="C2718" s="210"/>
      <c r="R2718" s="208">
        <v>39230</v>
      </c>
      <c r="S2718" s="209">
        <v>88.3</v>
      </c>
    </row>
    <row r="2719" spans="3:19" x14ac:dyDescent="0.25">
      <c r="C2719" s="210"/>
      <c r="R2719" s="208">
        <v>39231</v>
      </c>
      <c r="S2719" s="209">
        <v>89.6</v>
      </c>
    </row>
    <row r="2720" spans="3:19" x14ac:dyDescent="0.25">
      <c r="C2720" s="210"/>
      <c r="R2720" s="208">
        <v>39232</v>
      </c>
      <c r="S2720" s="209">
        <v>91.2</v>
      </c>
    </row>
    <row r="2721" spans="3:19" x14ac:dyDescent="0.25">
      <c r="C2721" s="210"/>
      <c r="R2721" s="208">
        <v>39233</v>
      </c>
      <c r="S2721" s="209">
        <v>90.2</v>
      </c>
    </row>
    <row r="2722" spans="3:19" x14ac:dyDescent="0.25">
      <c r="C2722" s="210"/>
      <c r="R2722" s="208">
        <v>39234</v>
      </c>
      <c r="S2722" s="209">
        <v>91.5</v>
      </c>
    </row>
    <row r="2723" spans="3:19" x14ac:dyDescent="0.25">
      <c r="C2723" s="210"/>
      <c r="R2723" s="208">
        <v>39235</v>
      </c>
      <c r="S2723" s="209">
        <v>92.3</v>
      </c>
    </row>
    <row r="2724" spans="3:19" x14ac:dyDescent="0.25">
      <c r="C2724" s="210"/>
      <c r="R2724" s="208">
        <v>39236</v>
      </c>
      <c r="S2724" s="209">
        <v>91.4</v>
      </c>
    </row>
    <row r="2725" spans="3:19" x14ac:dyDescent="0.25">
      <c r="C2725" s="210"/>
      <c r="R2725" s="208">
        <v>39237</v>
      </c>
      <c r="S2725" s="209">
        <v>95.9</v>
      </c>
    </row>
    <row r="2726" spans="3:19" x14ac:dyDescent="0.25">
      <c r="C2726" s="210"/>
      <c r="R2726" s="208">
        <v>39238</v>
      </c>
      <c r="S2726" s="209">
        <v>98.5</v>
      </c>
    </row>
    <row r="2727" spans="3:19" x14ac:dyDescent="0.25">
      <c r="C2727" s="210"/>
      <c r="R2727" s="208">
        <v>39239</v>
      </c>
      <c r="S2727" s="209">
        <v>100.3</v>
      </c>
    </row>
    <row r="2728" spans="3:19" x14ac:dyDescent="0.25">
      <c r="C2728" s="210"/>
      <c r="R2728" s="208">
        <v>39240</v>
      </c>
      <c r="S2728" s="209">
        <v>101.9</v>
      </c>
    </row>
    <row r="2729" spans="3:19" x14ac:dyDescent="0.25">
      <c r="C2729" s="210"/>
      <c r="R2729" s="208">
        <v>39241</v>
      </c>
      <c r="S2729" s="209">
        <v>102.2</v>
      </c>
    </row>
    <row r="2730" spans="3:19" x14ac:dyDescent="0.25">
      <c r="C2730" s="210"/>
      <c r="R2730" s="208">
        <v>39242</v>
      </c>
      <c r="S2730" s="209">
        <v>101</v>
      </c>
    </row>
    <row r="2731" spans="3:19" x14ac:dyDescent="0.25">
      <c r="C2731" s="210"/>
      <c r="R2731" s="208">
        <v>39243</v>
      </c>
      <c r="S2731" s="209">
        <v>99.5</v>
      </c>
    </row>
    <row r="2732" spans="3:19" x14ac:dyDescent="0.25">
      <c r="C2732" s="210"/>
      <c r="R2732" s="208">
        <v>39244</v>
      </c>
      <c r="S2732" s="209">
        <v>100</v>
      </c>
    </row>
    <row r="2733" spans="3:19" x14ac:dyDescent="0.25">
      <c r="C2733" s="210"/>
      <c r="R2733" s="208">
        <v>39245</v>
      </c>
      <c r="S2733" s="209">
        <v>101.5</v>
      </c>
    </row>
    <row r="2734" spans="3:19" x14ac:dyDescent="0.25">
      <c r="C2734" s="210"/>
      <c r="R2734" s="208">
        <v>39246</v>
      </c>
      <c r="S2734" s="209">
        <v>102.1</v>
      </c>
    </row>
    <row r="2735" spans="3:19" x14ac:dyDescent="0.25">
      <c r="C2735" s="210"/>
      <c r="R2735" s="208">
        <v>39247</v>
      </c>
      <c r="S2735" s="209">
        <v>102.5</v>
      </c>
    </row>
    <row r="2736" spans="3:19" x14ac:dyDescent="0.25">
      <c r="C2736" s="210"/>
      <c r="R2736" s="208">
        <v>39248</v>
      </c>
      <c r="S2736" s="209">
        <v>102.1</v>
      </c>
    </row>
    <row r="2737" spans="3:19" x14ac:dyDescent="0.25">
      <c r="C2737" s="210"/>
      <c r="R2737" s="208">
        <v>39249</v>
      </c>
      <c r="S2737" s="209">
        <v>101.6</v>
      </c>
    </row>
    <row r="2738" spans="3:19" x14ac:dyDescent="0.25">
      <c r="C2738" s="210"/>
      <c r="R2738" s="208">
        <v>39250</v>
      </c>
      <c r="S2738" s="209">
        <v>100.2</v>
      </c>
    </row>
    <row r="2739" spans="3:19" x14ac:dyDescent="0.25">
      <c r="C2739" s="210"/>
      <c r="R2739" s="208">
        <v>39251</v>
      </c>
      <c r="S2739" s="209">
        <v>103.4</v>
      </c>
    </row>
    <row r="2740" spans="3:19" x14ac:dyDescent="0.25">
      <c r="C2740" s="210"/>
      <c r="R2740" s="208">
        <v>39252</v>
      </c>
      <c r="S2740" s="209">
        <v>104.4</v>
      </c>
    </row>
    <row r="2741" spans="3:19" x14ac:dyDescent="0.25">
      <c r="C2741" s="210"/>
      <c r="R2741" s="208">
        <v>39253</v>
      </c>
      <c r="S2741" s="209">
        <v>105.7</v>
      </c>
    </row>
    <row r="2742" spans="3:19" x14ac:dyDescent="0.25">
      <c r="C2742" s="210"/>
      <c r="R2742" s="208">
        <v>39254</v>
      </c>
      <c r="S2742" s="209">
        <v>105.2</v>
      </c>
    </row>
    <row r="2743" spans="3:19" x14ac:dyDescent="0.25">
      <c r="C2743" s="210"/>
      <c r="R2743" s="208">
        <v>39255</v>
      </c>
      <c r="S2743" s="209">
        <v>103.7</v>
      </c>
    </row>
    <row r="2744" spans="3:19" x14ac:dyDescent="0.25">
      <c r="C2744" s="210"/>
      <c r="R2744" s="208">
        <v>39256</v>
      </c>
      <c r="S2744" s="209">
        <v>103.9</v>
      </c>
    </row>
    <row r="2745" spans="3:19" x14ac:dyDescent="0.25">
      <c r="C2745" s="210"/>
      <c r="R2745" s="208">
        <v>39257</v>
      </c>
      <c r="S2745" s="209">
        <v>101.9</v>
      </c>
    </row>
    <row r="2746" spans="3:19" x14ac:dyDescent="0.25">
      <c r="C2746" s="210"/>
      <c r="R2746" s="208">
        <v>39258</v>
      </c>
      <c r="S2746" s="209">
        <v>101.6</v>
      </c>
    </row>
    <row r="2747" spans="3:19" x14ac:dyDescent="0.25">
      <c r="C2747" s="210"/>
      <c r="R2747" s="208">
        <v>39259</v>
      </c>
      <c r="S2747" s="209">
        <v>100.6</v>
      </c>
    </row>
    <row r="2748" spans="3:19" x14ac:dyDescent="0.25">
      <c r="C2748" s="210"/>
      <c r="R2748" s="208">
        <v>39260</v>
      </c>
      <c r="S2748" s="209">
        <v>101.2</v>
      </c>
    </row>
    <row r="2749" spans="3:19" x14ac:dyDescent="0.25">
      <c r="C2749" s="210"/>
      <c r="R2749" s="208">
        <v>39261</v>
      </c>
      <c r="S2749" s="209">
        <v>100.2</v>
      </c>
    </row>
    <row r="2750" spans="3:19" x14ac:dyDescent="0.25">
      <c r="C2750" s="210"/>
      <c r="R2750" s="208">
        <v>39262</v>
      </c>
      <c r="S2750" s="209">
        <v>98.7</v>
      </c>
    </row>
    <row r="2751" spans="3:19" x14ac:dyDescent="0.25">
      <c r="C2751" s="210"/>
      <c r="R2751" s="208">
        <v>39263</v>
      </c>
      <c r="S2751" s="209">
        <v>98.6</v>
      </c>
    </row>
    <row r="2752" spans="3:19" x14ac:dyDescent="0.25">
      <c r="C2752" s="210"/>
      <c r="R2752" s="208">
        <v>39264</v>
      </c>
      <c r="S2752" s="209">
        <v>97.9</v>
      </c>
    </row>
    <row r="2753" spans="3:19" x14ac:dyDescent="0.25">
      <c r="C2753" s="210"/>
      <c r="R2753" s="208">
        <v>39265</v>
      </c>
      <c r="S2753" s="209">
        <v>100.4</v>
      </c>
    </row>
    <row r="2754" spans="3:19" x14ac:dyDescent="0.25">
      <c r="C2754" s="210"/>
      <c r="R2754" s="208">
        <v>39266</v>
      </c>
      <c r="S2754" s="209">
        <v>103.3</v>
      </c>
    </row>
    <row r="2755" spans="3:19" x14ac:dyDescent="0.25">
      <c r="C2755" s="210"/>
      <c r="R2755" s="208">
        <v>39267</v>
      </c>
      <c r="S2755" s="209">
        <v>102.8</v>
      </c>
    </row>
    <row r="2756" spans="3:19" x14ac:dyDescent="0.25">
      <c r="C2756" s="210"/>
      <c r="R2756" s="208">
        <v>39268</v>
      </c>
      <c r="S2756" s="209">
        <v>103.5</v>
      </c>
    </row>
    <row r="2757" spans="3:19" x14ac:dyDescent="0.25">
      <c r="C2757" s="210"/>
      <c r="R2757" s="208">
        <v>39269</v>
      </c>
      <c r="S2757" s="209">
        <v>103.3</v>
      </c>
    </row>
    <row r="2758" spans="3:19" x14ac:dyDescent="0.25">
      <c r="C2758" s="210"/>
      <c r="R2758" s="208">
        <v>39270</v>
      </c>
      <c r="S2758" s="209">
        <v>101</v>
      </c>
    </row>
    <row r="2759" spans="3:19" x14ac:dyDescent="0.25">
      <c r="C2759" s="210"/>
      <c r="R2759" s="208">
        <v>39271</v>
      </c>
      <c r="S2759" s="209">
        <v>99.8</v>
      </c>
    </row>
    <row r="2760" spans="3:19" x14ac:dyDescent="0.25">
      <c r="C2760" s="210"/>
      <c r="R2760" s="208">
        <v>39272</v>
      </c>
      <c r="S2760" s="209">
        <v>102.5</v>
      </c>
    </row>
    <row r="2761" spans="3:19" x14ac:dyDescent="0.25">
      <c r="C2761" s="210"/>
      <c r="R2761" s="208">
        <v>39273</v>
      </c>
      <c r="S2761" s="209">
        <v>105</v>
      </c>
    </row>
    <row r="2762" spans="3:19" x14ac:dyDescent="0.25">
      <c r="C2762" s="210"/>
      <c r="R2762" s="208">
        <v>39274</v>
      </c>
      <c r="S2762" s="209">
        <v>106.1</v>
      </c>
    </row>
    <row r="2763" spans="3:19" x14ac:dyDescent="0.25">
      <c r="C2763" s="210"/>
      <c r="R2763" s="208">
        <v>39275</v>
      </c>
      <c r="S2763" s="209">
        <v>105.7</v>
      </c>
    </row>
    <row r="2764" spans="3:19" x14ac:dyDescent="0.25">
      <c r="C2764" s="210"/>
      <c r="R2764" s="208">
        <v>39276</v>
      </c>
      <c r="S2764" s="209">
        <v>106.9</v>
      </c>
    </row>
    <row r="2765" spans="3:19" x14ac:dyDescent="0.25">
      <c r="C2765" s="210"/>
      <c r="R2765" s="208">
        <v>39277</v>
      </c>
      <c r="S2765" s="209">
        <v>105.8</v>
      </c>
    </row>
    <row r="2766" spans="3:19" x14ac:dyDescent="0.25">
      <c r="C2766" s="210"/>
      <c r="R2766" s="208">
        <v>39278</v>
      </c>
      <c r="S2766" s="209">
        <v>106.5</v>
      </c>
    </row>
    <row r="2767" spans="3:19" x14ac:dyDescent="0.25">
      <c r="C2767" s="210"/>
      <c r="R2767" s="208">
        <v>39279</v>
      </c>
      <c r="S2767" s="209">
        <v>109.8</v>
      </c>
    </row>
    <row r="2768" spans="3:19" x14ac:dyDescent="0.25">
      <c r="C2768" s="210"/>
      <c r="R2768" s="208">
        <v>39280</v>
      </c>
      <c r="S2768" s="209">
        <v>110.8</v>
      </c>
    </row>
    <row r="2769" spans="3:19" x14ac:dyDescent="0.25">
      <c r="C2769" s="210"/>
      <c r="R2769" s="208">
        <v>39281</v>
      </c>
      <c r="S2769" s="209">
        <v>111.2</v>
      </c>
    </row>
    <row r="2770" spans="3:19" x14ac:dyDescent="0.25">
      <c r="C2770" s="210"/>
      <c r="R2770" s="208">
        <v>39282</v>
      </c>
      <c r="S2770" s="209">
        <v>109.8</v>
      </c>
    </row>
    <row r="2771" spans="3:19" x14ac:dyDescent="0.25">
      <c r="C2771" s="210"/>
      <c r="R2771" s="208">
        <v>39283</v>
      </c>
      <c r="S2771" s="209">
        <v>108.7</v>
      </c>
    </row>
    <row r="2772" spans="3:19" x14ac:dyDescent="0.25">
      <c r="C2772" s="210"/>
      <c r="R2772" s="208">
        <v>39284</v>
      </c>
      <c r="S2772" s="209">
        <v>109.1</v>
      </c>
    </row>
    <row r="2773" spans="3:19" x14ac:dyDescent="0.25">
      <c r="C2773" s="210"/>
      <c r="R2773" s="208">
        <v>39285</v>
      </c>
      <c r="S2773" s="209">
        <v>110.3</v>
      </c>
    </row>
    <row r="2774" spans="3:19" x14ac:dyDescent="0.25">
      <c r="C2774" s="210"/>
      <c r="R2774" s="208">
        <v>39286</v>
      </c>
      <c r="S2774" s="209">
        <v>110.9</v>
      </c>
    </row>
    <row r="2775" spans="3:19" x14ac:dyDescent="0.25">
      <c r="C2775" s="210"/>
      <c r="R2775" s="208">
        <v>39287</v>
      </c>
      <c r="S2775" s="209">
        <v>111.4</v>
      </c>
    </row>
    <row r="2776" spans="3:19" x14ac:dyDescent="0.25">
      <c r="C2776" s="210"/>
      <c r="R2776" s="208">
        <v>39288</v>
      </c>
      <c r="S2776" s="209">
        <v>111.9</v>
      </c>
    </row>
    <row r="2777" spans="3:19" x14ac:dyDescent="0.25">
      <c r="C2777" s="210"/>
      <c r="R2777" s="208">
        <v>39289</v>
      </c>
      <c r="S2777" s="209">
        <v>113.6</v>
      </c>
    </row>
    <row r="2778" spans="3:19" x14ac:dyDescent="0.25">
      <c r="C2778" s="210"/>
      <c r="R2778" s="208">
        <v>39290</v>
      </c>
      <c r="S2778" s="209">
        <v>114.1</v>
      </c>
    </row>
    <row r="2779" spans="3:19" x14ac:dyDescent="0.25">
      <c r="C2779" s="210"/>
      <c r="R2779" s="208">
        <v>39291</v>
      </c>
      <c r="S2779" s="209">
        <v>115.4</v>
      </c>
    </row>
    <row r="2780" spans="3:19" x14ac:dyDescent="0.25">
      <c r="C2780" s="210"/>
      <c r="R2780" s="208">
        <v>39292</v>
      </c>
      <c r="S2780" s="209">
        <v>113.8</v>
      </c>
    </row>
    <row r="2781" spans="3:19" x14ac:dyDescent="0.25">
      <c r="C2781" s="210"/>
      <c r="R2781" s="208">
        <v>39293</v>
      </c>
      <c r="S2781" s="209">
        <v>113.5</v>
      </c>
    </row>
    <row r="2782" spans="3:19" x14ac:dyDescent="0.25">
      <c r="C2782" s="210"/>
      <c r="R2782" s="208">
        <v>39294</v>
      </c>
      <c r="S2782" s="209">
        <v>114.8</v>
      </c>
    </row>
    <row r="2783" spans="3:19" x14ac:dyDescent="0.25">
      <c r="C2783" s="210"/>
      <c r="R2783" s="208">
        <v>39295</v>
      </c>
      <c r="S2783" s="209">
        <v>113.8</v>
      </c>
    </row>
    <row r="2784" spans="3:19" x14ac:dyDescent="0.25">
      <c r="C2784" s="210"/>
      <c r="R2784" s="208">
        <v>39296</v>
      </c>
      <c r="S2784" s="209">
        <v>111.8</v>
      </c>
    </row>
    <row r="2785" spans="3:19" x14ac:dyDescent="0.25">
      <c r="C2785" s="210"/>
      <c r="R2785" s="208">
        <v>39297</v>
      </c>
      <c r="S2785" s="209">
        <v>110.6</v>
      </c>
    </row>
    <row r="2786" spans="3:19" x14ac:dyDescent="0.25">
      <c r="C2786" s="210"/>
      <c r="R2786" s="208">
        <v>39298</v>
      </c>
      <c r="S2786" s="209">
        <v>109</v>
      </c>
    </row>
    <row r="2787" spans="3:19" x14ac:dyDescent="0.25">
      <c r="C2787" s="210"/>
      <c r="R2787" s="208">
        <v>39299</v>
      </c>
      <c r="S2787" s="209">
        <v>107.3</v>
      </c>
    </row>
    <row r="2788" spans="3:19" x14ac:dyDescent="0.25">
      <c r="C2788" s="210"/>
      <c r="R2788" s="208">
        <v>39300</v>
      </c>
      <c r="S2788" s="209">
        <v>108.9</v>
      </c>
    </row>
    <row r="2789" spans="3:19" x14ac:dyDescent="0.25">
      <c r="C2789" s="210"/>
      <c r="R2789" s="208">
        <v>39301</v>
      </c>
      <c r="S2789" s="209">
        <v>110.4</v>
      </c>
    </row>
    <row r="2790" spans="3:19" x14ac:dyDescent="0.25">
      <c r="C2790" s="210"/>
      <c r="R2790" s="208">
        <v>39302</v>
      </c>
      <c r="S2790" s="209">
        <v>108.4</v>
      </c>
    </row>
    <row r="2791" spans="3:19" x14ac:dyDescent="0.25">
      <c r="C2791" s="210"/>
      <c r="R2791" s="208">
        <v>39303</v>
      </c>
      <c r="S2791" s="209">
        <v>106.5</v>
      </c>
    </row>
    <row r="2792" spans="3:19" x14ac:dyDescent="0.25">
      <c r="C2792" s="210"/>
      <c r="R2792" s="208">
        <v>39304</v>
      </c>
      <c r="S2792" s="209">
        <v>106</v>
      </c>
    </row>
    <row r="2793" spans="3:19" x14ac:dyDescent="0.25">
      <c r="C2793" s="210"/>
      <c r="R2793" s="208">
        <v>39305</v>
      </c>
      <c r="S2793" s="209">
        <v>105.2</v>
      </c>
    </row>
    <row r="2794" spans="3:19" x14ac:dyDescent="0.25">
      <c r="C2794" s="210"/>
      <c r="R2794" s="208">
        <v>39306</v>
      </c>
      <c r="S2794" s="209">
        <v>101.7</v>
      </c>
    </row>
    <row r="2795" spans="3:19" x14ac:dyDescent="0.25">
      <c r="C2795" s="210"/>
      <c r="R2795" s="208">
        <v>39307</v>
      </c>
      <c r="S2795" s="209">
        <v>102</v>
      </c>
    </row>
    <row r="2796" spans="3:19" x14ac:dyDescent="0.25">
      <c r="C2796" s="210"/>
      <c r="R2796" s="208">
        <v>39308</v>
      </c>
      <c r="S2796" s="209">
        <v>100.4</v>
      </c>
    </row>
    <row r="2797" spans="3:19" x14ac:dyDescent="0.25">
      <c r="C2797" s="210"/>
      <c r="R2797" s="208">
        <v>39309</v>
      </c>
      <c r="S2797" s="209">
        <v>98.2</v>
      </c>
    </row>
    <row r="2798" spans="3:19" x14ac:dyDescent="0.25">
      <c r="C2798" s="210"/>
      <c r="R2798" s="208">
        <v>39310</v>
      </c>
      <c r="S2798" s="209">
        <v>98</v>
      </c>
    </row>
    <row r="2799" spans="3:19" x14ac:dyDescent="0.25">
      <c r="C2799" s="210"/>
      <c r="R2799" s="208">
        <v>39311</v>
      </c>
      <c r="S2799" s="209">
        <v>95.6</v>
      </c>
    </row>
    <row r="2800" spans="3:19" x14ac:dyDescent="0.25">
      <c r="C2800" s="210"/>
      <c r="R2800" s="208">
        <v>39312</v>
      </c>
      <c r="S2800" s="209">
        <v>95.3</v>
      </c>
    </row>
    <row r="2801" spans="3:19" x14ac:dyDescent="0.25">
      <c r="C2801" s="210"/>
      <c r="R2801" s="208">
        <v>39313</v>
      </c>
      <c r="S2801" s="209">
        <v>94.3</v>
      </c>
    </row>
    <row r="2802" spans="3:19" x14ac:dyDescent="0.25">
      <c r="C2802" s="210"/>
      <c r="R2802" s="208">
        <v>39314</v>
      </c>
      <c r="S2802" s="209">
        <v>95.1</v>
      </c>
    </row>
    <row r="2803" spans="3:19" x14ac:dyDescent="0.25">
      <c r="C2803" s="210"/>
      <c r="R2803" s="208">
        <v>39315</v>
      </c>
      <c r="S2803" s="209">
        <v>93.6</v>
      </c>
    </row>
    <row r="2804" spans="3:19" x14ac:dyDescent="0.25">
      <c r="C2804" s="210"/>
      <c r="R2804" s="208">
        <v>39316</v>
      </c>
      <c r="S2804" s="209">
        <v>91.9</v>
      </c>
    </row>
    <row r="2805" spans="3:19" x14ac:dyDescent="0.25">
      <c r="C2805" s="210"/>
      <c r="R2805" s="208">
        <v>39317</v>
      </c>
      <c r="S2805" s="209">
        <v>91.1</v>
      </c>
    </row>
    <row r="2806" spans="3:19" x14ac:dyDescent="0.25">
      <c r="C2806" s="210"/>
      <c r="R2806" s="208">
        <v>39318</v>
      </c>
      <c r="S2806" s="209">
        <v>90.6</v>
      </c>
    </row>
    <row r="2807" spans="3:19" x14ac:dyDescent="0.25">
      <c r="C2807" s="210"/>
      <c r="R2807" s="208">
        <v>39319</v>
      </c>
      <c r="S2807" s="209">
        <v>87.8</v>
      </c>
    </row>
    <row r="2808" spans="3:19" x14ac:dyDescent="0.25">
      <c r="C2808" s="210"/>
      <c r="R2808" s="208">
        <v>39320</v>
      </c>
      <c r="S2808" s="209">
        <v>85.9</v>
      </c>
    </row>
    <row r="2809" spans="3:19" x14ac:dyDescent="0.25">
      <c r="C2809" s="210"/>
      <c r="R2809" s="208">
        <v>39321</v>
      </c>
      <c r="S2809" s="209">
        <v>85.1</v>
      </c>
    </row>
    <row r="2810" spans="3:19" x14ac:dyDescent="0.25">
      <c r="C2810" s="210"/>
      <c r="R2810" s="208">
        <v>39322</v>
      </c>
      <c r="S2810" s="209">
        <v>85.7</v>
      </c>
    </row>
    <row r="2811" spans="3:19" x14ac:dyDescent="0.25">
      <c r="C2811" s="210"/>
      <c r="R2811" s="208">
        <v>39323</v>
      </c>
      <c r="S2811" s="209">
        <v>84.9</v>
      </c>
    </row>
    <row r="2812" spans="3:19" x14ac:dyDescent="0.25">
      <c r="C2812" s="210"/>
      <c r="R2812" s="208">
        <v>39324</v>
      </c>
      <c r="S2812" s="209">
        <v>83.3</v>
      </c>
    </row>
    <row r="2813" spans="3:19" x14ac:dyDescent="0.25">
      <c r="C2813" s="210"/>
      <c r="R2813" s="208">
        <v>39325</v>
      </c>
      <c r="S2813" s="209">
        <v>81.8</v>
      </c>
    </row>
    <row r="2814" spans="3:19" x14ac:dyDescent="0.25">
      <c r="C2814" s="210"/>
      <c r="R2814" s="208">
        <v>39326</v>
      </c>
      <c r="S2814" s="209">
        <v>80</v>
      </c>
    </row>
    <row r="2815" spans="3:19" x14ac:dyDescent="0.25">
      <c r="C2815" s="210"/>
      <c r="R2815" s="208">
        <v>39327</v>
      </c>
      <c r="S2815" s="209">
        <v>77.400000000000006</v>
      </c>
    </row>
    <row r="2816" spans="3:19" x14ac:dyDescent="0.25">
      <c r="C2816" s="210"/>
      <c r="R2816" s="208">
        <v>39328</v>
      </c>
      <c r="S2816" s="209">
        <v>79.599999999999994</v>
      </c>
    </row>
    <row r="2817" spans="3:19" x14ac:dyDescent="0.25">
      <c r="C2817" s="210"/>
      <c r="R2817" s="208">
        <v>39329</v>
      </c>
      <c r="S2817" s="209">
        <v>81.099999999999994</v>
      </c>
    </row>
    <row r="2818" spans="3:19" x14ac:dyDescent="0.25">
      <c r="C2818" s="210"/>
      <c r="R2818" s="208">
        <v>39330</v>
      </c>
      <c r="S2818" s="209">
        <v>80.7</v>
      </c>
    </row>
    <row r="2819" spans="3:19" x14ac:dyDescent="0.25">
      <c r="C2819" s="210"/>
      <c r="R2819" s="208">
        <v>39331</v>
      </c>
      <c r="S2819" s="209">
        <v>79.8</v>
      </c>
    </row>
    <row r="2820" spans="3:19" x14ac:dyDescent="0.25">
      <c r="C2820" s="210"/>
      <c r="R2820" s="208">
        <v>39332</v>
      </c>
      <c r="S2820" s="209">
        <v>80.400000000000006</v>
      </c>
    </row>
    <row r="2821" spans="3:19" x14ac:dyDescent="0.25">
      <c r="C2821" s="210"/>
      <c r="R2821" s="208">
        <v>39333</v>
      </c>
      <c r="S2821" s="209">
        <v>80.5</v>
      </c>
    </row>
    <row r="2822" spans="3:19" x14ac:dyDescent="0.25">
      <c r="C2822" s="210"/>
      <c r="R2822" s="208">
        <v>39334</v>
      </c>
      <c r="S2822" s="209">
        <v>80.5</v>
      </c>
    </row>
    <row r="2823" spans="3:19" x14ac:dyDescent="0.25">
      <c r="C2823" s="210"/>
      <c r="R2823" s="208">
        <v>39335</v>
      </c>
      <c r="S2823" s="209">
        <v>82.1</v>
      </c>
    </row>
    <row r="2824" spans="3:19" x14ac:dyDescent="0.25">
      <c r="C2824" s="210"/>
      <c r="R2824" s="208">
        <v>39336</v>
      </c>
      <c r="S2824" s="209">
        <v>84.1</v>
      </c>
    </row>
    <row r="2825" spans="3:19" x14ac:dyDescent="0.25">
      <c r="C2825" s="210"/>
      <c r="R2825" s="208">
        <v>39337</v>
      </c>
      <c r="S2825" s="209">
        <v>84.6</v>
      </c>
    </row>
    <row r="2826" spans="3:19" x14ac:dyDescent="0.25">
      <c r="C2826" s="210"/>
      <c r="R2826" s="208">
        <v>39338</v>
      </c>
      <c r="S2826" s="209">
        <v>86.5</v>
      </c>
    </row>
    <row r="2827" spans="3:19" x14ac:dyDescent="0.25">
      <c r="C2827" s="210"/>
      <c r="R2827" s="208">
        <v>39339</v>
      </c>
      <c r="S2827" s="209">
        <v>85.7</v>
      </c>
    </row>
    <row r="2828" spans="3:19" x14ac:dyDescent="0.25">
      <c r="C2828" s="210"/>
      <c r="R2828" s="208">
        <v>39340</v>
      </c>
      <c r="S2828" s="209">
        <v>84.4</v>
      </c>
    </row>
    <row r="2829" spans="3:19" x14ac:dyDescent="0.25">
      <c r="C2829" s="210"/>
      <c r="R2829" s="208">
        <v>39341</v>
      </c>
      <c r="S2829" s="209">
        <v>83.9</v>
      </c>
    </row>
    <row r="2830" spans="3:19" x14ac:dyDescent="0.25">
      <c r="C2830" s="210"/>
      <c r="R2830" s="208">
        <v>39342</v>
      </c>
      <c r="S2830" s="209">
        <v>82.8</v>
      </c>
    </row>
    <row r="2831" spans="3:19" x14ac:dyDescent="0.25">
      <c r="C2831" s="210"/>
      <c r="R2831" s="208">
        <v>39343</v>
      </c>
      <c r="S2831" s="209">
        <v>84.2</v>
      </c>
    </row>
    <row r="2832" spans="3:19" x14ac:dyDescent="0.25">
      <c r="C2832" s="210"/>
      <c r="R2832" s="208">
        <v>39344</v>
      </c>
      <c r="S2832" s="209">
        <v>82.9</v>
      </c>
    </row>
    <row r="2833" spans="3:19" x14ac:dyDescent="0.25">
      <c r="C2833" s="210"/>
      <c r="R2833" s="208">
        <v>39345</v>
      </c>
      <c r="S2833" s="209">
        <v>84.9</v>
      </c>
    </row>
    <row r="2834" spans="3:19" x14ac:dyDescent="0.25">
      <c r="C2834" s="210"/>
      <c r="R2834" s="208">
        <v>39346</v>
      </c>
      <c r="S2834" s="209">
        <v>85.3</v>
      </c>
    </row>
    <row r="2835" spans="3:19" x14ac:dyDescent="0.25">
      <c r="C2835" s="210"/>
      <c r="R2835" s="208">
        <v>39347</v>
      </c>
      <c r="S2835" s="209">
        <v>85.7</v>
      </c>
    </row>
    <row r="2836" spans="3:19" x14ac:dyDescent="0.25">
      <c r="C2836" s="210"/>
      <c r="R2836" s="208">
        <v>39348</v>
      </c>
      <c r="S2836" s="209">
        <v>84.4</v>
      </c>
    </row>
    <row r="2837" spans="3:19" x14ac:dyDescent="0.25">
      <c r="C2837" s="210"/>
      <c r="R2837" s="208">
        <v>39349</v>
      </c>
      <c r="S2837" s="209">
        <v>86.1</v>
      </c>
    </row>
    <row r="2838" spans="3:19" x14ac:dyDescent="0.25">
      <c r="C2838" s="210"/>
      <c r="R2838" s="208">
        <v>39350</v>
      </c>
      <c r="S2838" s="209">
        <v>87.9</v>
      </c>
    </row>
    <row r="2839" spans="3:19" x14ac:dyDescent="0.25">
      <c r="C2839" s="210"/>
      <c r="R2839" s="208">
        <v>39351</v>
      </c>
      <c r="S2839" s="209">
        <v>88.7</v>
      </c>
    </row>
    <row r="2840" spans="3:19" x14ac:dyDescent="0.25">
      <c r="C2840" s="210"/>
      <c r="R2840" s="208">
        <v>39352</v>
      </c>
      <c r="S2840" s="209">
        <v>91.8</v>
      </c>
    </row>
    <row r="2841" spans="3:19" x14ac:dyDescent="0.25">
      <c r="C2841" s="210"/>
      <c r="R2841" s="208">
        <v>39353</v>
      </c>
      <c r="S2841" s="209">
        <v>93.3</v>
      </c>
    </row>
    <row r="2842" spans="3:19" x14ac:dyDescent="0.25">
      <c r="C2842" s="210"/>
      <c r="R2842" s="208">
        <v>39354</v>
      </c>
      <c r="S2842" s="209">
        <v>93.2</v>
      </c>
    </row>
    <row r="2843" spans="3:19" x14ac:dyDescent="0.25">
      <c r="C2843" s="210"/>
      <c r="R2843" s="208">
        <v>39355</v>
      </c>
      <c r="S2843" s="209">
        <v>92.7</v>
      </c>
    </row>
    <row r="2844" spans="3:19" x14ac:dyDescent="0.25">
      <c r="C2844" s="210"/>
      <c r="R2844" s="208">
        <v>39356</v>
      </c>
      <c r="S2844" s="209">
        <v>95.4</v>
      </c>
    </row>
    <row r="2845" spans="3:19" x14ac:dyDescent="0.25">
      <c r="C2845" s="210"/>
      <c r="R2845" s="208">
        <v>39357</v>
      </c>
      <c r="S2845" s="209">
        <v>97.3</v>
      </c>
    </row>
    <row r="2846" spans="3:19" x14ac:dyDescent="0.25">
      <c r="C2846" s="210"/>
      <c r="R2846" s="208">
        <v>39358</v>
      </c>
      <c r="S2846" s="209">
        <v>94.6</v>
      </c>
    </row>
    <row r="2847" spans="3:19" x14ac:dyDescent="0.25">
      <c r="C2847" s="210"/>
      <c r="R2847" s="208">
        <v>39359</v>
      </c>
      <c r="S2847" s="209">
        <v>93.7</v>
      </c>
    </row>
    <row r="2848" spans="3:19" x14ac:dyDescent="0.25">
      <c r="C2848" s="210"/>
      <c r="R2848" s="208">
        <v>39360</v>
      </c>
      <c r="S2848" s="209">
        <v>94.8</v>
      </c>
    </row>
    <row r="2849" spans="3:19" x14ac:dyDescent="0.25">
      <c r="C2849" s="210"/>
      <c r="R2849" s="208">
        <v>39361</v>
      </c>
      <c r="S2849" s="209">
        <v>93.8</v>
      </c>
    </row>
    <row r="2850" spans="3:19" x14ac:dyDescent="0.25">
      <c r="C2850" s="210"/>
      <c r="R2850" s="208">
        <v>39362</v>
      </c>
      <c r="S2850" s="209">
        <v>92</v>
      </c>
    </row>
    <row r="2851" spans="3:19" x14ac:dyDescent="0.25">
      <c r="C2851" s="210"/>
      <c r="R2851" s="208">
        <v>39363</v>
      </c>
      <c r="S2851" s="209">
        <v>93.5</v>
      </c>
    </row>
    <row r="2852" spans="3:19" x14ac:dyDescent="0.25">
      <c r="C2852" s="210"/>
      <c r="R2852" s="208">
        <v>39364</v>
      </c>
      <c r="S2852" s="209">
        <v>92.5</v>
      </c>
    </row>
    <row r="2853" spans="3:19" x14ac:dyDescent="0.25">
      <c r="C2853" s="210"/>
      <c r="R2853" s="208">
        <v>39365</v>
      </c>
      <c r="S2853" s="209">
        <v>91.2</v>
      </c>
    </row>
    <row r="2854" spans="3:19" x14ac:dyDescent="0.25">
      <c r="C2854" s="210"/>
      <c r="R2854" s="208">
        <v>39366</v>
      </c>
      <c r="S2854" s="209">
        <v>90</v>
      </c>
    </row>
    <row r="2855" spans="3:19" x14ac:dyDescent="0.25">
      <c r="C2855" s="210"/>
      <c r="R2855" s="208">
        <v>39367</v>
      </c>
      <c r="S2855" s="209">
        <v>89.2</v>
      </c>
    </row>
    <row r="2856" spans="3:19" x14ac:dyDescent="0.25">
      <c r="C2856" s="210"/>
      <c r="R2856" s="208">
        <v>39368</v>
      </c>
      <c r="S2856" s="209">
        <v>87.9</v>
      </c>
    </row>
    <row r="2857" spans="3:19" x14ac:dyDescent="0.25">
      <c r="C2857" s="210"/>
      <c r="R2857" s="208">
        <v>39369</v>
      </c>
      <c r="S2857" s="209">
        <v>87.2</v>
      </c>
    </row>
    <row r="2858" spans="3:19" x14ac:dyDescent="0.25">
      <c r="C2858" s="210"/>
      <c r="R2858" s="208">
        <v>39370</v>
      </c>
      <c r="S2858" s="209">
        <v>87.7</v>
      </c>
    </row>
    <row r="2859" spans="3:19" x14ac:dyDescent="0.25">
      <c r="C2859" s="210"/>
      <c r="R2859" s="208">
        <v>39371</v>
      </c>
      <c r="S2859" s="209">
        <v>90.6</v>
      </c>
    </row>
    <row r="2860" spans="3:19" x14ac:dyDescent="0.25">
      <c r="C2860" s="210"/>
      <c r="R2860" s="208">
        <v>39372</v>
      </c>
      <c r="S2860" s="209">
        <v>95</v>
      </c>
    </row>
    <row r="2861" spans="3:19" x14ac:dyDescent="0.25">
      <c r="C2861" s="210"/>
      <c r="R2861" s="208">
        <v>39373</v>
      </c>
      <c r="S2861" s="209">
        <v>94.8</v>
      </c>
    </row>
    <row r="2862" spans="3:19" x14ac:dyDescent="0.25">
      <c r="C2862" s="210"/>
      <c r="R2862" s="208">
        <v>39374</v>
      </c>
      <c r="S2862" s="209">
        <v>96.1</v>
      </c>
    </row>
    <row r="2863" spans="3:19" x14ac:dyDescent="0.25">
      <c r="C2863" s="210"/>
      <c r="R2863" s="208">
        <v>39375</v>
      </c>
      <c r="S2863" s="209">
        <v>95</v>
      </c>
    </row>
    <row r="2864" spans="3:19" x14ac:dyDescent="0.25">
      <c r="C2864" s="210"/>
      <c r="R2864" s="208">
        <v>39376</v>
      </c>
      <c r="S2864" s="209">
        <v>94.9</v>
      </c>
    </row>
    <row r="2865" spans="3:19" x14ac:dyDescent="0.25">
      <c r="C2865" s="210"/>
      <c r="R2865" s="208">
        <v>39377</v>
      </c>
      <c r="S2865" s="209">
        <v>95.7</v>
      </c>
    </row>
    <row r="2866" spans="3:19" x14ac:dyDescent="0.25">
      <c r="C2866" s="210"/>
      <c r="R2866" s="208">
        <v>39378</v>
      </c>
      <c r="S2866" s="209">
        <v>98.8</v>
      </c>
    </row>
    <row r="2867" spans="3:19" x14ac:dyDescent="0.25">
      <c r="C2867" s="210"/>
      <c r="R2867" s="208">
        <v>39379</v>
      </c>
      <c r="S2867" s="209">
        <v>101</v>
      </c>
    </row>
    <row r="2868" spans="3:19" x14ac:dyDescent="0.25">
      <c r="C2868" s="210"/>
      <c r="R2868" s="208">
        <v>39380</v>
      </c>
      <c r="S2868" s="209">
        <v>101.7</v>
      </c>
    </row>
    <row r="2869" spans="3:19" x14ac:dyDescent="0.25">
      <c r="C2869" s="210"/>
      <c r="R2869" s="208">
        <v>39381</v>
      </c>
      <c r="S2869" s="209">
        <v>104.2</v>
      </c>
    </row>
    <row r="2870" spans="3:19" x14ac:dyDescent="0.25">
      <c r="C2870" s="210"/>
      <c r="R2870" s="208">
        <v>39382</v>
      </c>
      <c r="S2870" s="209">
        <v>102.3</v>
      </c>
    </row>
    <row r="2871" spans="3:19" x14ac:dyDescent="0.25">
      <c r="C2871" s="210"/>
      <c r="R2871" s="208">
        <v>39383</v>
      </c>
      <c r="S2871" s="209">
        <v>99.9</v>
      </c>
    </row>
    <row r="2872" spans="3:19" x14ac:dyDescent="0.25">
      <c r="C2872" s="210"/>
      <c r="R2872" s="208">
        <v>39384</v>
      </c>
      <c r="S2872" s="209">
        <v>100.5</v>
      </c>
    </row>
    <row r="2873" spans="3:19" x14ac:dyDescent="0.25">
      <c r="C2873" s="210"/>
      <c r="R2873" s="208">
        <v>39385</v>
      </c>
      <c r="S2873" s="209">
        <v>101.9</v>
      </c>
    </row>
    <row r="2874" spans="3:19" x14ac:dyDescent="0.25">
      <c r="C2874" s="210"/>
      <c r="R2874" s="208">
        <v>39386</v>
      </c>
      <c r="S2874" s="209">
        <v>100.3</v>
      </c>
    </row>
    <row r="2875" spans="3:19" x14ac:dyDescent="0.25">
      <c r="C2875" s="210"/>
      <c r="R2875" s="208">
        <v>39387</v>
      </c>
      <c r="S2875" s="209">
        <v>99.5</v>
      </c>
    </row>
    <row r="2876" spans="3:19" x14ac:dyDescent="0.25">
      <c r="C2876" s="210"/>
      <c r="R2876" s="208">
        <v>39388</v>
      </c>
      <c r="S2876" s="209">
        <v>100.4</v>
      </c>
    </row>
    <row r="2877" spans="3:19" x14ac:dyDescent="0.25">
      <c r="C2877" s="210"/>
      <c r="R2877" s="208">
        <v>39389</v>
      </c>
      <c r="S2877" s="209">
        <v>101.7</v>
      </c>
    </row>
    <row r="2878" spans="3:19" x14ac:dyDescent="0.25">
      <c r="C2878" s="210"/>
      <c r="R2878" s="208">
        <v>39390</v>
      </c>
      <c r="S2878" s="209">
        <v>101</v>
      </c>
    </row>
    <row r="2879" spans="3:19" x14ac:dyDescent="0.25">
      <c r="C2879" s="210"/>
      <c r="R2879" s="208">
        <v>39391</v>
      </c>
      <c r="S2879" s="209">
        <v>103.7</v>
      </c>
    </row>
    <row r="2880" spans="3:19" x14ac:dyDescent="0.25">
      <c r="C2880" s="210"/>
      <c r="R2880" s="208">
        <v>39392</v>
      </c>
      <c r="S2880" s="209">
        <v>107.6</v>
      </c>
    </row>
    <row r="2881" spans="3:19" x14ac:dyDescent="0.25">
      <c r="C2881" s="210"/>
      <c r="R2881" s="208">
        <v>39393</v>
      </c>
      <c r="S2881" s="209">
        <v>106.5</v>
      </c>
    </row>
    <row r="2882" spans="3:19" x14ac:dyDescent="0.25">
      <c r="C2882" s="210"/>
      <c r="R2882" s="208">
        <v>39394</v>
      </c>
      <c r="S2882" s="209">
        <v>108.7</v>
      </c>
    </row>
    <row r="2883" spans="3:19" x14ac:dyDescent="0.25">
      <c r="C2883" s="210"/>
      <c r="R2883" s="208">
        <v>39395</v>
      </c>
      <c r="S2883" s="209">
        <v>110</v>
      </c>
    </row>
    <row r="2884" spans="3:19" x14ac:dyDescent="0.25">
      <c r="C2884" s="210"/>
      <c r="R2884" s="208">
        <v>39396</v>
      </c>
      <c r="S2884" s="209">
        <v>109.8</v>
      </c>
    </row>
    <row r="2885" spans="3:19" x14ac:dyDescent="0.25">
      <c r="C2885" s="210"/>
      <c r="R2885" s="208">
        <v>39397</v>
      </c>
      <c r="S2885" s="209">
        <v>109.1</v>
      </c>
    </row>
    <row r="2886" spans="3:19" x14ac:dyDescent="0.25">
      <c r="C2886" s="210"/>
      <c r="R2886" s="208">
        <v>39398</v>
      </c>
      <c r="S2886" s="209">
        <v>109.7</v>
      </c>
    </row>
    <row r="2887" spans="3:19" x14ac:dyDescent="0.25">
      <c r="C2887" s="210"/>
      <c r="R2887" s="208">
        <v>39399</v>
      </c>
      <c r="S2887" s="209">
        <v>110.4</v>
      </c>
    </row>
    <row r="2888" spans="3:19" x14ac:dyDescent="0.25">
      <c r="C2888" s="210"/>
      <c r="R2888" s="208">
        <v>39400</v>
      </c>
      <c r="S2888" s="209">
        <v>112</v>
      </c>
    </row>
    <row r="2889" spans="3:19" x14ac:dyDescent="0.25">
      <c r="C2889" s="210"/>
      <c r="R2889" s="208">
        <v>39401</v>
      </c>
      <c r="S2889" s="209">
        <v>110.1</v>
      </c>
    </row>
    <row r="2890" spans="3:19" x14ac:dyDescent="0.25">
      <c r="C2890" s="210"/>
      <c r="R2890" s="208">
        <v>39402</v>
      </c>
      <c r="S2890" s="209">
        <v>108.5</v>
      </c>
    </row>
    <row r="2891" spans="3:19" x14ac:dyDescent="0.25">
      <c r="C2891" s="210"/>
      <c r="R2891" s="208">
        <v>39403</v>
      </c>
      <c r="S2891" s="209">
        <v>108.1</v>
      </c>
    </row>
    <row r="2892" spans="3:19" x14ac:dyDescent="0.25">
      <c r="C2892" s="210"/>
      <c r="R2892" s="208">
        <v>39404</v>
      </c>
      <c r="S2892" s="209">
        <v>106.3</v>
      </c>
    </row>
    <row r="2893" spans="3:19" x14ac:dyDescent="0.25">
      <c r="C2893" s="210"/>
      <c r="R2893" s="208">
        <v>39405</v>
      </c>
      <c r="S2893" s="209">
        <v>105.5</v>
      </c>
    </row>
    <row r="2894" spans="3:19" x14ac:dyDescent="0.25">
      <c r="C2894" s="210"/>
      <c r="R2894" s="208">
        <v>39406</v>
      </c>
      <c r="S2894" s="209">
        <v>104.6</v>
      </c>
    </row>
    <row r="2895" spans="3:19" x14ac:dyDescent="0.25">
      <c r="C2895" s="210"/>
      <c r="R2895" s="208">
        <v>39407</v>
      </c>
      <c r="S2895" s="209">
        <v>102.6</v>
      </c>
    </row>
    <row r="2896" spans="3:19" x14ac:dyDescent="0.25">
      <c r="C2896" s="210"/>
      <c r="R2896" s="208">
        <v>39408</v>
      </c>
      <c r="S2896" s="209">
        <v>100.2</v>
      </c>
    </row>
    <row r="2897" spans="3:19" x14ac:dyDescent="0.25">
      <c r="C2897" s="210"/>
      <c r="R2897" s="208">
        <v>39409</v>
      </c>
      <c r="S2897" s="209">
        <v>98.9</v>
      </c>
    </row>
    <row r="2898" spans="3:19" x14ac:dyDescent="0.25">
      <c r="C2898" s="210"/>
      <c r="R2898" s="208">
        <v>39410</v>
      </c>
      <c r="S2898" s="209">
        <v>95.4</v>
      </c>
    </row>
    <row r="2899" spans="3:19" x14ac:dyDescent="0.25">
      <c r="C2899" s="210"/>
      <c r="R2899" s="208">
        <v>39411</v>
      </c>
      <c r="S2899" s="209">
        <v>91.7</v>
      </c>
    </row>
    <row r="2900" spans="3:19" x14ac:dyDescent="0.25">
      <c r="C2900" s="210"/>
      <c r="R2900" s="208">
        <v>39412</v>
      </c>
      <c r="S2900" s="209">
        <v>89.4</v>
      </c>
    </row>
    <row r="2901" spans="3:19" x14ac:dyDescent="0.25">
      <c r="C2901" s="210"/>
      <c r="R2901" s="208">
        <v>39413</v>
      </c>
      <c r="S2901" s="209">
        <v>91.5</v>
      </c>
    </row>
    <row r="2902" spans="3:19" x14ac:dyDescent="0.25">
      <c r="C2902" s="210"/>
      <c r="R2902" s="208">
        <v>39414</v>
      </c>
      <c r="S2902" s="209">
        <v>90.5</v>
      </c>
    </row>
    <row r="2903" spans="3:19" x14ac:dyDescent="0.25">
      <c r="C2903" s="210"/>
      <c r="R2903" s="208">
        <v>39415</v>
      </c>
      <c r="S2903" s="209">
        <v>89</v>
      </c>
    </row>
    <row r="2904" spans="3:19" x14ac:dyDescent="0.25">
      <c r="C2904" s="210"/>
      <c r="R2904" s="208">
        <v>39416</v>
      </c>
      <c r="S2904" s="209">
        <v>89.1</v>
      </c>
    </row>
    <row r="2905" spans="3:19" x14ac:dyDescent="0.25">
      <c r="C2905" s="210"/>
      <c r="R2905" s="208">
        <v>39417</v>
      </c>
      <c r="S2905" s="209">
        <v>88.9</v>
      </c>
    </row>
    <row r="2906" spans="3:19" x14ac:dyDescent="0.25">
      <c r="C2906" s="210"/>
      <c r="R2906" s="208">
        <v>39418</v>
      </c>
      <c r="S2906" s="209">
        <v>87.7</v>
      </c>
    </row>
    <row r="2907" spans="3:19" x14ac:dyDescent="0.25">
      <c r="C2907" s="210"/>
      <c r="R2907" s="208">
        <v>39419</v>
      </c>
      <c r="S2907" s="209">
        <v>85.5</v>
      </c>
    </row>
    <row r="2908" spans="3:19" x14ac:dyDescent="0.25">
      <c r="C2908" s="210"/>
      <c r="R2908" s="208">
        <v>39420</v>
      </c>
      <c r="S2908" s="209">
        <v>86.4</v>
      </c>
    </row>
    <row r="2909" spans="3:19" x14ac:dyDescent="0.25">
      <c r="C2909" s="210"/>
      <c r="R2909" s="208">
        <v>39421</v>
      </c>
      <c r="S2909" s="209">
        <v>87.5</v>
      </c>
    </row>
    <row r="2910" spans="3:19" x14ac:dyDescent="0.25">
      <c r="C2910" s="210"/>
      <c r="R2910" s="208">
        <v>39422</v>
      </c>
      <c r="S2910" s="209">
        <v>85.4</v>
      </c>
    </row>
    <row r="2911" spans="3:19" x14ac:dyDescent="0.25">
      <c r="C2911" s="210"/>
      <c r="R2911" s="208">
        <v>39423</v>
      </c>
      <c r="S2911" s="209">
        <v>85.8</v>
      </c>
    </row>
    <row r="2912" spans="3:19" x14ac:dyDescent="0.25">
      <c r="C2912" s="210"/>
      <c r="R2912" s="208">
        <v>39424</v>
      </c>
      <c r="S2912" s="209">
        <v>83.4</v>
      </c>
    </row>
    <row r="2913" spans="3:19" x14ac:dyDescent="0.25">
      <c r="C2913" s="210"/>
      <c r="R2913" s="208">
        <v>39425</v>
      </c>
      <c r="S2913" s="209">
        <v>82.7</v>
      </c>
    </row>
    <row r="2914" spans="3:19" x14ac:dyDescent="0.25">
      <c r="C2914" s="210"/>
      <c r="R2914" s="208">
        <v>39426</v>
      </c>
      <c r="S2914" s="209">
        <v>83.3</v>
      </c>
    </row>
    <row r="2915" spans="3:19" x14ac:dyDescent="0.25">
      <c r="C2915" s="210"/>
      <c r="R2915" s="208">
        <v>39427</v>
      </c>
      <c r="S2915" s="209">
        <v>85.4</v>
      </c>
    </row>
    <row r="2916" spans="3:19" x14ac:dyDescent="0.25">
      <c r="C2916" s="210"/>
      <c r="R2916" s="208">
        <v>39428</v>
      </c>
      <c r="S2916" s="209">
        <v>86</v>
      </c>
    </row>
    <row r="2917" spans="3:19" x14ac:dyDescent="0.25">
      <c r="C2917" s="210"/>
      <c r="R2917" s="208">
        <v>39429</v>
      </c>
      <c r="S2917" s="209">
        <v>86</v>
      </c>
    </row>
    <row r="2918" spans="3:19" x14ac:dyDescent="0.25">
      <c r="C2918" s="210"/>
      <c r="R2918" s="208">
        <v>39430</v>
      </c>
      <c r="S2918" s="209">
        <v>84.1</v>
      </c>
    </row>
    <row r="2919" spans="3:19" x14ac:dyDescent="0.25">
      <c r="C2919" s="210"/>
      <c r="R2919" s="208">
        <v>39431</v>
      </c>
      <c r="S2919" s="209">
        <v>83.1</v>
      </c>
    </row>
    <row r="2920" spans="3:19" x14ac:dyDescent="0.25">
      <c r="C2920" s="210"/>
      <c r="R2920" s="208">
        <v>39432</v>
      </c>
      <c r="S2920" s="209">
        <v>81.3</v>
      </c>
    </row>
    <row r="2921" spans="3:19" x14ac:dyDescent="0.25">
      <c r="C2921" s="210"/>
      <c r="R2921" s="208">
        <v>39433</v>
      </c>
      <c r="S2921" s="209">
        <v>81.5</v>
      </c>
    </row>
    <row r="2922" spans="3:19" x14ac:dyDescent="0.25">
      <c r="C2922" s="210"/>
      <c r="R2922" s="208">
        <v>39434</v>
      </c>
      <c r="S2922" s="209">
        <v>82.8</v>
      </c>
    </row>
    <row r="2923" spans="3:19" x14ac:dyDescent="0.25">
      <c r="C2923" s="210"/>
      <c r="R2923" s="208">
        <v>39435</v>
      </c>
      <c r="S2923" s="209">
        <v>84.2</v>
      </c>
    </row>
    <row r="2924" spans="3:19" x14ac:dyDescent="0.25">
      <c r="C2924" s="210"/>
      <c r="R2924" s="208">
        <v>39436</v>
      </c>
      <c r="S2924" s="209">
        <v>85.5</v>
      </c>
    </row>
    <row r="2925" spans="3:19" x14ac:dyDescent="0.25">
      <c r="C2925" s="210"/>
      <c r="R2925" s="208">
        <v>39437</v>
      </c>
      <c r="S2925" s="209">
        <v>86.6</v>
      </c>
    </row>
    <row r="2926" spans="3:19" x14ac:dyDescent="0.25">
      <c r="C2926" s="210"/>
      <c r="R2926" s="208">
        <v>39438</v>
      </c>
      <c r="S2926" s="209">
        <v>86.4</v>
      </c>
    </row>
    <row r="2927" spans="3:19" x14ac:dyDescent="0.25">
      <c r="C2927" s="210"/>
      <c r="R2927" s="208">
        <v>39439</v>
      </c>
      <c r="S2927" s="209">
        <v>84.4</v>
      </c>
    </row>
    <row r="2928" spans="3:19" x14ac:dyDescent="0.25">
      <c r="C2928" s="210"/>
      <c r="R2928" s="208">
        <v>39440</v>
      </c>
      <c r="S2928" s="209">
        <v>87.1</v>
      </c>
    </row>
    <row r="2929" spans="3:19" x14ac:dyDescent="0.25">
      <c r="C2929" s="210"/>
      <c r="R2929" s="208">
        <v>39441</v>
      </c>
      <c r="S2929" s="209">
        <v>89.1</v>
      </c>
    </row>
    <row r="2930" spans="3:19" x14ac:dyDescent="0.25">
      <c r="C2930" s="210"/>
      <c r="R2930" s="208">
        <v>39442</v>
      </c>
      <c r="S2930" s="209">
        <v>89.4</v>
      </c>
    </row>
    <row r="2931" spans="3:19" x14ac:dyDescent="0.25">
      <c r="C2931" s="210"/>
      <c r="R2931" s="208">
        <v>39443</v>
      </c>
      <c r="S2931" s="209">
        <v>89.3</v>
      </c>
    </row>
    <row r="2932" spans="3:19" x14ac:dyDescent="0.25">
      <c r="C2932" s="210"/>
      <c r="R2932" s="208">
        <v>39444</v>
      </c>
      <c r="S2932" s="209">
        <v>93.2</v>
      </c>
    </row>
    <row r="2933" spans="3:19" x14ac:dyDescent="0.25">
      <c r="C2933" s="210"/>
      <c r="R2933" s="208">
        <v>39445</v>
      </c>
      <c r="S2933" s="209">
        <v>95.2</v>
      </c>
    </row>
    <row r="2934" spans="3:19" x14ac:dyDescent="0.25">
      <c r="C2934" s="210"/>
      <c r="R2934" s="208">
        <v>39446</v>
      </c>
      <c r="S2934" s="209">
        <v>94.9</v>
      </c>
    </row>
    <row r="2935" spans="3:19" x14ac:dyDescent="0.25">
      <c r="C2935" s="210"/>
      <c r="R2935" s="208">
        <v>39447</v>
      </c>
      <c r="S2935" s="209">
        <v>95.3</v>
      </c>
    </row>
    <row r="2936" spans="3:19" x14ac:dyDescent="0.25">
      <c r="C2936" s="210"/>
      <c r="R2936" s="208">
        <v>39448</v>
      </c>
      <c r="S2936" s="209">
        <v>95</v>
      </c>
    </row>
    <row r="2937" spans="3:19" x14ac:dyDescent="0.25">
      <c r="C2937" s="210"/>
      <c r="R2937" s="208">
        <v>39449</v>
      </c>
      <c r="S2937" s="209">
        <v>96.3</v>
      </c>
    </row>
    <row r="2938" spans="3:19" x14ac:dyDescent="0.25">
      <c r="C2938" s="210"/>
      <c r="R2938" s="208">
        <v>39450</v>
      </c>
      <c r="S2938" s="209">
        <v>94.6</v>
      </c>
    </row>
    <row r="2939" spans="3:19" x14ac:dyDescent="0.25">
      <c r="C2939" s="210"/>
      <c r="R2939" s="208">
        <v>39451</v>
      </c>
      <c r="S2939" s="209">
        <v>91.4</v>
      </c>
    </row>
    <row r="2940" spans="3:19" x14ac:dyDescent="0.25">
      <c r="C2940" s="210"/>
      <c r="R2940" s="208">
        <v>39452</v>
      </c>
      <c r="S2940" s="209">
        <v>89.7</v>
      </c>
    </row>
    <row r="2941" spans="3:19" x14ac:dyDescent="0.25">
      <c r="C2941" s="210"/>
      <c r="R2941" s="208">
        <v>39453</v>
      </c>
      <c r="S2941" s="209">
        <v>88.4</v>
      </c>
    </row>
    <row r="2942" spans="3:19" x14ac:dyDescent="0.25">
      <c r="C2942" s="210"/>
      <c r="R2942" s="208">
        <v>39454</v>
      </c>
      <c r="S2942" s="209">
        <v>88.7</v>
      </c>
    </row>
    <row r="2943" spans="3:19" x14ac:dyDescent="0.25">
      <c r="C2943" s="210"/>
      <c r="R2943" s="208">
        <v>39455</v>
      </c>
      <c r="S2943" s="209">
        <v>88.1</v>
      </c>
    </row>
    <row r="2944" spans="3:19" x14ac:dyDescent="0.25">
      <c r="C2944" s="210"/>
      <c r="R2944" s="208">
        <v>39456</v>
      </c>
      <c r="S2944" s="209">
        <v>89.6</v>
      </c>
    </row>
    <row r="2945" spans="3:19" x14ac:dyDescent="0.25">
      <c r="C2945" s="210"/>
      <c r="R2945" s="208">
        <v>39457</v>
      </c>
      <c r="S2945" s="209">
        <v>89.1</v>
      </c>
    </row>
    <row r="2946" spans="3:19" x14ac:dyDescent="0.25">
      <c r="C2946" s="210"/>
      <c r="R2946" s="208">
        <v>39458</v>
      </c>
      <c r="S2946" s="209">
        <v>87</v>
      </c>
    </row>
    <row r="2947" spans="3:19" x14ac:dyDescent="0.25">
      <c r="C2947" s="210"/>
      <c r="R2947" s="208">
        <v>39459</v>
      </c>
      <c r="S2947" s="209">
        <v>85.9</v>
      </c>
    </row>
    <row r="2948" spans="3:19" x14ac:dyDescent="0.25">
      <c r="C2948" s="210"/>
      <c r="R2948" s="208">
        <v>39460</v>
      </c>
      <c r="S2948" s="209">
        <v>85.9</v>
      </c>
    </row>
    <row r="2949" spans="3:19" x14ac:dyDescent="0.25">
      <c r="C2949" s="210"/>
      <c r="R2949" s="208">
        <v>39461</v>
      </c>
      <c r="S2949" s="209">
        <v>86.8</v>
      </c>
    </row>
    <row r="2950" spans="3:19" x14ac:dyDescent="0.25">
      <c r="C2950" s="210"/>
      <c r="R2950" s="208">
        <v>39462</v>
      </c>
      <c r="S2950" s="209">
        <v>87.5</v>
      </c>
    </row>
    <row r="2951" spans="3:19" x14ac:dyDescent="0.25">
      <c r="C2951" s="210"/>
      <c r="R2951" s="208">
        <v>39463</v>
      </c>
      <c r="S2951" s="209">
        <v>87.8</v>
      </c>
    </row>
    <row r="2952" spans="3:19" x14ac:dyDescent="0.25">
      <c r="C2952" s="210"/>
      <c r="R2952" s="208">
        <v>39464</v>
      </c>
      <c r="S2952" s="209">
        <v>87</v>
      </c>
    </row>
    <row r="2953" spans="3:19" x14ac:dyDescent="0.25">
      <c r="C2953" s="210"/>
      <c r="R2953" s="208">
        <v>39465</v>
      </c>
      <c r="S2953" s="209">
        <v>85</v>
      </c>
    </row>
    <row r="2954" spans="3:19" x14ac:dyDescent="0.25">
      <c r="C2954" s="210"/>
      <c r="R2954" s="208">
        <v>39466</v>
      </c>
      <c r="S2954" s="209">
        <v>83.8</v>
      </c>
    </row>
    <row r="2955" spans="3:19" x14ac:dyDescent="0.25">
      <c r="C2955" s="210"/>
      <c r="R2955" s="208">
        <v>39467</v>
      </c>
      <c r="S2955" s="209">
        <v>84.3</v>
      </c>
    </row>
    <row r="2956" spans="3:19" x14ac:dyDescent="0.25">
      <c r="C2956" s="210"/>
      <c r="R2956" s="208">
        <v>39468</v>
      </c>
      <c r="S2956" s="209">
        <v>85.2</v>
      </c>
    </row>
    <row r="2957" spans="3:19" x14ac:dyDescent="0.25">
      <c r="C2957" s="210"/>
      <c r="R2957" s="208">
        <v>39469</v>
      </c>
      <c r="S2957" s="209">
        <v>86</v>
      </c>
    </row>
    <row r="2958" spans="3:19" x14ac:dyDescent="0.25">
      <c r="C2958" s="210"/>
      <c r="R2958" s="208">
        <v>39470</v>
      </c>
      <c r="S2958" s="209">
        <v>87.2</v>
      </c>
    </row>
    <row r="2959" spans="3:19" x14ac:dyDescent="0.25">
      <c r="C2959" s="210"/>
      <c r="R2959" s="208">
        <v>39471</v>
      </c>
      <c r="S2959" s="209">
        <v>86</v>
      </c>
    </row>
    <row r="2960" spans="3:19" x14ac:dyDescent="0.25">
      <c r="C2960" s="210"/>
      <c r="R2960" s="208">
        <v>39472</v>
      </c>
      <c r="S2960" s="209">
        <v>87.1</v>
      </c>
    </row>
    <row r="2961" spans="3:19" x14ac:dyDescent="0.25">
      <c r="C2961" s="210"/>
      <c r="R2961" s="208">
        <v>39473</v>
      </c>
      <c r="S2961" s="209">
        <v>86.4</v>
      </c>
    </row>
    <row r="2962" spans="3:19" x14ac:dyDescent="0.25">
      <c r="C2962" s="210"/>
      <c r="R2962" s="208">
        <v>39474</v>
      </c>
      <c r="S2962" s="209">
        <v>83</v>
      </c>
    </row>
    <row r="2963" spans="3:19" x14ac:dyDescent="0.25">
      <c r="C2963" s="210"/>
      <c r="R2963" s="208">
        <v>39475</v>
      </c>
      <c r="S2963" s="209">
        <v>82.1</v>
      </c>
    </row>
    <row r="2964" spans="3:19" x14ac:dyDescent="0.25">
      <c r="C2964" s="210"/>
      <c r="R2964" s="208">
        <v>39476</v>
      </c>
      <c r="S2964" s="209">
        <v>82.1</v>
      </c>
    </row>
    <row r="2965" spans="3:19" x14ac:dyDescent="0.25">
      <c r="C2965" s="210"/>
      <c r="R2965" s="208">
        <v>39477</v>
      </c>
      <c r="S2965" s="209">
        <v>80.400000000000006</v>
      </c>
    </row>
    <row r="2966" spans="3:19" x14ac:dyDescent="0.25">
      <c r="C2966" s="210"/>
      <c r="R2966" s="208">
        <v>39478</v>
      </c>
      <c r="S2966" s="209">
        <v>81.400000000000006</v>
      </c>
    </row>
    <row r="2967" spans="3:19" x14ac:dyDescent="0.25">
      <c r="C2967" s="210"/>
      <c r="R2967" s="208">
        <v>39479</v>
      </c>
      <c r="S2967" s="209">
        <v>81.5</v>
      </c>
    </row>
    <row r="2968" spans="3:19" x14ac:dyDescent="0.25">
      <c r="C2968" s="210"/>
      <c r="R2968" s="208">
        <v>39480</v>
      </c>
      <c r="S2968" s="209">
        <v>80.400000000000006</v>
      </c>
    </row>
    <row r="2969" spans="3:19" x14ac:dyDescent="0.25">
      <c r="C2969" s="210"/>
      <c r="R2969" s="208">
        <v>39481</v>
      </c>
      <c r="S2969" s="209">
        <v>78.900000000000006</v>
      </c>
    </row>
    <row r="2970" spans="3:19" x14ac:dyDescent="0.25">
      <c r="C2970" s="210"/>
      <c r="R2970" s="208">
        <v>39482</v>
      </c>
      <c r="S2970" s="209">
        <v>80.900000000000006</v>
      </c>
    </row>
    <row r="2971" spans="3:19" x14ac:dyDescent="0.25">
      <c r="C2971" s="210"/>
      <c r="R2971" s="208">
        <v>39483</v>
      </c>
      <c r="S2971" s="209">
        <v>82.1</v>
      </c>
    </row>
    <row r="2972" spans="3:19" x14ac:dyDescent="0.25">
      <c r="C2972" s="210"/>
      <c r="R2972" s="208">
        <v>39484</v>
      </c>
      <c r="S2972" s="209">
        <v>82.3</v>
      </c>
    </row>
    <row r="2973" spans="3:19" x14ac:dyDescent="0.25">
      <c r="C2973" s="210"/>
      <c r="R2973" s="208">
        <v>39485</v>
      </c>
      <c r="S2973" s="209">
        <v>81.2</v>
      </c>
    </row>
    <row r="2974" spans="3:19" x14ac:dyDescent="0.25">
      <c r="C2974" s="210"/>
      <c r="R2974" s="208">
        <v>39486</v>
      </c>
      <c r="S2974" s="209">
        <v>79.7</v>
      </c>
    </row>
    <row r="2975" spans="3:19" x14ac:dyDescent="0.25">
      <c r="C2975" s="210"/>
      <c r="R2975" s="208">
        <v>39487</v>
      </c>
      <c r="S2975" s="209">
        <v>78.2</v>
      </c>
    </row>
    <row r="2976" spans="3:19" x14ac:dyDescent="0.25">
      <c r="C2976" s="210"/>
      <c r="R2976" s="208">
        <v>39488</v>
      </c>
      <c r="S2976" s="209">
        <v>78.5</v>
      </c>
    </row>
    <row r="2977" spans="3:19" x14ac:dyDescent="0.25">
      <c r="C2977" s="210"/>
      <c r="R2977" s="208">
        <v>39489</v>
      </c>
      <c r="S2977" s="209">
        <v>79.5</v>
      </c>
    </row>
    <row r="2978" spans="3:19" x14ac:dyDescent="0.25">
      <c r="C2978" s="210"/>
      <c r="R2978" s="208">
        <v>39490</v>
      </c>
      <c r="S2978" s="209">
        <v>80.2</v>
      </c>
    </row>
    <row r="2979" spans="3:19" x14ac:dyDescent="0.25">
      <c r="C2979" s="210"/>
      <c r="R2979" s="208">
        <v>39491</v>
      </c>
      <c r="S2979" s="209">
        <v>80.599999999999994</v>
      </c>
    </row>
    <row r="2980" spans="3:19" x14ac:dyDescent="0.25">
      <c r="C2980" s="210"/>
      <c r="R2980" s="208">
        <v>39492</v>
      </c>
      <c r="S2980" s="209">
        <v>80.400000000000006</v>
      </c>
    </row>
    <row r="2981" spans="3:19" x14ac:dyDescent="0.25">
      <c r="C2981" s="210"/>
      <c r="R2981" s="208">
        <v>39493</v>
      </c>
      <c r="S2981" s="209">
        <v>81</v>
      </c>
    </row>
    <row r="2982" spans="3:19" x14ac:dyDescent="0.25">
      <c r="C2982" s="210"/>
      <c r="R2982" s="208">
        <v>39494</v>
      </c>
      <c r="S2982" s="209">
        <v>80</v>
      </c>
    </row>
    <row r="2983" spans="3:19" x14ac:dyDescent="0.25">
      <c r="C2983" s="210"/>
      <c r="R2983" s="208">
        <v>39495</v>
      </c>
      <c r="S2983" s="209">
        <v>79.900000000000006</v>
      </c>
    </row>
    <row r="2984" spans="3:19" x14ac:dyDescent="0.25">
      <c r="C2984" s="210"/>
      <c r="R2984" s="208">
        <v>39496</v>
      </c>
      <c r="S2984" s="209">
        <v>81.5</v>
      </c>
    </row>
    <row r="2985" spans="3:19" x14ac:dyDescent="0.25">
      <c r="C2985" s="210"/>
      <c r="R2985" s="208">
        <v>39497</v>
      </c>
      <c r="S2985" s="209">
        <v>82.7</v>
      </c>
    </row>
    <row r="2986" spans="3:19" x14ac:dyDescent="0.25">
      <c r="C2986" s="210"/>
      <c r="R2986" s="208">
        <v>39498</v>
      </c>
      <c r="S2986" s="209">
        <v>82.4</v>
      </c>
    </row>
    <row r="2987" spans="3:19" x14ac:dyDescent="0.25">
      <c r="C2987" s="210"/>
      <c r="R2987" s="208">
        <v>39499</v>
      </c>
      <c r="S2987" s="209">
        <v>82.4</v>
      </c>
    </row>
    <row r="2988" spans="3:19" x14ac:dyDescent="0.25">
      <c r="C2988" s="210"/>
      <c r="R2988" s="208">
        <v>39500</v>
      </c>
      <c r="S2988" s="209">
        <v>80.599999999999994</v>
      </c>
    </row>
    <row r="2989" spans="3:19" x14ac:dyDescent="0.25">
      <c r="C2989" s="210"/>
      <c r="R2989" s="208">
        <v>39501</v>
      </c>
      <c r="S2989" s="209">
        <v>80.599999999999994</v>
      </c>
    </row>
    <row r="2990" spans="3:19" x14ac:dyDescent="0.25">
      <c r="C2990" s="210"/>
      <c r="R2990" s="208">
        <v>39502</v>
      </c>
      <c r="S2990" s="209">
        <v>79.900000000000006</v>
      </c>
    </row>
    <row r="2991" spans="3:19" x14ac:dyDescent="0.25">
      <c r="C2991" s="210"/>
      <c r="R2991" s="208">
        <v>39503</v>
      </c>
      <c r="S2991" s="209">
        <v>79.900000000000006</v>
      </c>
    </row>
    <row r="2992" spans="3:19" x14ac:dyDescent="0.25">
      <c r="C2992" s="210"/>
      <c r="R2992" s="208">
        <v>39504</v>
      </c>
      <c r="S2992" s="209">
        <v>80.5</v>
      </c>
    </row>
    <row r="2993" spans="3:19" x14ac:dyDescent="0.25">
      <c r="C2993" s="210"/>
      <c r="R2993" s="208">
        <v>39505</v>
      </c>
      <c r="S2993" s="209">
        <v>79.7</v>
      </c>
    </row>
    <row r="2994" spans="3:19" x14ac:dyDescent="0.25">
      <c r="C2994" s="210"/>
      <c r="R2994" s="208">
        <v>39506</v>
      </c>
      <c r="S2994" s="209">
        <v>80.5</v>
      </c>
    </row>
    <row r="2995" spans="3:19" x14ac:dyDescent="0.25">
      <c r="C2995" s="210"/>
      <c r="R2995" s="208">
        <v>39507</v>
      </c>
      <c r="S2995" s="209">
        <v>82</v>
      </c>
    </row>
    <row r="2996" spans="3:19" x14ac:dyDescent="0.25">
      <c r="C2996" s="210"/>
      <c r="R2996" s="208">
        <v>39508</v>
      </c>
      <c r="S2996" s="209">
        <v>81.599999999999994</v>
      </c>
    </row>
    <row r="2997" spans="3:19" x14ac:dyDescent="0.25">
      <c r="C2997" s="210"/>
      <c r="R2997" s="208">
        <v>39509</v>
      </c>
      <c r="S2997" s="209">
        <v>81.8</v>
      </c>
    </row>
    <row r="2998" spans="3:19" x14ac:dyDescent="0.25">
      <c r="C2998" s="210"/>
      <c r="R2998" s="208">
        <v>39510</v>
      </c>
      <c r="S2998" s="209">
        <v>84.3</v>
      </c>
    </row>
    <row r="2999" spans="3:19" x14ac:dyDescent="0.25">
      <c r="C2999" s="210"/>
      <c r="R2999" s="208">
        <v>39511</v>
      </c>
      <c r="S2999" s="209">
        <v>88.1</v>
      </c>
    </row>
    <row r="3000" spans="3:19" x14ac:dyDescent="0.25">
      <c r="C3000" s="210"/>
      <c r="R3000" s="208">
        <v>39512</v>
      </c>
      <c r="S3000" s="209">
        <v>87.4</v>
      </c>
    </row>
    <row r="3001" spans="3:19" x14ac:dyDescent="0.25">
      <c r="C3001" s="210"/>
      <c r="R3001" s="208">
        <v>39513</v>
      </c>
      <c r="S3001" s="209">
        <v>87.9</v>
      </c>
    </row>
    <row r="3002" spans="3:19" x14ac:dyDescent="0.25">
      <c r="C3002" s="210"/>
      <c r="R3002" s="208">
        <v>39514</v>
      </c>
      <c r="S3002" s="209">
        <v>88.1</v>
      </c>
    </row>
    <row r="3003" spans="3:19" x14ac:dyDescent="0.25">
      <c r="C3003" s="210"/>
      <c r="R3003" s="208">
        <v>39515</v>
      </c>
      <c r="S3003" s="209">
        <v>89.2</v>
      </c>
    </row>
    <row r="3004" spans="3:19" x14ac:dyDescent="0.25">
      <c r="C3004" s="210"/>
      <c r="R3004" s="208">
        <v>39516</v>
      </c>
      <c r="S3004" s="209">
        <v>88.4</v>
      </c>
    </row>
    <row r="3005" spans="3:19" x14ac:dyDescent="0.25">
      <c r="C3005" s="210"/>
      <c r="R3005" s="208">
        <v>39517</v>
      </c>
      <c r="S3005" s="209">
        <v>88.5</v>
      </c>
    </row>
    <row r="3006" spans="3:19" x14ac:dyDescent="0.25">
      <c r="C3006" s="210"/>
      <c r="R3006" s="208">
        <v>39518</v>
      </c>
      <c r="S3006" s="209">
        <v>87.7</v>
      </c>
    </row>
    <row r="3007" spans="3:19" x14ac:dyDescent="0.25">
      <c r="C3007" s="210"/>
      <c r="R3007" s="208">
        <v>39519</v>
      </c>
      <c r="S3007" s="209">
        <v>88</v>
      </c>
    </row>
    <row r="3008" spans="3:19" x14ac:dyDescent="0.25">
      <c r="C3008" s="210"/>
      <c r="R3008" s="208">
        <v>39520</v>
      </c>
      <c r="S3008" s="209">
        <v>86.7</v>
      </c>
    </row>
    <row r="3009" spans="3:19" x14ac:dyDescent="0.25">
      <c r="C3009" s="210"/>
      <c r="R3009" s="208">
        <v>39521</v>
      </c>
      <c r="S3009" s="209">
        <v>86.3</v>
      </c>
    </row>
    <row r="3010" spans="3:19" x14ac:dyDescent="0.25">
      <c r="C3010" s="210"/>
      <c r="R3010" s="208">
        <v>39522</v>
      </c>
      <c r="S3010" s="209">
        <v>84.4</v>
      </c>
    </row>
    <row r="3011" spans="3:19" x14ac:dyDescent="0.25">
      <c r="C3011" s="210"/>
      <c r="R3011" s="208">
        <v>39523</v>
      </c>
      <c r="S3011" s="209">
        <v>82.3</v>
      </c>
    </row>
    <row r="3012" spans="3:19" x14ac:dyDescent="0.25">
      <c r="C3012" s="210"/>
      <c r="R3012" s="208">
        <v>39524</v>
      </c>
      <c r="S3012" s="209">
        <v>82.9</v>
      </c>
    </row>
    <row r="3013" spans="3:19" x14ac:dyDescent="0.25">
      <c r="C3013" s="210"/>
      <c r="R3013" s="208">
        <v>39525</v>
      </c>
      <c r="S3013" s="209">
        <v>84</v>
      </c>
    </row>
    <row r="3014" spans="3:19" x14ac:dyDescent="0.25">
      <c r="C3014" s="210"/>
      <c r="R3014" s="208">
        <v>39526</v>
      </c>
      <c r="S3014" s="209">
        <v>83.1</v>
      </c>
    </row>
    <row r="3015" spans="3:19" x14ac:dyDescent="0.25">
      <c r="C3015" s="210"/>
      <c r="R3015" s="208">
        <v>39527</v>
      </c>
      <c r="S3015" s="209">
        <v>80.5</v>
      </c>
    </row>
    <row r="3016" spans="3:19" x14ac:dyDescent="0.25">
      <c r="C3016" s="210"/>
      <c r="R3016" s="208">
        <v>39528</v>
      </c>
      <c r="S3016" s="209">
        <v>80.900000000000006</v>
      </c>
    </row>
    <row r="3017" spans="3:19" x14ac:dyDescent="0.25">
      <c r="C3017" s="210"/>
      <c r="R3017" s="208">
        <v>39529</v>
      </c>
      <c r="S3017" s="209">
        <v>80.5</v>
      </c>
    </row>
    <row r="3018" spans="3:19" x14ac:dyDescent="0.25">
      <c r="C3018" s="210"/>
      <c r="R3018" s="208">
        <v>39530</v>
      </c>
      <c r="S3018" s="209">
        <v>79.5</v>
      </c>
    </row>
    <row r="3019" spans="3:19" x14ac:dyDescent="0.25">
      <c r="C3019" s="210"/>
      <c r="R3019" s="208">
        <v>39531</v>
      </c>
      <c r="S3019" s="209">
        <v>79.7</v>
      </c>
    </row>
    <row r="3020" spans="3:19" x14ac:dyDescent="0.25">
      <c r="C3020" s="210"/>
      <c r="R3020" s="208">
        <v>39532</v>
      </c>
      <c r="S3020" s="209">
        <v>80.2</v>
      </c>
    </row>
    <row r="3021" spans="3:19" x14ac:dyDescent="0.25">
      <c r="C3021" s="210"/>
      <c r="R3021" s="208">
        <v>39533</v>
      </c>
      <c r="S3021" s="209">
        <v>79.900000000000006</v>
      </c>
    </row>
    <row r="3022" spans="3:19" x14ac:dyDescent="0.25">
      <c r="C3022" s="210"/>
      <c r="R3022" s="208">
        <v>39534</v>
      </c>
      <c r="S3022" s="209">
        <v>78.599999999999994</v>
      </c>
    </row>
    <row r="3023" spans="3:19" x14ac:dyDescent="0.25">
      <c r="C3023" s="210"/>
      <c r="R3023" s="208">
        <v>39535</v>
      </c>
      <c r="S3023" s="209">
        <v>79.2</v>
      </c>
    </row>
    <row r="3024" spans="3:19" x14ac:dyDescent="0.25">
      <c r="C3024" s="210"/>
      <c r="R3024" s="208">
        <v>39536</v>
      </c>
      <c r="S3024" s="209">
        <v>77.3</v>
      </c>
    </row>
    <row r="3025" spans="3:19" x14ac:dyDescent="0.25">
      <c r="C3025" s="210"/>
      <c r="R3025" s="208">
        <v>39537</v>
      </c>
      <c r="S3025" s="209">
        <v>77.2</v>
      </c>
    </row>
    <row r="3026" spans="3:19" x14ac:dyDescent="0.25">
      <c r="C3026" s="210"/>
      <c r="R3026" s="208">
        <v>39538</v>
      </c>
      <c r="S3026" s="209">
        <v>78.099999999999994</v>
      </c>
    </row>
    <row r="3027" spans="3:19" x14ac:dyDescent="0.25">
      <c r="C3027" s="210"/>
      <c r="R3027" s="208">
        <v>39539</v>
      </c>
      <c r="S3027" s="209">
        <v>76.599999999999994</v>
      </c>
    </row>
    <row r="3028" spans="3:19" x14ac:dyDescent="0.25">
      <c r="C3028" s="210"/>
      <c r="R3028" s="208">
        <v>39540</v>
      </c>
      <c r="S3028" s="209">
        <v>75.2</v>
      </c>
    </row>
    <row r="3029" spans="3:19" x14ac:dyDescent="0.25">
      <c r="C3029" s="210"/>
      <c r="R3029" s="208">
        <v>39541</v>
      </c>
      <c r="S3029" s="209">
        <v>72.2</v>
      </c>
    </row>
    <row r="3030" spans="3:19" x14ac:dyDescent="0.25">
      <c r="C3030" s="210"/>
      <c r="R3030" s="208">
        <v>39542</v>
      </c>
      <c r="S3030" s="209">
        <v>71.2</v>
      </c>
    </row>
    <row r="3031" spans="3:19" x14ac:dyDescent="0.25">
      <c r="C3031" s="210"/>
      <c r="R3031" s="208">
        <v>39543</v>
      </c>
      <c r="S3031" s="209">
        <v>69</v>
      </c>
    </row>
    <row r="3032" spans="3:19" x14ac:dyDescent="0.25">
      <c r="C3032" s="210"/>
      <c r="R3032" s="208">
        <v>39544</v>
      </c>
      <c r="S3032" s="209">
        <v>67.5</v>
      </c>
    </row>
    <row r="3033" spans="3:19" x14ac:dyDescent="0.25">
      <c r="C3033" s="210"/>
      <c r="R3033" s="208">
        <v>39545</v>
      </c>
      <c r="S3033" s="209">
        <v>67.400000000000006</v>
      </c>
    </row>
    <row r="3034" spans="3:19" x14ac:dyDescent="0.25">
      <c r="C3034" s="210"/>
      <c r="R3034" s="208">
        <v>39546</v>
      </c>
      <c r="S3034" s="209">
        <v>67.599999999999994</v>
      </c>
    </row>
    <row r="3035" spans="3:19" x14ac:dyDescent="0.25">
      <c r="C3035" s="210"/>
      <c r="R3035" s="208">
        <v>39547</v>
      </c>
      <c r="S3035" s="209">
        <v>68.3</v>
      </c>
    </row>
    <row r="3036" spans="3:19" x14ac:dyDescent="0.25">
      <c r="C3036" s="210"/>
      <c r="R3036" s="208">
        <v>39548</v>
      </c>
      <c r="S3036" s="209">
        <v>69.099999999999994</v>
      </c>
    </row>
    <row r="3037" spans="3:19" x14ac:dyDescent="0.25">
      <c r="C3037" s="210"/>
      <c r="R3037" s="208">
        <v>39549</v>
      </c>
      <c r="S3037" s="209">
        <v>68.599999999999994</v>
      </c>
    </row>
    <row r="3038" spans="3:19" x14ac:dyDescent="0.25">
      <c r="C3038" s="210"/>
      <c r="R3038" s="208">
        <v>39550</v>
      </c>
      <c r="S3038" s="209">
        <v>68.400000000000006</v>
      </c>
    </row>
    <row r="3039" spans="3:19" x14ac:dyDescent="0.25">
      <c r="C3039" s="210"/>
      <c r="R3039" s="208">
        <v>39551</v>
      </c>
      <c r="S3039" s="209">
        <v>67.599999999999994</v>
      </c>
    </row>
    <row r="3040" spans="3:19" x14ac:dyDescent="0.25">
      <c r="C3040" s="210"/>
      <c r="R3040" s="208">
        <v>39552</v>
      </c>
      <c r="S3040" s="209">
        <v>68.3</v>
      </c>
    </row>
    <row r="3041" spans="3:19" x14ac:dyDescent="0.25">
      <c r="C3041" s="210"/>
      <c r="R3041" s="208">
        <v>39553</v>
      </c>
      <c r="S3041" s="209">
        <v>68.099999999999994</v>
      </c>
    </row>
    <row r="3042" spans="3:19" x14ac:dyDescent="0.25">
      <c r="C3042" s="210"/>
      <c r="R3042" s="208">
        <v>39554</v>
      </c>
      <c r="S3042" s="209">
        <v>68.400000000000006</v>
      </c>
    </row>
    <row r="3043" spans="3:19" x14ac:dyDescent="0.25">
      <c r="C3043" s="210"/>
      <c r="R3043" s="208">
        <v>39555</v>
      </c>
      <c r="S3043" s="209">
        <v>68.3</v>
      </c>
    </row>
    <row r="3044" spans="3:19" x14ac:dyDescent="0.25">
      <c r="C3044" s="210"/>
      <c r="R3044" s="208">
        <v>39556</v>
      </c>
      <c r="S3044" s="209">
        <v>68.400000000000006</v>
      </c>
    </row>
    <row r="3045" spans="3:19" x14ac:dyDescent="0.25">
      <c r="C3045" s="210"/>
      <c r="R3045" s="208">
        <v>39557</v>
      </c>
      <c r="S3045" s="209">
        <v>69</v>
      </c>
    </row>
    <row r="3046" spans="3:19" x14ac:dyDescent="0.25">
      <c r="C3046" s="210"/>
      <c r="R3046" s="208">
        <v>39558</v>
      </c>
      <c r="S3046" s="209">
        <v>68</v>
      </c>
    </row>
    <row r="3047" spans="3:19" x14ac:dyDescent="0.25">
      <c r="C3047" s="210"/>
      <c r="R3047" s="208">
        <v>39559</v>
      </c>
      <c r="S3047" s="209">
        <v>68.3</v>
      </c>
    </row>
    <row r="3048" spans="3:19" x14ac:dyDescent="0.25">
      <c r="C3048" s="210"/>
      <c r="R3048" s="208">
        <v>39560</v>
      </c>
      <c r="S3048" s="209">
        <v>69.5</v>
      </c>
    </row>
    <row r="3049" spans="3:19" x14ac:dyDescent="0.25">
      <c r="C3049" s="210"/>
      <c r="R3049" s="208">
        <v>39561</v>
      </c>
      <c r="S3049" s="209">
        <v>69.900000000000006</v>
      </c>
    </row>
    <row r="3050" spans="3:19" x14ac:dyDescent="0.25">
      <c r="C3050" s="210"/>
      <c r="R3050" s="208">
        <v>39562</v>
      </c>
      <c r="S3050" s="209">
        <v>70.2</v>
      </c>
    </row>
    <row r="3051" spans="3:19" x14ac:dyDescent="0.25">
      <c r="C3051" s="210"/>
      <c r="R3051" s="208">
        <v>39563</v>
      </c>
      <c r="S3051" s="209">
        <v>70</v>
      </c>
    </row>
    <row r="3052" spans="3:19" x14ac:dyDescent="0.25">
      <c r="C3052" s="210"/>
      <c r="R3052" s="208">
        <v>39564</v>
      </c>
      <c r="S3052" s="209">
        <v>71</v>
      </c>
    </row>
    <row r="3053" spans="3:19" x14ac:dyDescent="0.25">
      <c r="C3053" s="210"/>
      <c r="R3053" s="208">
        <v>39565</v>
      </c>
      <c r="S3053" s="209">
        <v>70.7</v>
      </c>
    </row>
    <row r="3054" spans="3:19" x14ac:dyDescent="0.25">
      <c r="C3054" s="210"/>
      <c r="R3054" s="208">
        <v>39566</v>
      </c>
      <c r="S3054" s="209">
        <v>72.7</v>
      </c>
    </row>
    <row r="3055" spans="3:19" x14ac:dyDescent="0.25">
      <c r="C3055" s="210"/>
      <c r="R3055" s="208">
        <v>39567</v>
      </c>
      <c r="S3055" s="209">
        <v>72.5</v>
      </c>
    </row>
    <row r="3056" spans="3:19" x14ac:dyDescent="0.25">
      <c r="C3056" s="210"/>
      <c r="R3056" s="208">
        <v>39568</v>
      </c>
      <c r="S3056" s="209">
        <v>71.900000000000006</v>
      </c>
    </row>
    <row r="3057" spans="3:19" x14ac:dyDescent="0.25">
      <c r="C3057" s="210"/>
      <c r="R3057" s="208">
        <v>39569</v>
      </c>
      <c r="S3057" s="209">
        <v>72.900000000000006</v>
      </c>
    </row>
    <row r="3058" spans="3:19" x14ac:dyDescent="0.25">
      <c r="C3058" s="210"/>
      <c r="R3058" s="208">
        <v>39570</v>
      </c>
      <c r="S3058" s="209">
        <v>72.099999999999994</v>
      </c>
    </row>
    <row r="3059" spans="3:19" x14ac:dyDescent="0.25">
      <c r="C3059" s="210"/>
      <c r="R3059" s="208">
        <v>39571</v>
      </c>
      <c r="S3059" s="209">
        <v>72</v>
      </c>
    </row>
    <row r="3060" spans="3:19" x14ac:dyDescent="0.25">
      <c r="C3060" s="210"/>
      <c r="R3060" s="208">
        <v>39572</v>
      </c>
      <c r="S3060" s="209">
        <v>72.2</v>
      </c>
    </row>
    <row r="3061" spans="3:19" x14ac:dyDescent="0.25">
      <c r="C3061" s="210"/>
      <c r="R3061" s="208">
        <v>39573</v>
      </c>
      <c r="S3061" s="209">
        <v>72</v>
      </c>
    </row>
    <row r="3062" spans="3:19" x14ac:dyDescent="0.25">
      <c r="C3062" s="210"/>
      <c r="R3062" s="208">
        <v>39574</v>
      </c>
      <c r="S3062" s="209">
        <v>72.900000000000006</v>
      </c>
    </row>
    <row r="3063" spans="3:19" x14ac:dyDescent="0.25">
      <c r="C3063" s="210"/>
      <c r="R3063" s="208">
        <v>39575</v>
      </c>
      <c r="S3063" s="209">
        <v>73.2</v>
      </c>
    </row>
    <row r="3064" spans="3:19" x14ac:dyDescent="0.25">
      <c r="C3064" s="210"/>
      <c r="R3064" s="208">
        <v>39576</v>
      </c>
      <c r="S3064" s="209">
        <v>73.099999999999994</v>
      </c>
    </row>
    <row r="3065" spans="3:19" x14ac:dyDescent="0.25">
      <c r="C3065" s="210"/>
      <c r="R3065" s="208">
        <v>39577</v>
      </c>
      <c r="S3065" s="209">
        <v>73.2</v>
      </c>
    </row>
    <row r="3066" spans="3:19" x14ac:dyDescent="0.25">
      <c r="C3066" s="210"/>
      <c r="R3066" s="208">
        <v>39578</v>
      </c>
      <c r="S3066" s="209">
        <v>73.7</v>
      </c>
    </row>
    <row r="3067" spans="3:19" x14ac:dyDescent="0.25">
      <c r="C3067" s="210"/>
      <c r="R3067" s="208">
        <v>39579</v>
      </c>
      <c r="S3067" s="209">
        <v>73.7</v>
      </c>
    </row>
    <row r="3068" spans="3:19" x14ac:dyDescent="0.25">
      <c r="C3068" s="210"/>
      <c r="R3068" s="208">
        <v>39580</v>
      </c>
      <c r="S3068" s="209">
        <v>76</v>
      </c>
    </row>
    <row r="3069" spans="3:19" x14ac:dyDescent="0.25">
      <c r="C3069" s="210"/>
      <c r="R3069" s="208">
        <v>39581</v>
      </c>
      <c r="S3069" s="209">
        <v>76.8</v>
      </c>
    </row>
    <row r="3070" spans="3:19" x14ac:dyDescent="0.25">
      <c r="C3070" s="210"/>
      <c r="R3070" s="208">
        <v>39582</v>
      </c>
      <c r="S3070" s="209">
        <v>77.900000000000006</v>
      </c>
    </row>
    <row r="3071" spans="3:19" x14ac:dyDescent="0.25">
      <c r="C3071" s="210"/>
      <c r="R3071" s="208">
        <v>39583</v>
      </c>
      <c r="S3071" s="209">
        <v>78.3</v>
      </c>
    </row>
    <row r="3072" spans="3:19" x14ac:dyDescent="0.25">
      <c r="C3072" s="210"/>
      <c r="R3072" s="208">
        <v>39584</v>
      </c>
      <c r="S3072" s="209">
        <v>78.599999999999994</v>
      </c>
    </row>
    <row r="3073" spans="3:19" x14ac:dyDescent="0.25">
      <c r="C3073" s="210"/>
      <c r="R3073" s="208">
        <v>39585</v>
      </c>
      <c r="S3073" s="209">
        <v>77.599999999999994</v>
      </c>
    </row>
    <row r="3074" spans="3:19" x14ac:dyDescent="0.25">
      <c r="C3074" s="210"/>
      <c r="R3074" s="208">
        <v>39586</v>
      </c>
      <c r="S3074" s="209">
        <v>76.599999999999994</v>
      </c>
    </row>
    <row r="3075" spans="3:19" x14ac:dyDescent="0.25">
      <c r="C3075" s="210"/>
      <c r="R3075" s="208">
        <v>39587</v>
      </c>
      <c r="S3075" s="209">
        <v>76.3</v>
      </c>
    </row>
    <row r="3076" spans="3:19" x14ac:dyDescent="0.25">
      <c r="C3076" s="210"/>
      <c r="R3076" s="208">
        <v>39588</v>
      </c>
      <c r="S3076" s="209">
        <v>75.8</v>
      </c>
    </row>
    <row r="3077" spans="3:19" x14ac:dyDescent="0.25">
      <c r="C3077" s="210"/>
      <c r="R3077" s="208">
        <v>39589</v>
      </c>
      <c r="S3077" s="209">
        <v>75.7</v>
      </c>
    </row>
    <row r="3078" spans="3:19" x14ac:dyDescent="0.25">
      <c r="C3078" s="210"/>
      <c r="R3078" s="208">
        <v>39590</v>
      </c>
      <c r="S3078" s="209">
        <v>75.599999999999994</v>
      </c>
    </row>
    <row r="3079" spans="3:19" x14ac:dyDescent="0.25">
      <c r="C3079" s="210"/>
      <c r="R3079" s="208">
        <v>39591</v>
      </c>
      <c r="S3079" s="209">
        <v>74.900000000000006</v>
      </c>
    </row>
    <row r="3080" spans="3:19" x14ac:dyDescent="0.25">
      <c r="C3080" s="210"/>
      <c r="R3080" s="208">
        <v>39592</v>
      </c>
      <c r="S3080" s="209">
        <v>73.400000000000006</v>
      </c>
    </row>
    <row r="3081" spans="3:19" x14ac:dyDescent="0.25">
      <c r="C3081" s="210"/>
      <c r="R3081" s="208">
        <v>39593</v>
      </c>
      <c r="S3081" s="209">
        <v>73</v>
      </c>
    </row>
    <row r="3082" spans="3:19" x14ac:dyDescent="0.25">
      <c r="C3082" s="210"/>
      <c r="R3082" s="208">
        <v>39594</v>
      </c>
      <c r="S3082" s="209">
        <v>73.900000000000006</v>
      </c>
    </row>
    <row r="3083" spans="3:19" x14ac:dyDescent="0.25">
      <c r="C3083" s="210"/>
      <c r="R3083" s="208">
        <v>39595</v>
      </c>
      <c r="S3083" s="209">
        <v>74.2</v>
      </c>
    </row>
    <row r="3084" spans="3:19" x14ac:dyDescent="0.25">
      <c r="C3084" s="210"/>
      <c r="R3084" s="208">
        <v>39596</v>
      </c>
      <c r="S3084" s="209">
        <v>73.3</v>
      </c>
    </row>
    <row r="3085" spans="3:19" x14ac:dyDescent="0.25">
      <c r="C3085" s="210"/>
      <c r="R3085" s="208">
        <v>39597</v>
      </c>
      <c r="S3085" s="209">
        <v>73.400000000000006</v>
      </c>
    </row>
    <row r="3086" spans="3:19" x14ac:dyDescent="0.25">
      <c r="C3086" s="210"/>
      <c r="R3086" s="208">
        <v>39598</v>
      </c>
      <c r="S3086" s="209">
        <v>73.099999999999994</v>
      </c>
    </row>
    <row r="3087" spans="3:19" x14ac:dyDescent="0.25">
      <c r="C3087" s="210"/>
      <c r="R3087" s="208">
        <v>39599</v>
      </c>
      <c r="S3087" s="209">
        <v>72.5</v>
      </c>
    </row>
    <row r="3088" spans="3:19" x14ac:dyDescent="0.25">
      <c r="C3088" s="210"/>
      <c r="R3088" s="208">
        <v>39600</v>
      </c>
      <c r="S3088" s="209">
        <v>71.7</v>
      </c>
    </row>
    <row r="3089" spans="3:19" x14ac:dyDescent="0.25">
      <c r="C3089" s="210"/>
      <c r="R3089" s="208">
        <v>39601</v>
      </c>
      <c r="S3089" s="209">
        <v>72</v>
      </c>
    </row>
    <row r="3090" spans="3:19" x14ac:dyDescent="0.25">
      <c r="C3090" s="210"/>
      <c r="R3090" s="208">
        <v>39602</v>
      </c>
      <c r="S3090" s="209">
        <v>73.3</v>
      </c>
    </row>
    <row r="3091" spans="3:19" x14ac:dyDescent="0.25">
      <c r="C3091" s="210"/>
      <c r="R3091" s="208">
        <v>39603</v>
      </c>
      <c r="S3091" s="209">
        <v>74.5</v>
      </c>
    </row>
    <row r="3092" spans="3:19" x14ac:dyDescent="0.25">
      <c r="C3092" s="210"/>
      <c r="R3092" s="208">
        <v>39604</v>
      </c>
      <c r="S3092" s="209">
        <v>74.2</v>
      </c>
    </row>
    <row r="3093" spans="3:19" x14ac:dyDescent="0.25">
      <c r="C3093" s="210"/>
      <c r="R3093" s="208">
        <v>39605</v>
      </c>
      <c r="S3093" s="209">
        <v>75.099999999999994</v>
      </c>
    </row>
    <row r="3094" spans="3:19" x14ac:dyDescent="0.25">
      <c r="C3094" s="210"/>
      <c r="R3094" s="208">
        <v>39606</v>
      </c>
      <c r="S3094" s="209">
        <v>74.8</v>
      </c>
    </row>
    <row r="3095" spans="3:19" x14ac:dyDescent="0.25">
      <c r="C3095" s="210"/>
      <c r="R3095" s="208">
        <v>39607</v>
      </c>
      <c r="S3095" s="209">
        <v>73.7</v>
      </c>
    </row>
    <row r="3096" spans="3:19" x14ac:dyDescent="0.25">
      <c r="C3096" s="210"/>
      <c r="R3096" s="208">
        <v>39608</v>
      </c>
      <c r="S3096" s="209">
        <v>73.400000000000006</v>
      </c>
    </row>
    <row r="3097" spans="3:19" x14ac:dyDescent="0.25">
      <c r="C3097" s="210"/>
      <c r="R3097" s="208">
        <v>39609</v>
      </c>
      <c r="S3097" s="209">
        <v>73.2</v>
      </c>
    </row>
    <row r="3098" spans="3:19" x14ac:dyDescent="0.25">
      <c r="C3098" s="210"/>
      <c r="R3098" s="208">
        <v>39610</v>
      </c>
      <c r="S3098" s="209">
        <v>73.099999999999994</v>
      </c>
    </row>
    <row r="3099" spans="3:19" x14ac:dyDescent="0.25">
      <c r="C3099" s="210"/>
      <c r="R3099" s="208">
        <v>39611</v>
      </c>
      <c r="S3099" s="209">
        <v>72.400000000000006</v>
      </c>
    </row>
    <row r="3100" spans="3:19" x14ac:dyDescent="0.25">
      <c r="C3100" s="210"/>
      <c r="R3100" s="208">
        <v>39612</v>
      </c>
      <c r="S3100" s="209">
        <v>72.099999999999994</v>
      </c>
    </row>
    <row r="3101" spans="3:19" x14ac:dyDescent="0.25">
      <c r="C3101" s="210"/>
      <c r="R3101" s="208">
        <v>39613</v>
      </c>
      <c r="S3101" s="209">
        <v>73.900000000000006</v>
      </c>
    </row>
    <row r="3102" spans="3:19" x14ac:dyDescent="0.25">
      <c r="C3102" s="210"/>
      <c r="R3102" s="208">
        <v>39614</v>
      </c>
      <c r="S3102" s="209">
        <v>73</v>
      </c>
    </row>
    <row r="3103" spans="3:19" x14ac:dyDescent="0.25">
      <c r="C3103" s="210"/>
      <c r="R3103" s="208">
        <v>39615</v>
      </c>
      <c r="S3103" s="209">
        <v>74.599999999999994</v>
      </c>
    </row>
    <row r="3104" spans="3:19" x14ac:dyDescent="0.25">
      <c r="C3104" s="210"/>
      <c r="R3104" s="208">
        <v>39616</v>
      </c>
      <c r="S3104" s="209">
        <v>76.099999999999994</v>
      </c>
    </row>
    <row r="3105" spans="3:19" x14ac:dyDescent="0.25">
      <c r="C3105" s="210"/>
      <c r="R3105" s="208">
        <v>39617</v>
      </c>
      <c r="S3105" s="209">
        <v>77.3</v>
      </c>
    </row>
    <row r="3106" spans="3:19" x14ac:dyDescent="0.25">
      <c r="C3106" s="210"/>
      <c r="R3106" s="208">
        <v>39618</v>
      </c>
      <c r="S3106" s="209">
        <v>79.8</v>
      </c>
    </row>
    <row r="3107" spans="3:19" x14ac:dyDescent="0.25">
      <c r="C3107" s="210"/>
      <c r="R3107" s="208">
        <v>39619</v>
      </c>
      <c r="S3107" s="209">
        <v>81.5</v>
      </c>
    </row>
    <row r="3108" spans="3:19" x14ac:dyDescent="0.25">
      <c r="C3108" s="210"/>
      <c r="R3108" s="208">
        <v>39620</v>
      </c>
      <c r="S3108" s="209">
        <v>81.3</v>
      </c>
    </row>
    <row r="3109" spans="3:19" x14ac:dyDescent="0.25">
      <c r="C3109" s="210"/>
      <c r="R3109" s="208">
        <v>39621</v>
      </c>
      <c r="S3109" s="209">
        <v>80.099999999999994</v>
      </c>
    </row>
    <row r="3110" spans="3:19" x14ac:dyDescent="0.25">
      <c r="C3110" s="210"/>
      <c r="R3110" s="208">
        <v>39622</v>
      </c>
      <c r="S3110" s="209">
        <v>80.8</v>
      </c>
    </row>
    <row r="3111" spans="3:19" x14ac:dyDescent="0.25">
      <c r="C3111" s="210"/>
      <c r="R3111" s="208">
        <v>39623</v>
      </c>
      <c r="S3111" s="209">
        <v>84.5</v>
      </c>
    </row>
    <row r="3112" spans="3:19" x14ac:dyDescent="0.25">
      <c r="C3112" s="210"/>
      <c r="R3112" s="208">
        <v>39624</v>
      </c>
      <c r="S3112" s="209">
        <v>84.8</v>
      </c>
    </row>
    <row r="3113" spans="3:19" x14ac:dyDescent="0.25">
      <c r="C3113" s="210"/>
      <c r="R3113" s="208">
        <v>39625</v>
      </c>
      <c r="S3113" s="209">
        <v>85.9</v>
      </c>
    </row>
    <row r="3114" spans="3:19" x14ac:dyDescent="0.25">
      <c r="C3114" s="210"/>
      <c r="R3114" s="208">
        <v>39626</v>
      </c>
      <c r="S3114" s="209">
        <v>86.5</v>
      </c>
    </row>
    <row r="3115" spans="3:19" x14ac:dyDescent="0.25">
      <c r="C3115" s="210"/>
      <c r="R3115" s="208">
        <v>39627</v>
      </c>
      <c r="S3115" s="209">
        <v>86.3</v>
      </c>
    </row>
    <row r="3116" spans="3:19" x14ac:dyDescent="0.25">
      <c r="C3116" s="210"/>
      <c r="R3116" s="208">
        <v>39628</v>
      </c>
      <c r="S3116" s="209">
        <v>86.8</v>
      </c>
    </row>
    <row r="3117" spans="3:19" x14ac:dyDescent="0.25">
      <c r="C3117" s="210"/>
      <c r="R3117" s="208">
        <v>39629</v>
      </c>
      <c r="S3117" s="209">
        <v>86.8</v>
      </c>
    </row>
    <row r="3118" spans="3:19" x14ac:dyDescent="0.25">
      <c r="C3118" s="210"/>
      <c r="R3118" s="208">
        <v>39630</v>
      </c>
      <c r="S3118" s="209">
        <v>89.8</v>
      </c>
    </row>
    <row r="3119" spans="3:19" x14ac:dyDescent="0.25">
      <c r="C3119" s="210"/>
      <c r="R3119" s="208">
        <v>39631</v>
      </c>
      <c r="S3119" s="209">
        <v>90.9</v>
      </c>
    </row>
    <row r="3120" spans="3:19" x14ac:dyDescent="0.25">
      <c r="C3120" s="210"/>
      <c r="R3120" s="208">
        <v>39632</v>
      </c>
      <c r="S3120" s="209">
        <v>90</v>
      </c>
    </row>
    <row r="3121" spans="3:19" x14ac:dyDescent="0.25">
      <c r="C3121" s="210"/>
      <c r="R3121" s="208">
        <v>39633</v>
      </c>
      <c r="S3121" s="209">
        <v>89.7</v>
      </c>
    </row>
    <row r="3122" spans="3:19" x14ac:dyDescent="0.25">
      <c r="C3122" s="210"/>
      <c r="R3122" s="208">
        <v>39634</v>
      </c>
      <c r="S3122" s="209">
        <v>89.2</v>
      </c>
    </row>
    <row r="3123" spans="3:19" x14ac:dyDescent="0.25">
      <c r="C3123" s="210"/>
      <c r="R3123" s="208">
        <v>39635</v>
      </c>
      <c r="S3123" s="209">
        <v>86.7</v>
      </c>
    </row>
    <row r="3124" spans="3:19" x14ac:dyDescent="0.25">
      <c r="C3124" s="210"/>
      <c r="R3124" s="208">
        <v>39636</v>
      </c>
      <c r="S3124" s="209">
        <v>88.2</v>
      </c>
    </row>
    <row r="3125" spans="3:19" x14ac:dyDescent="0.25">
      <c r="C3125" s="210"/>
      <c r="R3125" s="208">
        <v>39637</v>
      </c>
      <c r="S3125" s="209">
        <v>89.8</v>
      </c>
    </row>
    <row r="3126" spans="3:19" x14ac:dyDescent="0.25">
      <c r="C3126" s="210"/>
      <c r="R3126" s="208">
        <v>39638</v>
      </c>
      <c r="S3126" s="209">
        <v>91.4</v>
      </c>
    </row>
    <row r="3127" spans="3:19" x14ac:dyDescent="0.25">
      <c r="C3127" s="210"/>
      <c r="R3127" s="208">
        <v>39639</v>
      </c>
      <c r="S3127" s="209">
        <v>93.4</v>
      </c>
    </row>
    <row r="3128" spans="3:19" x14ac:dyDescent="0.25">
      <c r="C3128" s="210"/>
      <c r="R3128" s="208">
        <v>39640</v>
      </c>
      <c r="S3128" s="209">
        <v>93</v>
      </c>
    </row>
    <row r="3129" spans="3:19" x14ac:dyDescent="0.25">
      <c r="C3129" s="210"/>
      <c r="R3129" s="208">
        <v>39641</v>
      </c>
      <c r="S3129" s="209">
        <v>93.2</v>
      </c>
    </row>
    <row r="3130" spans="3:19" x14ac:dyDescent="0.25">
      <c r="C3130" s="210"/>
      <c r="R3130" s="208">
        <v>39642</v>
      </c>
      <c r="S3130" s="209">
        <v>92.6</v>
      </c>
    </row>
    <row r="3131" spans="3:19" x14ac:dyDescent="0.25">
      <c r="C3131" s="210"/>
      <c r="R3131" s="208">
        <v>39643</v>
      </c>
      <c r="S3131" s="209">
        <v>93.3</v>
      </c>
    </row>
    <row r="3132" spans="3:19" x14ac:dyDescent="0.25">
      <c r="C3132" s="210"/>
      <c r="R3132" s="208">
        <v>39644</v>
      </c>
      <c r="S3132" s="209">
        <v>95.6</v>
      </c>
    </row>
    <row r="3133" spans="3:19" x14ac:dyDescent="0.25">
      <c r="C3133" s="210"/>
      <c r="R3133" s="208">
        <v>39645</v>
      </c>
      <c r="S3133" s="209">
        <v>96.4</v>
      </c>
    </row>
    <row r="3134" spans="3:19" x14ac:dyDescent="0.25">
      <c r="C3134" s="210"/>
      <c r="R3134" s="208">
        <v>39646</v>
      </c>
      <c r="S3134" s="209">
        <v>96.2</v>
      </c>
    </row>
    <row r="3135" spans="3:19" x14ac:dyDescent="0.25">
      <c r="C3135" s="210"/>
      <c r="R3135" s="208">
        <v>39647</v>
      </c>
      <c r="S3135" s="209">
        <v>96.5</v>
      </c>
    </row>
    <row r="3136" spans="3:19" x14ac:dyDescent="0.25">
      <c r="C3136" s="210"/>
      <c r="R3136" s="208">
        <v>39648</v>
      </c>
      <c r="S3136" s="209">
        <v>94.9</v>
      </c>
    </row>
    <row r="3137" spans="3:19" x14ac:dyDescent="0.25">
      <c r="C3137" s="210"/>
      <c r="R3137" s="208">
        <v>39649</v>
      </c>
      <c r="S3137" s="209">
        <v>92.9</v>
      </c>
    </row>
    <row r="3138" spans="3:19" x14ac:dyDescent="0.25">
      <c r="C3138" s="210"/>
      <c r="R3138" s="208">
        <v>39650</v>
      </c>
      <c r="S3138" s="209">
        <v>94.5</v>
      </c>
    </row>
    <row r="3139" spans="3:19" x14ac:dyDescent="0.25">
      <c r="C3139" s="210"/>
      <c r="R3139" s="208">
        <v>39651</v>
      </c>
      <c r="S3139" s="209">
        <v>95.5</v>
      </c>
    </row>
    <row r="3140" spans="3:19" x14ac:dyDescent="0.25">
      <c r="C3140" s="210"/>
      <c r="R3140" s="208">
        <v>39652</v>
      </c>
      <c r="S3140" s="209">
        <v>96.6</v>
      </c>
    </row>
    <row r="3141" spans="3:19" x14ac:dyDescent="0.25">
      <c r="C3141" s="210"/>
      <c r="R3141" s="208">
        <v>39653</v>
      </c>
      <c r="S3141" s="209">
        <v>93.5</v>
      </c>
    </row>
    <row r="3142" spans="3:19" x14ac:dyDescent="0.25">
      <c r="C3142" s="210"/>
      <c r="R3142" s="208">
        <v>39654</v>
      </c>
      <c r="S3142" s="209">
        <v>91.3</v>
      </c>
    </row>
    <row r="3143" spans="3:19" x14ac:dyDescent="0.25">
      <c r="C3143" s="210"/>
      <c r="R3143" s="208">
        <v>39655</v>
      </c>
      <c r="S3143" s="209">
        <v>89</v>
      </c>
    </row>
    <row r="3144" spans="3:19" x14ac:dyDescent="0.25">
      <c r="C3144" s="210"/>
      <c r="R3144" s="208">
        <v>39656</v>
      </c>
      <c r="S3144" s="209">
        <v>87.9</v>
      </c>
    </row>
    <row r="3145" spans="3:19" x14ac:dyDescent="0.25">
      <c r="C3145" s="210"/>
      <c r="R3145" s="208">
        <v>39657</v>
      </c>
      <c r="S3145" s="209">
        <v>89</v>
      </c>
    </row>
    <row r="3146" spans="3:19" x14ac:dyDescent="0.25">
      <c r="C3146" s="210"/>
      <c r="R3146" s="208">
        <v>39658</v>
      </c>
      <c r="S3146" s="209">
        <v>89.3</v>
      </c>
    </row>
    <row r="3147" spans="3:19" x14ac:dyDescent="0.25">
      <c r="C3147" s="210"/>
      <c r="R3147" s="208">
        <v>39659</v>
      </c>
      <c r="S3147" s="209">
        <v>89.8</v>
      </c>
    </row>
    <row r="3148" spans="3:19" x14ac:dyDescent="0.25">
      <c r="C3148" s="210"/>
      <c r="R3148" s="208">
        <v>39660</v>
      </c>
      <c r="S3148" s="209">
        <v>88.3</v>
      </c>
    </row>
    <row r="3149" spans="3:19" x14ac:dyDescent="0.25">
      <c r="C3149" s="210"/>
      <c r="R3149" s="208">
        <v>39661</v>
      </c>
      <c r="S3149" s="209">
        <v>87.9</v>
      </c>
    </row>
    <row r="3150" spans="3:19" x14ac:dyDescent="0.25">
      <c r="C3150" s="210"/>
      <c r="R3150" s="208">
        <v>39662</v>
      </c>
      <c r="S3150" s="209">
        <v>87.1</v>
      </c>
    </row>
    <row r="3151" spans="3:19" x14ac:dyDescent="0.25">
      <c r="C3151" s="210"/>
      <c r="R3151" s="208">
        <v>39663</v>
      </c>
      <c r="S3151" s="209">
        <v>87.3</v>
      </c>
    </row>
    <row r="3152" spans="3:19" x14ac:dyDescent="0.25">
      <c r="C3152" s="210"/>
      <c r="R3152" s="208">
        <v>39664</v>
      </c>
      <c r="S3152" s="209">
        <v>88.1</v>
      </c>
    </row>
    <row r="3153" spans="3:19" x14ac:dyDescent="0.25">
      <c r="C3153" s="210"/>
      <c r="R3153" s="208">
        <v>39665</v>
      </c>
      <c r="S3153" s="209">
        <v>89.6</v>
      </c>
    </row>
    <row r="3154" spans="3:19" x14ac:dyDescent="0.25">
      <c r="C3154" s="210"/>
      <c r="R3154" s="208">
        <v>39666</v>
      </c>
      <c r="S3154" s="209">
        <v>87.8</v>
      </c>
    </row>
    <row r="3155" spans="3:19" x14ac:dyDescent="0.25">
      <c r="C3155" s="210"/>
      <c r="R3155" s="208">
        <v>39667</v>
      </c>
      <c r="S3155" s="209">
        <v>86.1</v>
      </c>
    </row>
    <row r="3156" spans="3:19" x14ac:dyDescent="0.25">
      <c r="C3156" s="210"/>
      <c r="R3156" s="208">
        <v>39668</v>
      </c>
      <c r="S3156" s="209">
        <v>84.4</v>
      </c>
    </row>
    <row r="3157" spans="3:19" x14ac:dyDescent="0.25">
      <c r="C3157" s="210"/>
      <c r="R3157" s="208">
        <v>39669</v>
      </c>
      <c r="S3157" s="209">
        <v>83.4</v>
      </c>
    </row>
    <row r="3158" spans="3:19" x14ac:dyDescent="0.25">
      <c r="C3158" s="210"/>
      <c r="R3158" s="208">
        <v>39670</v>
      </c>
      <c r="S3158" s="209">
        <v>81.599999999999994</v>
      </c>
    </row>
    <row r="3159" spans="3:19" x14ac:dyDescent="0.25">
      <c r="C3159" s="210"/>
      <c r="R3159" s="208">
        <v>39671</v>
      </c>
      <c r="S3159" s="209">
        <v>83.9</v>
      </c>
    </row>
    <row r="3160" spans="3:19" x14ac:dyDescent="0.25">
      <c r="C3160" s="210"/>
      <c r="R3160" s="208">
        <v>39672</v>
      </c>
      <c r="S3160" s="209">
        <v>87</v>
      </c>
    </row>
    <row r="3161" spans="3:19" x14ac:dyDescent="0.25">
      <c r="C3161" s="210"/>
      <c r="R3161" s="208">
        <v>39673</v>
      </c>
      <c r="S3161" s="209">
        <v>86.5</v>
      </c>
    </row>
    <row r="3162" spans="3:19" x14ac:dyDescent="0.25">
      <c r="C3162" s="210"/>
      <c r="R3162" s="208">
        <v>39674</v>
      </c>
      <c r="S3162" s="209">
        <v>85.7</v>
      </c>
    </row>
    <row r="3163" spans="3:19" x14ac:dyDescent="0.25">
      <c r="C3163" s="210"/>
      <c r="R3163" s="208">
        <v>39675</v>
      </c>
      <c r="S3163" s="209">
        <v>84.5</v>
      </c>
    </row>
    <row r="3164" spans="3:19" x14ac:dyDescent="0.25">
      <c r="C3164" s="210"/>
      <c r="R3164" s="208">
        <v>39676</v>
      </c>
      <c r="S3164" s="209">
        <v>84.2</v>
      </c>
    </row>
    <row r="3165" spans="3:19" x14ac:dyDescent="0.25">
      <c r="C3165" s="210"/>
      <c r="R3165" s="208">
        <v>39677</v>
      </c>
      <c r="S3165" s="209">
        <v>82.9</v>
      </c>
    </row>
    <row r="3166" spans="3:19" x14ac:dyDescent="0.25">
      <c r="C3166" s="210"/>
      <c r="R3166" s="208">
        <v>39678</v>
      </c>
      <c r="S3166" s="209">
        <v>85.1</v>
      </c>
    </row>
    <row r="3167" spans="3:19" x14ac:dyDescent="0.25">
      <c r="C3167" s="210"/>
      <c r="R3167" s="208">
        <v>39679</v>
      </c>
      <c r="S3167" s="209">
        <v>85.6</v>
      </c>
    </row>
    <row r="3168" spans="3:19" x14ac:dyDescent="0.25">
      <c r="C3168" s="210"/>
      <c r="R3168" s="208">
        <v>39680</v>
      </c>
      <c r="S3168" s="209">
        <v>86.6</v>
      </c>
    </row>
    <row r="3169" spans="3:19" x14ac:dyDescent="0.25">
      <c r="C3169" s="210"/>
      <c r="R3169" s="208">
        <v>39681</v>
      </c>
      <c r="S3169" s="209">
        <v>86.8</v>
      </c>
    </row>
    <row r="3170" spans="3:19" x14ac:dyDescent="0.25">
      <c r="C3170" s="210"/>
      <c r="R3170" s="208">
        <v>39682</v>
      </c>
      <c r="S3170" s="209">
        <v>86.9</v>
      </c>
    </row>
    <row r="3171" spans="3:19" x14ac:dyDescent="0.25">
      <c r="C3171" s="210"/>
      <c r="R3171" s="208">
        <v>39683</v>
      </c>
      <c r="S3171" s="209">
        <v>87.3</v>
      </c>
    </row>
    <row r="3172" spans="3:19" x14ac:dyDescent="0.25">
      <c r="C3172" s="210"/>
      <c r="R3172" s="208">
        <v>39684</v>
      </c>
      <c r="S3172" s="209">
        <v>87</v>
      </c>
    </row>
    <row r="3173" spans="3:19" x14ac:dyDescent="0.25">
      <c r="C3173" s="210"/>
      <c r="R3173" s="208">
        <v>39685</v>
      </c>
      <c r="S3173" s="209">
        <v>87.5</v>
      </c>
    </row>
    <row r="3174" spans="3:19" x14ac:dyDescent="0.25">
      <c r="C3174" s="210"/>
      <c r="R3174" s="208">
        <v>39686</v>
      </c>
      <c r="S3174" s="209">
        <v>88.7</v>
      </c>
    </row>
    <row r="3175" spans="3:19" x14ac:dyDescent="0.25">
      <c r="C3175" s="210"/>
      <c r="R3175" s="208">
        <v>39687</v>
      </c>
      <c r="S3175" s="209">
        <v>88.9</v>
      </c>
    </row>
    <row r="3176" spans="3:19" x14ac:dyDescent="0.25">
      <c r="C3176" s="210"/>
      <c r="R3176" s="208">
        <v>39688</v>
      </c>
      <c r="S3176" s="209">
        <v>89.1</v>
      </c>
    </row>
    <row r="3177" spans="3:19" x14ac:dyDescent="0.25">
      <c r="C3177" s="210"/>
      <c r="R3177" s="208">
        <v>39689</v>
      </c>
      <c r="S3177" s="209">
        <v>89.5</v>
      </c>
    </row>
    <row r="3178" spans="3:19" x14ac:dyDescent="0.25">
      <c r="C3178" s="210"/>
      <c r="R3178" s="208">
        <v>39690</v>
      </c>
      <c r="S3178" s="209">
        <v>89</v>
      </c>
    </row>
    <row r="3179" spans="3:19" x14ac:dyDescent="0.25">
      <c r="C3179" s="210"/>
      <c r="R3179" s="208">
        <v>39691</v>
      </c>
      <c r="S3179" s="209">
        <v>88.3</v>
      </c>
    </row>
    <row r="3180" spans="3:19" x14ac:dyDescent="0.25">
      <c r="C3180" s="210"/>
      <c r="R3180" s="208">
        <v>39692</v>
      </c>
      <c r="S3180" s="209">
        <v>90.1</v>
      </c>
    </row>
    <row r="3181" spans="3:19" x14ac:dyDescent="0.25">
      <c r="C3181" s="210"/>
      <c r="R3181" s="208">
        <v>39693</v>
      </c>
      <c r="S3181" s="209">
        <v>90.3</v>
      </c>
    </row>
    <row r="3182" spans="3:19" x14ac:dyDescent="0.25">
      <c r="C3182" s="210"/>
      <c r="R3182" s="208">
        <v>39694</v>
      </c>
      <c r="S3182" s="209">
        <v>90.8</v>
      </c>
    </row>
    <row r="3183" spans="3:19" x14ac:dyDescent="0.25">
      <c r="C3183" s="210"/>
      <c r="R3183" s="208">
        <v>39695</v>
      </c>
      <c r="S3183" s="209">
        <v>93</v>
      </c>
    </row>
    <row r="3184" spans="3:19" x14ac:dyDescent="0.25">
      <c r="C3184" s="210"/>
      <c r="R3184" s="208">
        <v>39696</v>
      </c>
      <c r="S3184" s="209">
        <v>94.6</v>
      </c>
    </row>
    <row r="3185" spans="3:19" x14ac:dyDescent="0.25">
      <c r="C3185" s="210"/>
      <c r="R3185" s="208">
        <v>39697</v>
      </c>
      <c r="S3185" s="209">
        <v>95.6</v>
      </c>
    </row>
    <row r="3186" spans="3:19" x14ac:dyDescent="0.25">
      <c r="C3186" s="210"/>
      <c r="R3186" s="208">
        <v>39698</v>
      </c>
      <c r="S3186" s="209">
        <v>96.4</v>
      </c>
    </row>
    <row r="3187" spans="3:19" x14ac:dyDescent="0.25">
      <c r="C3187" s="210"/>
      <c r="R3187" s="208">
        <v>39699</v>
      </c>
      <c r="S3187" s="209">
        <v>95.8</v>
      </c>
    </row>
    <row r="3188" spans="3:19" x14ac:dyDescent="0.25">
      <c r="C3188" s="210"/>
      <c r="R3188" s="208">
        <v>39700</v>
      </c>
      <c r="S3188" s="209">
        <v>97.5</v>
      </c>
    </row>
    <row r="3189" spans="3:19" x14ac:dyDescent="0.25">
      <c r="C3189" s="210"/>
      <c r="R3189" s="208">
        <v>39701</v>
      </c>
      <c r="S3189" s="209">
        <v>94.8</v>
      </c>
    </row>
    <row r="3190" spans="3:19" x14ac:dyDescent="0.25">
      <c r="C3190" s="210"/>
      <c r="R3190" s="208">
        <v>39702</v>
      </c>
      <c r="S3190" s="209">
        <v>93.3</v>
      </c>
    </row>
    <row r="3191" spans="3:19" x14ac:dyDescent="0.25">
      <c r="C3191" s="210"/>
      <c r="R3191" s="208">
        <v>39703</v>
      </c>
      <c r="S3191" s="209">
        <v>92.8</v>
      </c>
    </row>
    <row r="3192" spans="3:19" x14ac:dyDescent="0.25">
      <c r="C3192" s="210"/>
      <c r="R3192" s="208">
        <v>39704</v>
      </c>
      <c r="S3192" s="209">
        <v>92.3</v>
      </c>
    </row>
    <row r="3193" spans="3:19" x14ac:dyDescent="0.25">
      <c r="C3193" s="210"/>
      <c r="R3193" s="208">
        <v>39705</v>
      </c>
      <c r="S3193" s="209">
        <v>92</v>
      </c>
    </row>
    <row r="3194" spans="3:19" x14ac:dyDescent="0.25">
      <c r="C3194" s="210"/>
      <c r="R3194" s="208">
        <v>39706</v>
      </c>
      <c r="S3194" s="209">
        <v>91.8</v>
      </c>
    </row>
    <row r="3195" spans="3:19" x14ac:dyDescent="0.25">
      <c r="C3195" s="210"/>
      <c r="R3195" s="208">
        <v>39707</v>
      </c>
      <c r="S3195" s="209">
        <v>94.3</v>
      </c>
    </row>
    <row r="3196" spans="3:19" x14ac:dyDescent="0.25">
      <c r="C3196" s="210"/>
      <c r="R3196" s="208">
        <v>39708</v>
      </c>
      <c r="S3196" s="209">
        <v>94.2</v>
      </c>
    </row>
    <row r="3197" spans="3:19" x14ac:dyDescent="0.25">
      <c r="C3197" s="210"/>
      <c r="R3197" s="208">
        <v>39709</v>
      </c>
      <c r="S3197" s="209">
        <v>94.3</v>
      </c>
    </row>
    <row r="3198" spans="3:19" x14ac:dyDescent="0.25">
      <c r="C3198" s="210"/>
      <c r="R3198" s="208">
        <v>39710</v>
      </c>
      <c r="S3198" s="209">
        <v>91.6</v>
      </c>
    </row>
    <row r="3199" spans="3:19" x14ac:dyDescent="0.25">
      <c r="C3199" s="210"/>
      <c r="R3199" s="208">
        <v>39711</v>
      </c>
      <c r="S3199" s="209">
        <v>91.1</v>
      </c>
    </row>
    <row r="3200" spans="3:19" x14ac:dyDescent="0.25">
      <c r="C3200" s="210"/>
      <c r="R3200" s="208">
        <v>39712</v>
      </c>
      <c r="S3200" s="209">
        <v>88.8</v>
      </c>
    </row>
    <row r="3201" spans="3:19" x14ac:dyDescent="0.25">
      <c r="C3201" s="210"/>
      <c r="R3201" s="208">
        <v>39713</v>
      </c>
      <c r="S3201" s="209">
        <v>88.1</v>
      </c>
    </row>
    <row r="3202" spans="3:19" x14ac:dyDescent="0.25">
      <c r="C3202" s="210"/>
      <c r="R3202" s="208">
        <v>39714</v>
      </c>
      <c r="S3202" s="209">
        <v>89.7</v>
      </c>
    </row>
    <row r="3203" spans="3:19" x14ac:dyDescent="0.25">
      <c r="C3203" s="210"/>
      <c r="R3203" s="208">
        <v>39715</v>
      </c>
      <c r="S3203" s="209">
        <v>90.7</v>
      </c>
    </row>
    <row r="3204" spans="3:19" x14ac:dyDescent="0.25">
      <c r="C3204" s="210"/>
      <c r="R3204" s="208">
        <v>39716</v>
      </c>
      <c r="S3204" s="209">
        <v>91.2</v>
      </c>
    </row>
    <row r="3205" spans="3:19" x14ac:dyDescent="0.25">
      <c r="C3205" s="210"/>
      <c r="R3205" s="208">
        <v>39717</v>
      </c>
      <c r="S3205" s="209">
        <v>90.1</v>
      </c>
    </row>
    <row r="3206" spans="3:19" x14ac:dyDescent="0.25">
      <c r="C3206" s="210"/>
      <c r="R3206" s="208">
        <v>39718</v>
      </c>
      <c r="S3206" s="209">
        <v>88.7</v>
      </c>
    </row>
    <row r="3207" spans="3:19" x14ac:dyDescent="0.25">
      <c r="C3207" s="210"/>
      <c r="R3207" s="208">
        <v>39719</v>
      </c>
      <c r="S3207" s="209">
        <v>87.7</v>
      </c>
    </row>
    <row r="3208" spans="3:19" x14ac:dyDescent="0.25">
      <c r="C3208" s="210"/>
      <c r="R3208" s="208">
        <v>39720</v>
      </c>
      <c r="S3208" s="209">
        <v>88.9</v>
      </c>
    </row>
    <row r="3209" spans="3:19" x14ac:dyDescent="0.25">
      <c r="C3209" s="210"/>
      <c r="R3209" s="208">
        <v>39721</v>
      </c>
      <c r="S3209" s="209">
        <v>89.2</v>
      </c>
    </row>
    <row r="3210" spans="3:19" x14ac:dyDescent="0.25">
      <c r="C3210" s="210"/>
      <c r="R3210" s="208">
        <v>39722</v>
      </c>
      <c r="S3210" s="209">
        <v>87.4</v>
      </c>
    </row>
    <row r="3211" spans="3:19" x14ac:dyDescent="0.25">
      <c r="C3211" s="210"/>
      <c r="R3211" s="208">
        <v>39723</v>
      </c>
      <c r="S3211" s="209">
        <v>86.6</v>
      </c>
    </row>
    <row r="3212" spans="3:19" x14ac:dyDescent="0.25">
      <c r="C3212" s="210"/>
      <c r="R3212" s="208">
        <v>39724</v>
      </c>
      <c r="S3212" s="209">
        <v>86.6</v>
      </c>
    </row>
    <row r="3213" spans="3:19" x14ac:dyDescent="0.25">
      <c r="C3213" s="210"/>
      <c r="R3213" s="208">
        <v>39725</v>
      </c>
      <c r="S3213" s="209">
        <v>83.8</v>
      </c>
    </row>
    <row r="3214" spans="3:19" x14ac:dyDescent="0.25">
      <c r="C3214" s="210"/>
      <c r="R3214" s="208">
        <v>39726</v>
      </c>
      <c r="S3214" s="209">
        <v>82.8</v>
      </c>
    </row>
    <row r="3215" spans="3:19" x14ac:dyDescent="0.25">
      <c r="C3215" s="210"/>
      <c r="R3215" s="208">
        <v>39727</v>
      </c>
      <c r="S3215" s="209">
        <v>83.6</v>
      </c>
    </row>
    <row r="3216" spans="3:19" x14ac:dyDescent="0.25">
      <c r="C3216" s="210"/>
      <c r="R3216" s="208">
        <v>39728</v>
      </c>
      <c r="S3216" s="209">
        <v>82.2</v>
      </c>
    </row>
    <row r="3217" spans="3:19" x14ac:dyDescent="0.25">
      <c r="C3217" s="210"/>
      <c r="R3217" s="208">
        <v>39729</v>
      </c>
      <c r="S3217" s="209">
        <v>81.7</v>
      </c>
    </row>
    <row r="3218" spans="3:19" x14ac:dyDescent="0.25">
      <c r="C3218" s="210"/>
      <c r="R3218" s="208">
        <v>39730</v>
      </c>
      <c r="S3218" s="209">
        <v>80.3</v>
      </c>
    </row>
    <row r="3219" spans="3:19" x14ac:dyDescent="0.25">
      <c r="C3219" s="210"/>
      <c r="R3219" s="208">
        <v>39731</v>
      </c>
      <c r="S3219" s="209">
        <v>81.3</v>
      </c>
    </row>
    <row r="3220" spans="3:19" x14ac:dyDescent="0.25">
      <c r="C3220" s="210"/>
      <c r="R3220" s="208">
        <v>39732</v>
      </c>
      <c r="S3220" s="209">
        <v>80.3</v>
      </c>
    </row>
    <row r="3221" spans="3:19" x14ac:dyDescent="0.25">
      <c r="C3221" s="210"/>
      <c r="R3221" s="208">
        <v>39733</v>
      </c>
      <c r="S3221" s="209">
        <v>78.7</v>
      </c>
    </row>
    <row r="3222" spans="3:19" x14ac:dyDescent="0.25">
      <c r="C3222" s="210"/>
      <c r="R3222" s="208">
        <v>39734</v>
      </c>
      <c r="S3222" s="209">
        <v>79.599999999999994</v>
      </c>
    </row>
    <row r="3223" spans="3:19" x14ac:dyDescent="0.25">
      <c r="C3223" s="210"/>
      <c r="R3223" s="208">
        <v>39735</v>
      </c>
      <c r="S3223" s="209">
        <v>79.3</v>
      </c>
    </row>
    <row r="3224" spans="3:19" x14ac:dyDescent="0.25">
      <c r="C3224" s="210"/>
      <c r="R3224" s="208">
        <v>39736</v>
      </c>
      <c r="S3224" s="209">
        <v>78.7</v>
      </c>
    </row>
    <row r="3225" spans="3:19" x14ac:dyDescent="0.25">
      <c r="C3225" s="210"/>
      <c r="R3225" s="208">
        <v>39737</v>
      </c>
      <c r="S3225" s="209">
        <v>76</v>
      </c>
    </row>
    <row r="3226" spans="3:19" x14ac:dyDescent="0.25">
      <c r="C3226" s="210"/>
      <c r="R3226" s="208">
        <v>39738</v>
      </c>
      <c r="S3226" s="209">
        <v>73.8</v>
      </c>
    </row>
    <row r="3227" spans="3:19" x14ac:dyDescent="0.25">
      <c r="C3227" s="210"/>
      <c r="R3227" s="208">
        <v>39739</v>
      </c>
      <c r="S3227" s="209">
        <v>72.5</v>
      </c>
    </row>
    <row r="3228" spans="3:19" x14ac:dyDescent="0.25">
      <c r="C3228" s="210"/>
      <c r="R3228" s="208">
        <v>39740</v>
      </c>
      <c r="S3228" s="209">
        <v>71</v>
      </c>
    </row>
    <row r="3229" spans="3:19" x14ac:dyDescent="0.25">
      <c r="C3229" s="210"/>
      <c r="R3229" s="208">
        <v>39741</v>
      </c>
      <c r="S3229" s="209">
        <v>71.099999999999994</v>
      </c>
    </row>
    <row r="3230" spans="3:19" x14ac:dyDescent="0.25">
      <c r="C3230" s="210"/>
      <c r="R3230" s="208">
        <v>39742</v>
      </c>
      <c r="S3230" s="209">
        <v>71</v>
      </c>
    </row>
    <row r="3231" spans="3:19" x14ac:dyDescent="0.25">
      <c r="C3231" s="210"/>
      <c r="R3231" s="208">
        <v>39743</v>
      </c>
      <c r="S3231" s="209">
        <v>70.099999999999994</v>
      </c>
    </row>
    <row r="3232" spans="3:19" x14ac:dyDescent="0.25">
      <c r="C3232" s="210"/>
      <c r="R3232" s="208">
        <v>39744</v>
      </c>
      <c r="S3232" s="209">
        <v>68.3</v>
      </c>
    </row>
    <row r="3233" spans="3:19" x14ac:dyDescent="0.25">
      <c r="C3233" s="210"/>
      <c r="R3233" s="208">
        <v>39745</v>
      </c>
      <c r="S3233" s="209">
        <v>67.5</v>
      </c>
    </row>
    <row r="3234" spans="3:19" x14ac:dyDescent="0.25">
      <c r="C3234" s="210"/>
      <c r="R3234" s="208">
        <v>39746</v>
      </c>
      <c r="S3234" s="209">
        <v>65</v>
      </c>
    </row>
    <row r="3235" spans="3:19" x14ac:dyDescent="0.25">
      <c r="C3235" s="210"/>
      <c r="R3235" s="208">
        <v>39747</v>
      </c>
      <c r="S3235" s="209">
        <v>64.7</v>
      </c>
    </row>
    <row r="3236" spans="3:19" x14ac:dyDescent="0.25">
      <c r="C3236" s="210"/>
      <c r="R3236" s="208">
        <v>39748</v>
      </c>
      <c r="S3236" s="209">
        <v>64.3</v>
      </c>
    </row>
    <row r="3237" spans="3:19" x14ac:dyDescent="0.25">
      <c r="C3237" s="210"/>
      <c r="R3237" s="208">
        <v>39749</v>
      </c>
      <c r="S3237" s="209">
        <v>65.099999999999994</v>
      </c>
    </row>
    <row r="3238" spans="3:19" x14ac:dyDescent="0.25">
      <c r="C3238" s="210"/>
      <c r="R3238" s="208">
        <v>39750</v>
      </c>
      <c r="S3238" s="209">
        <v>65.2</v>
      </c>
    </row>
    <row r="3239" spans="3:19" x14ac:dyDescent="0.25">
      <c r="C3239" s="210"/>
      <c r="R3239" s="208">
        <v>39751</v>
      </c>
      <c r="S3239" s="209">
        <v>65.599999999999994</v>
      </c>
    </row>
    <row r="3240" spans="3:19" x14ac:dyDescent="0.25">
      <c r="C3240" s="210"/>
      <c r="R3240" s="208">
        <v>39752</v>
      </c>
      <c r="S3240" s="209">
        <v>65.099999999999994</v>
      </c>
    </row>
    <row r="3241" spans="3:19" x14ac:dyDescent="0.25">
      <c r="C3241" s="210"/>
      <c r="R3241" s="208">
        <v>39753</v>
      </c>
      <c r="S3241" s="209">
        <v>64.8</v>
      </c>
    </row>
    <row r="3242" spans="3:19" x14ac:dyDescent="0.25">
      <c r="C3242" s="210"/>
      <c r="R3242" s="208">
        <v>39754</v>
      </c>
      <c r="S3242" s="209">
        <v>63.5</v>
      </c>
    </row>
    <row r="3243" spans="3:19" x14ac:dyDescent="0.25">
      <c r="C3243" s="210"/>
      <c r="R3243" s="208">
        <v>39755</v>
      </c>
      <c r="S3243" s="209">
        <v>63.4</v>
      </c>
    </row>
    <row r="3244" spans="3:19" x14ac:dyDescent="0.25">
      <c r="C3244" s="210"/>
      <c r="R3244" s="208">
        <v>39756</v>
      </c>
      <c r="S3244" s="209">
        <v>63.4</v>
      </c>
    </row>
    <row r="3245" spans="3:19" x14ac:dyDescent="0.25">
      <c r="C3245" s="210"/>
      <c r="R3245" s="208">
        <v>39757</v>
      </c>
      <c r="S3245" s="209">
        <v>63</v>
      </c>
    </row>
    <row r="3246" spans="3:19" x14ac:dyDescent="0.25">
      <c r="C3246" s="210"/>
      <c r="R3246" s="208">
        <v>39758</v>
      </c>
      <c r="S3246" s="209">
        <v>64.400000000000006</v>
      </c>
    </row>
    <row r="3247" spans="3:19" x14ac:dyDescent="0.25">
      <c r="C3247" s="210"/>
      <c r="R3247" s="208">
        <v>39759</v>
      </c>
      <c r="S3247" s="209">
        <v>65.400000000000006</v>
      </c>
    </row>
    <row r="3248" spans="3:19" x14ac:dyDescent="0.25">
      <c r="C3248" s="210"/>
      <c r="R3248" s="208">
        <v>39760</v>
      </c>
      <c r="S3248" s="209">
        <v>66.2</v>
      </c>
    </row>
    <row r="3249" spans="3:19" x14ac:dyDescent="0.25">
      <c r="C3249" s="210"/>
      <c r="R3249" s="208">
        <v>39761</v>
      </c>
      <c r="S3249" s="209">
        <v>65.400000000000006</v>
      </c>
    </row>
    <row r="3250" spans="3:19" x14ac:dyDescent="0.25">
      <c r="C3250" s="210"/>
      <c r="R3250" s="208">
        <v>39762</v>
      </c>
      <c r="S3250" s="209">
        <v>65.3</v>
      </c>
    </row>
    <row r="3251" spans="3:19" x14ac:dyDescent="0.25">
      <c r="C3251" s="210"/>
      <c r="R3251" s="208">
        <v>39763</v>
      </c>
      <c r="S3251" s="209">
        <v>65.599999999999994</v>
      </c>
    </row>
    <row r="3252" spans="3:19" x14ac:dyDescent="0.25">
      <c r="C3252" s="210"/>
      <c r="R3252" s="208">
        <v>39764</v>
      </c>
      <c r="S3252" s="209">
        <v>64.2</v>
      </c>
    </row>
    <row r="3253" spans="3:19" x14ac:dyDescent="0.25">
      <c r="C3253" s="210"/>
      <c r="R3253" s="208">
        <v>39765</v>
      </c>
      <c r="S3253" s="209">
        <v>65.400000000000006</v>
      </c>
    </row>
    <row r="3254" spans="3:19" x14ac:dyDescent="0.25">
      <c r="C3254" s="210"/>
      <c r="R3254" s="208">
        <v>39766</v>
      </c>
      <c r="S3254" s="209">
        <v>66.400000000000006</v>
      </c>
    </row>
    <row r="3255" spans="3:19" x14ac:dyDescent="0.25">
      <c r="C3255" s="210"/>
      <c r="R3255" s="208">
        <v>39767</v>
      </c>
      <c r="S3255" s="209">
        <v>66.3</v>
      </c>
    </row>
    <row r="3256" spans="3:19" x14ac:dyDescent="0.25">
      <c r="C3256" s="210"/>
      <c r="R3256" s="208">
        <v>39768</v>
      </c>
      <c r="S3256" s="209">
        <v>66</v>
      </c>
    </row>
    <row r="3257" spans="3:19" x14ac:dyDescent="0.25">
      <c r="C3257" s="210"/>
      <c r="R3257" s="208">
        <v>39769</v>
      </c>
      <c r="S3257" s="209">
        <v>66.7</v>
      </c>
    </row>
    <row r="3258" spans="3:19" x14ac:dyDescent="0.25">
      <c r="C3258" s="210"/>
      <c r="R3258" s="208">
        <v>39770</v>
      </c>
      <c r="S3258" s="209">
        <v>68.400000000000006</v>
      </c>
    </row>
    <row r="3259" spans="3:19" x14ac:dyDescent="0.25">
      <c r="C3259" s="210"/>
      <c r="R3259" s="208">
        <v>39771</v>
      </c>
      <c r="S3259" s="209">
        <v>67.3</v>
      </c>
    </row>
    <row r="3260" spans="3:19" x14ac:dyDescent="0.25">
      <c r="C3260" s="210"/>
      <c r="R3260" s="208">
        <v>39772</v>
      </c>
      <c r="S3260" s="209">
        <v>68.2</v>
      </c>
    </row>
    <row r="3261" spans="3:19" x14ac:dyDescent="0.25">
      <c r="C3261" s="210"/>
      <c r="R3261" s="208">
        <v>39773</v>
      </c>
      <c r="S3261" s="209">
        <v>70.2</v>
      </c>
    </row>
    <row r="3262" spans="3:19" x14ac:dyDescent="0.25">
      <c r="C3262" s="210"/>
      <c r="R3262" s="208">
        <v>39774</v>
      </c>
      <c r="S3262" s="209">
        <v>70.2</v>
      </c>
    </row>
    <row r="3263" spans="3:19" x14ac:dyDescent="0.25">
      <c r="C3263" s="210"/>
      <c r="R3263" s="208">
        <v>39775</v>
      </c>
      <c r="S3263" s="209">
        <v>69.099999999999994</v>
      </c>
    </row>
    <row r="3264" spans="3:19" x14ac:dyDescent="0.25">
      <c r="C3264" s="210"/>
      <c r="R3264" s="208">
        <v>39776</v>
      </c>
      <c r="S3264" s="209">
        <v>70.7</v>
      </c>
    </row>
    <row r="3265" spans="3:19" x14ac:dyDescent="0.25">
      <c r="C3265" s="210"/>
      <c r="R3265" s="208">
        <v>39777</v>
      </c>
      <c r="S3265" s="209">
        <v>70.7</v>
      </c>
    </row>
    <row r="3266" spans="3:19" x14ac:dyDescent="0.25">
      <c r="C3266" s="210"/>
      <c r="R3266" s="208">
        <v>39778</v>
      </c>
      <c r="S3266" s="209">
        <v>71.3</v>
      </c>
    </row>
    <row r="3267" spans="3:19" x14ac:dyDescent="0.25">
      <c r="C3267" s="210"/>
      <c r="R3267" s="208">
        <v>39779</v>
      </c>
      <c r="S3267" s="209">
        <v>73.400000000000006</v>
      </c>
    </row>
    <row r="3268" spans="3:19" x14ac:dyDescent="0.25">
      <c r="C3268" s="210"/>
      <c r="R3268" s="208">
        <v>39780</v>
      </c>
      <c r="S3268" s="209">
        <v>75.599999999999994</v>
      </c>
    </row>
    <row r="3269" spans="3:19" x14ac:dyDescent="0.25">
      <c r="C3269" s="210"/>
      <c r="R3269" s="208">
        <v>39781</v>
      </c>
      <c r="S3269" s="209">
        <v>77.7</v>
      </c>
    </row>
    <row r="3270" spans="3:19" x14ac:dyDescent="0.25">
      <c r="C3270" s="210"/>
      <c r="R3270" s="208">
        <v>39782</v>
      </c>
      <c r="S3270" s="209">
        <v>79.099999999999994</v>
      </c>
    </row>
    <row r="3271" spans="3:19" x14ac:dyDescent="0.25">
      <c r="C3271" s="210"/>
      <c r="R3271" s="208">
        <v>39783</v>
      </c>
      <c r="S3271" s="209">
        <v>84.4</v>
      </c>
    </row>
    <row r="3272" spans="3:19" x14ac:dyDescent="0.25">
      <c r="C3272" s="210"/>
      <c r="R3272" s="208">
        <v>39784</v>
      </c>
      <c r="S3272" s="209">
        <v>88.4</v>
      </c>
    </row>
    <row r="3273" spans="3:19" x14ac:dyDescent="0.25">
      <c r="C3273" s="210"/>
      <c r="R3273" s="208">
        <v>39785</v>
      </c>
      <c r="S3273" s="209">
        <v>89.4</v>
      </c>
    </row>
    <row r="3274" spans="3:19" x14ac:dyDescent="0.25">
      <c r="C3274" s="210"/>
      <c r="R3274" s="208">
        <v>39786</v>
      </c>
      <c r="S3274" s="209">
        <v>90.6</v>
      </c>
    </row>
    <row r="3275" spans="3:19" x14ac:dyDescent="0.25">
      <c r="C3275" s="210"/>
      <c r="R3275" s="208">
        <v>39787</v>
      </c>
      <c r="S3275" s="209">
        <v>89.8</v>
      </c>
    </row>
    <row r="3276" spans="3:19" x14ac:dyDescent="0.25">
      <c r="C3276" s="210"/>
      <c r="R3276" s="208">
        <v>39788</v>
      </c>
      <c r="S3276" s="209">
        <v>89.4</v>
      </c>
    </row>
    <row r="3277" spans="3:19" x14ac:dyDescent="0.25">
      <c r="C3277" s="210"/>
      <c r="R3277" s="208">
        <v>39789</v>
      </c>
      <c r="S3277" s="209">
        <v>87.7</v>
      </c>
    </row>
    <row r="3278" spans="3:19" x14ac:dyDescent="0.25">
      <c r="C3278" s="210"/>
      <c r="R3278" s="208">
        <v>39790</v>
      </c>
      <c r="S3278" s="209">
        <v>88.1</v>
      </c>
    </row>
    <row r="3279" spans="3:19" x14ac:dyDescent="0.25">
      <c r="C3279" s="210"/>
      <c r="R3279" s="208">
        <v>39791</v>
      </c>
      <c r="S3279" s="209">
        <v>90.3</v>
      </c>
    </row>
    <row r="3280" spans="3:19" x14ac:dyDescent="0.25">
      <c r="C3280" s="210"/>
      <c r="R3280" s="208">
        <v>39792</v>
      </c>
      <c r="S3280" s="209">
        <v>90.8</v>
      </c>
    </row>
    <row r="3281" spans="3:19" x14ac:dyDescent="0.25">
      <c r="C3281" s="210"/>
      <c r="R3281" s="208">
        <v>39793</v>
      </c>
      <c r="S3281" s="209">
        <v>91</v>
      </c>
    </row>
    <row r="3282" spans="3:19" x14ac:dyDescent="0.25">
      <c r="C3282" s="210"/>
      <c r="R3282" s="208">
        <v>39794</v>
      </c>
      <c r="S3282" s="209">
        <v>92.7</v>
      </c>
    </row>
    <row r="3283" spans="3:19" x14ac:dyDescent="0.25">
      <c r="C3283" s="210"/>
      <c r="R3283" s="208">
        <v>39795</v>
      </c>
      <c r="S3283" s="209">
        <v>91.5</v>
      </c>
    </row>
    <row r="3284" spans="3:19" x14ac:dyDescent="0.25">
      <c r="C3284" s="210"/>
      <c r="R3284" s="208">
        <v>39796</v>
      </c>
      <c r="S3284" s="209">
        <v>90.9</v>
      </c>
    </row>
    <row r="3285" spans="3:19" x14ac:dyDescent="0.25">
      <c r="C3285" s="210"/>
      <c r="R3285" s="208">
        <v>39797</v>
      </c>
      <c r="S3285" s="209">
        <v>92.6</v>
      </c>
    </row>
    <row r="3286" spans="3:19" x14ac:dyDescent="0.25">
      <c r="C3286" s="210"/>
      <c r="R3286" s="208">
        <v>39798</v>
      </c>
      <c r="S3286" s="209">
        <v>92.6</v>
      </c>
    </row>
    <row r="3287" spans="3:19" x14ac:dyDescent="0.25">
      <c r="C3287" s="210"/>
      <c r="R3287" s="208">
        <v>39799</v>
      </c>
      <c r="S3287" s="209">
        <v>93</v>
      </c>
    </row>
    <row r="3288" spans="3:19" x14ac:dyDescent="0.25">
      <c r="C3288" s="210"/>
      <c r="R3288" s="208">
        <v>39800</v>
      </c>
      <c r="S3288" s="209">
        <v>92.7</v>
      </c>
    </row>
    <row r="3289" spans="3:19" x14ac:dyDescent="0.25">
      <c r="C3289" s="210"/>
      <c r="R3289" s="208">
        <v>39801</v>
      </c>
      <c r="S3289" s="209">
        <v>93</v>
      </c>
    </row>
    <row r="3290" spans="3:19" x14ac:dyDescent="0.25">
      <c r="C3290" s="210"/>
      <c r="R3290" s="208">
        <v>39802</v>
      </c>
      <c r="S3290" s="209">
        <v>93</v>
      </c>
    </row>
    <row r="3291" spans="3:19" x14ac:dyDescent="0.25">
      <c r="C3291" s="210"/>
      <c r="R3291" s="208">
        <v>39803</v>
      </c>
      <c r="S3291" s="209">
        <v>92</v>
      </c>
    </row>
    <row r="3292" spans="3:19" x14ac:dyDescent="0.25">
      <c r="C3292" s="210"/>
      <c r="R3292" s="208">
        <v>39804</v>
      </c>
      <c r="S3292" s="209">
        <v>92.2</v>
      </c>
    </row>
    <row r="3293" spans="3:19" x14ac:dyDescent="0.25">
      <c r="C3293" s="210"/>
      <c r="R3293" s="208">
        <v>39805</v>
      </c>
      <c r="S3293" s="209">
        <v>93.2</v>
      </c>
    </row>
    <row r="3294" spans="3:19" x14ac:dyDescent="0.25">
      <c r="C3294" s="210"/>
      <c r="R3294" s="208">
        <v>39806</v>
      </c>
      <c r="S3294" s="209">
        <v>93.6</v>
      </c>
    </row>
    <row r="3295" spans="3:19" x14ac:dyDescent="0.25">
      <c r="C3295" s="210"/>
      <c r="R3295" s="208">
        <v>39807</v>
      </c>
      <c r="S3295" s="209">
        <v>95.8</v>
      </c>
    </row>
    <row r="3296" spans="3:19" x14ac:dyDescent="0.25">
      <c r="C3296" s="210"/>
      <c r="R3296" s="208">
        <v>39808</v>
      </c>
      <c r="S3296" s="209">
        <v>96.1</v>
      </c>
    </row>
    <row r="3297" spans="3:19" x14ac:dyDescent="0.25">
      <c r="C3297" s="210"/>
      <c r="R3297" s="208">
        <v>39809</v>
      </c>
      <c r="S3297" s="209">
        <v>94</v>
      </c>
    </row>
    <row r="3298" spans="3:19" x14ac:dyDescent="0.25">
      <c r="C3298" s="210"/>
      <c r="R3298" s="208">
        <v>39810</v>
      </c>
      <c r="S3298" s="209">
        <v>89.9</v>
      </c>
    </row>
    <row r="3299" spans="3:19" x14ac:dyDescent="0.25">
      <c r="C3299" s="210"/>
      <c r="R3299" s="208">
        <v>39811</v>
      </c>
      <c r="S3299" s="209">
        <v>90</v>
      </c>
    </row>
    <row r="3300" spans="3:19" x14ac:dyDescent="0.25">
      <c r="C3300" s="210"/>
      <c r="R3300" s="208">
        <v>39812</v>
      </c>
      <c r="S3300" s="209">
        <v>92.9</v>
      </c>
    </row>
    <row r="3301" spans="3:19" x14ac:dyDescent="0.25">
      <c r="C3301" s="210"/>
      <c r="R3301" s="208">
        <v>39813</v>
      </c>
      <c r="S3301" s="209">
        <v>90.4</v>
      </c>
    </row>
    <row r="3302" spans="3:19" x14ac:dyDescent="0.25">
      <c r="C3302" s="210"/>
      <c r="R3302" s="208">
        <v>39814</v>
      </c>
      <c r="S3302" s="209">
        <v>88.8</v>
      </c>
    </row>
    <row r="3303" spans="3:19" x14ac:dyDescent="0.25">
      <c r="C3303" s="210"/>
      <c r="R3303" s="208">
        <v>39815</v>
      </c>
      <c r="S3303" s="209">
        <v>88.1</v>
      </c>
    </row>
    <row r="3304" spans="3:19" x14ac:dyDescent="0.25">
      <c r="C3304" s="210"/>
      <c r="R3304" s="208">
        <v>39816</v>
      </c>
      <c r="S3304" s="209">
        <v>87.6</v>
      </c>
    </row>
    <row r="3305" spans="3:19" x14ac:dyDescent="0.25">
      <c r="C3305" s="210"/>
      <c r="R3305" s="208">
        <v>39817</v>
      </c>
      <c r="S3305" s="209">
        <v>88.2</v>
      </c>
    </row>
    <row r="3306" spans="3:19" x14ac:dyDescent="0.25">
      <c r="C3306" s="210"/>
      <c r="R3306" s="208">
        <v>39818</v>
      </c>
      <c r="S3306" s="209">
        <v>89.2</v>
      </c>
    </row>
    <row r="3307" spans="3:19" x14ac:dyDescent="0.25">
      <c r="C3307" s="210"/>
      <c r="R3307" s="208">
        <v>39819</v>
      </c>
      <c r="S3307" s="209">
        <v>91.3</v>
      </c>
    </row>
    <row r="3308" spans="3:19" x14ac:dyDescent="0.25">
      <c r="C3308" s="210"/>
      <c r="R3308" s="208">
        <v>39820</v>
      </c>
      <c r="S3308" s="209">
        <v>92.9</v>
      </c>
    </row>
    <row r="3309" spans="3:19" x14ac:dyDescent="0.25">
      <c r="C3309" s="210"/>
      <c r="R3309" s="208">
        <v>39821</v>
      </c>
      <c r="S3309" s="209">
        <v>92.8</v>
      </c>
    </row>
    <row r="3310" spans="3:19" x14ac:dyDescent="0.25">
      <c r="C3310" s="210"/>
      <c r="R3310" s="208">
        <v>39822</v>
      </c>
      <c r="S3310" s="209">
        <v>93.5</v>
      </c>
    </row>
    <row r="3311" spans="3:19" x14ac:dyDescent="0.25">
      <c r="C3311" s="210"/>
      <c r="R3311" s="208">
        <v>39823</v>
      </c>
      <c r="S3311" s="209">
        <v>93.6</v>
      </c>
    </row>
    <row r="3312" spans="3:19" x14ac:dyDescent="0.25">
      <c r="C3312" s="210"/>
      <c r="R3312" s="208">
        <v>39824</v>
      </c>
      <c r="S3312" s="209">
        <v>91.7</v>
      </c>
    </row>
    <row r="3313" spans="3:19" x14ac:dyDescent="0.25">
      <c r="C3313" s="210"/>
      <c r="R3313" s="208">
        <v>39825</v>
      </c>
      <c r="S3313" s="209">
        <v>94.1</v>
      </c>
    </row>
    <row r="3314" spans="3:19" x14ac:dyDescent="0.25">
      <c r="C3314" s="210"/>
      <c r="R3314" s="208">
        <v>39826</v>
      </c>
      <c r="S3314" s="209">
        <v>95.4</v>
      </c>
    </row>
    <row r="3315" spans="3:19" x14ac:dyDescent="0.25">
      <c r="C3315" s="210"/>
      <c r="R3315" s="208">
        <v>39827</v>
      </c>
      <c r="S3315" s="209">
        <v>96.7</v>
      </c>
    </row>
    <row r="3316" spans="3:19" x14ac:dyDescent="0.25">
      <c r="C3316" s="210"/>
      <c r="R3316" s="208">
        <v>39828</v>
      </c>
      <c r="S3316" s="209">
        <v>98.1</v>
      </c>
    </row>
    <row r="3317" spans="3:19" x14ac:dyDescent="0.25">
      <c r="C3317" s="210"/>
      <c r="R3317" s="208">
        <v>39829</v>
      </c>
      <c r="S3317" s="209">
        <v>99.9</v>
      </c>
    </row>
    <row r="3318" spans="3:19" x14ac:dyDescent="0.25">
      <c r="C3318" s="210"/>
      <c r="R3318" s="208">
        <v>39830</v>
      </c>
      <c r="S3318" s="209">
        <v>99.5</v>
      </c>
    </row>
    <row r="3319" spans="3:19" x14ac:dyDescent="0.25">
      <c r="C3319" s="210"/>
      <c r="R3319" s="208">
        <v>39831</v>
      </c>
      <c r="S3319" s="209">
        <v>100.3</v>
      </c>
    </row>
    <row r="3320" spans="3:19" x14ac:dyDescent="0.25">
      <c r="C3320" s="210"/>
      <c r="R3320" s="208">
        <v>39832</v>
      </c>
      <c r="S3320" s="209">
        <v>101.5</v>
      </c>
    </row>
    <row r="3321" spans="3:19" x14ac:dyDescent="0.25">
      <c r="C3321" s="210"/>
      <c r="R3321" s="208">
        <v>39833</v>
      </c>
      <c r="S3321" s="209">
        <v>101.2</v>
      </c>
    </row>
    <row r="3322" spans="3:19" x14ac:dyDescent="0.25">
      <c r="C3322" s="210"/>
      <c r="R3322" s="208">
        <v>39834</v>
      </c>
      <c r="S3322" s="209">
        <v>100.9</v>
      </c>
    </row>
    <row r="3323" spans="3:19" x14ac:dyDescent="0.25">
      <c r="C3323" s="210"/>
      <c r="R3323" s="208">
        <v>39835</v>
      </c>
      <c r="S3323" s="209">
        <v>100.7</v>
      </c>
    </row>
    <row r="3324" spans="3:19" x14ac:dyDescent="0.25">
      <c r="C3324" s="210"/>
      <c r="R3324" s="208">
        <v>39836</v>
      </c>
      <c r="S3324" s="209">
        <v>100</v>
      </c>
    </row>
    <row r="3325" spans="3:19" x14ac:dyDescent="0.25">
      <c r="C3325" s="210"/>
      <c r="R3325" s="208">
        <v>39837</v>
      </c>
      <c r="S3325" s="209">
        <v>96.9</v>
      </c>
    </row>
    <row r="3326" spans="3:19" x14ac:dyDescent="0.25">
      <c r="C3326" s="210"/>
      <c r="R3326" s="208">
        <v>39838</v>
      </c>
      <c r="S3326" s="209">
        <v>95.5</v>
      </c>
    </row>
    <row r="3327" spans="3:19" x14ac:dyDescent="0.25">
      <c r="C3327" s="210"/>
      <c r="R3327" s="208">
        <v>39839</v>
      </c>
      <c r="S3327" s="209">
        <v>95</v>
      </c>
    </row>
    <row r="3328" spans="3:19" x14ac:dyDescent="0.25">
      <c r="C3328" s="210"/>
      <c r="R3328" s="208">
        <v>39840</v>
      </c>
      <c r="S3328" s="209">
        <v>95.9</v>
      </c>
    </row>
    <row r="3329" spans="3:19" x14ac:dyDescent="0.25">
      <c r="C3329" s="210"/>
      <c r="R3329" s="208">
        <v>39841</v>
      </c>
      <c r="S3329" s="209">
        <v>92.5</v>
      </c>
    </row>
    <row r="3330" spans="3:19" x14ac:dyDescent="0.25">
      <c r="C3330" s="210"/>
      <c r="R3330" s="208">
        <v>39842</v>
      </c>
      <c r="S3330" s="209">
        <v>88.5</v>
      </c>
    </row>
    <row r="3331" spans="3:19" x14ac:dyDescent="0.25">
      <c r="C3331" s="210"/>
      <c r="R3331" s="208">
        <v>39843</v>
      </c>
      <c r="S3331" s="209">
        <v>86.8</v>
      </c>
    </row>
    <row r="3332" spans="3:19" x14ac:dyDescent="0.25">
      <c r="C3332" s="210"/>
      <c r="R3332" s="208">
        <v>39844</v>
      </c>
      <c r="S3332" s="209">
        <v>85.1</v>
      </c>
    </row>
    <row r="3333" spans="3:19" x14ac:dyDescent="0.25">
      <c r="C3333" s="210"/>
      <c r="R3333" s="208">
        <v>39845</v>
      </c>
      <c r="S3333" s="209">
        <v>83.8</v>
      </c>
    </row>
    <row r="3334" spans="3:19" x14ac:dyDescent="0.25">
      <c r="C3334" s="210"/>
      <c r="R3334" s="208">
        <v>39846</v>
      </c>
      <c r="S3334" s="209">
        <v>83</v>
      </c>
    </row>
    <row r="3335" spans="3:19" x14ac:dyDescent="0.25">
      <c r="C3335" s="210"/>
      <c r="R3335" s="208">
        <v>39847</v>
      </c>
      <c r="S3335" s="209">
        <v>82.5</v>
      </c>
    </row>
    <row r="3336" spans="3:19" x14ac:dyDescent="0.25">
      <c r="C3336" s="210"/>
      <c r="R3336" s="208">
        <v>39848</v>
      </c>
      <c r="S3336" s="209">
        <v>81.099999999999994</v>
      </c>
    </row>
    <row r="3337" spans="3:19" x14ac:dyDescent="0.25">
      <c r="C3337" s="210"/>
      <c r="R3337" s="208">
        <v>39849</v>
      </c>
      <c r="S3337" s="209">
        <v>79.7</v>
      </c>
    </row>
    <row r="3338" spans="3:19" x14ac:dyDescent="0.25">
      <c r="C3338" s="210"/>
      <c r="R3338" s="208">
        <v>39850</v>
      </c>
      <c r="S3338" s="209">
        <v>77.599999999999994</v>
      </c>
    </row>
    <row r="3339" spans="3:19" x14ac:dyDescent="0.25">
      <c r="C3339" s="210"/>
      <c r="R3339" s="208">
        <v>39851</v>
      </c>
      <c r="S3339" s="209">
        <v>75.2</v>
      </c>
    </row>
    <row r="3340" spans="3:19" x14ac:dyDescent="0.25">
      <c r="C3340" s="210"/>
      <c r="R3340" s="208">
        <v>39852</v>
      </c>
      <c r="S3340" s="209">
        <v>73.900000000000006</v>
      </c>
    </row>
    <row r="3341" spans="3:19" x14ac:dyDescent="0.25">
      <c r="C3341" s="210"/>
      <c r="R3341" s="208">
        <v>39853</v>
      </c>
      <c r="S3341" s="209">
        <v>74</v>
      </c>
    </row>
    <row r="3342" spans="3:19" x14ac:dyDescent="0.25">
      <c r="C3342" s="210"/>
      <c r="R3342" s="208">
        <v>39854</v>
      </c>
      <c r="S3342" s="209">
        <v>74.599999999999994</v>
      </c>
    </row>
    <row r="3343" spans="3:19" x14ac:dyDescent="0.25">
      <c r="C3343" s="210"/>
      <c r="R3343" s="208">
        <v>39855</v>
      </c>
      <c r="S3343" s="209">
        <v>71.3</v>
      </c>
    </row>
    <row r="3344" spans="3:19" x14ac:dyDescent="0.25">
      <c r="C3344" s="210"/>
      <c r="R3344" s="208">
        <v>39856</v>
      </c>
      <c r="S3344" s="209">
        <v>70.5</v>
      </c>
    </row>
    <row r="3345" spans="3:19" x14ac:dyDescent="0.25">
      <c r="C3345" s="210"/>
      <c r="R3345" s="208">
        <v>39857</v>
      </c>
      <c r="S3345" s="209">
        <v>68.099999999999994</v>
      </c>
    </row>
    <row r="3346" spans="3:19" x14ac:dyDescent="0.25">
      <c r="C3346" s="210"/>
      <c r="R3346" s="208">
        <v>39858</v>
      </c>
      <c r="S3346" s="209">
        <v>66.7</v>
      </c>
    </row>
    <row r="3347" spans="3:19" x14ac:dyDescent="0.25">
      <c r="C3347" s="210"/>
      <c r="R3347" s="208">
        <v>39859</v>
      </c>
      <c r="S3347" s="209">
        <v>63</v>
      </c>
    </row>
    <row r="3348" spans="3:19" x14ac:dyDescent="0.25">
      <c r="C3348" s="210"/>
      <c r="R3348" s="208">
        <v>39860</v>
      </c>
      <c r="S3348" s="209">
        <v>63.7</v>
      </c>
    </row>
    <row r="3349" spans="3:19" x14ac:dyDescent="0.25">
      <c r="C3349" s="210"/>
      <c r="R3349" s="208">
        <v>39861</v>
      </c>
      <c r="S3349" s="209">
        <v>64.599999999999994</v>
      </c>
    </row>
    <row r="3350" spans="3:19" x14ac:dyDescent="0.25">
      <c r="C3350" s="210"/>
      <c r="R3350" s="208">
        <v>39862</v>
      </c>
      <c r="S3350" s="209">
        <v>64.099999999999994</v>
      </c>
    </row>
    <row r="3351" spans="3:19" x14ac:dyDescent="0.25">
      <c r="C3351" s="210"/>
      <c r="R3351" s="208">
        <v>39863</v>
      </c>
      <c r="S3351" s="209">
        <v>64.599999999999994</v>
      </c>
    </row>
    <row r="3352" spans="3:19" x14ac:dyDescent="0.25">
      <c r="C3352" s="210"/>
      <c r="R3352" s="208">
        <v>39864</v>
      </c>
      <c r="S3352" s="209">
        <v>65.2</v>
      </c>
    </row>
    <row r="3353" spans="3:19" x14ac:dyDescent="0.25">
      <c r="C3353" s="210"/>
      <c r="R3353" s="208">
        <v>39865</v>
      </c>
      <c r="S3353" s="209">
        <v>65.3</v>
      </c>
    </row>
    <row r="3354" spans="3:19" x14ac:dyDescent="0.25">
      <c r="C3354" s="210"/>
      <c r="R3354" s="208">
        <v>39866</v>
      </c>
      <c r="S3354" s="209">
        <v>64.900000000000006</v>
      </c>
    </row>
    <row r="3355" spans="3:19" x14ac:dyDescent="0.25">
      <c r="C3355" s="210"/>
      <c r="R3355" s="208">
        <v>39867</v>
      </c>
      <c r="S3355" s="209">
        <v>66.7</v>
      </c>
    </row>
    <row r="3356" spans="3:19" x14ac:dyDescent="0.25">
      <c r="C3356" s="210"/>
      <c r="R3356" s="208">
        <v>39868</v>
      </c>
      <c r="S3356" s="209">
        <v>68.400000000000006</v>
      </c>
    </row>
    <row r="3357" spans="3:19" x14ac:dyDescent="0.25">
      <c r="C3357" s="210"/>
      <c r="R3357" s="208">
        <v>39869</v>
      </c>
      <c r="S3357" s="209">
        <v>68</v>
      </c>
    </row>
    <row r="3358" spans="3:19" x14ac:dyDescent="0.25">
      <c r="C3358" s="210"/>
      <c r="R3358" s="208">
        <v>39870</v>
      </c>
      <c r="S3358" s="209">
        <v>68.3</v>
      </c>
    </row>
    <row r="3359" spans="3:19" x14ac:dyDescent="0.25">
      <c r="C3359" s="210"/>
      <c r="R3359" s="208">
        <v>39871</v>
      </c>
      <c r="S3359" s="209">
        <v>68.2</v>
      </c>
    </row>
    <row r="3360" spans="3:19" x14ac:dyDescent="0.25">
      <c r="C3360" s="210"/>
      <c r="R3360" s="208">
        <v>39872</v>
      </c>
      <c r="S3360" s="209">
        <v>67.5</v>
      </c>
    </row>
    <row r="3361" spans="3:19" x14ac:dyDescent="0.25">
      <c r="C3361" s="210"/>
      <c r="R3361" s="208">
        <v>39873</v>
      </c>
      <c r="S3361" s="209">
        <v>66.400000000000006</v>
      </c>
    </row>
    <row r="3362" spans="3:19" x14ac:dyDescent="0.25">
      <c r="C3362" s="210"/>
      <c r="R3362" s="208">
        <v>39874</v>
      </c>
      <c r="S3362" s="209">
        <v>68</v>
      </c>
    </row>
    <row r="3363" spans="3:19" x14ac:dyDescent="0.25">
      <c r="C3363" s="210"/>
      <c r="R3363" s="208">
        <v>39875</v>
      </c>
      <c r="S3363" s="209">
        <v>70.7</v>
      </c>
    </row>
    <row r="3364" spans="3:19" x14ac:dyDescent="0.25">
      <c r="C3364" s="210"/>
      <c r="R3364" s="208">
        <v>39876</v>
      </c>
      <c r="S3364" s="209">
        <v>72.599999999999994</v>
      </c>
    </row>
    <row r="3365" spans="3:19" x14ac:dyDescent="0.25">
      <c r="C3365" s="210"/>
      <c r="R3365" s="208">
        <v>39877</v>
      </c>
      <c r="S3365" s="209">
        <v>72.3</v>
      </c>
    </row>
    <row r="3366" spans="3:19" x14ac:dyDescent="0.25">
      <c r="C3366" s="210"/>
      <c r="R3366" s="208">
        <v>39878</v>
      </c>
      <c r="S3366" s="209">
        <v>72.3</v>
      </c>
    </row>
    <row r="3367" spans="3:19" x14ac:dyDescent="0.25">
      <c r="C3367" s="210"/>
      <c r="R3367" s="208">
        <v>39879</v>
      </c>
      <c r="S3367" s="209">
        <v>72</v>
      </c>
    </row>
    <row r="3368" spans="3:19" x14ac:dyDescent="0.25">
      <c r="C3368" s="210"/>
      <c r="R3368" s="208">
        <v>39880</v>
      </c>
      <c r="S3368" s="209">
        <v>70.900000000000006</v>
      </c>
    </row>
    <row r="3369" spans="3:19" x14ac:dyDescent="0.25">
      <c r="C3369" s="210"/>
      <c r="R3369" s="208">
        <v>39881</v>
      </c>
      <c r="S3369" s="209">
        <v>72.3</v>
      </c>
    </row>
    <row r="3370" spans="3:19" x14ac:dyDescent="0.25">
      <c r="C3370" s="210"/>
      <c r="R3370" s="208">
        <v>39882</v>
      </c>
      <c r="S3370" s="209">
        <v>72.7</v>
      </c>
    </row>
    <row r="3371" spans="3:19" x14ac:dyDescent="0.25">
      <c r="C3371" s="210"/>
      <c r="R3371" s="208">
        <v>39883</v>
      </c>
      <c r="S3371" s="209">
        <v>73.7</v>
      </c>
    </row>
    <row r="3372" spans="3:19" x14ac:dyDescent="0.25">
      <c r="C3372" s="210"/>
      <c r="R3372" s="208">
        <v>39884</v>
      </c>
      <c r="S3372" s="209">
        <v>72.7</v>
      </c>
    </row>
    <row r="3373" spans="3:19" x14ac:dyDescent="0.25">
      <c r="C3373" s="210"/>
      <c r="R3373" s="208">
        <v>39885</v>
      </c>
      <c r="S3373" s="209">
        <v>73.2</v>
      </c>
    </row>
    <row r="3374" spans="3:19" x14ac:dyDescent="0.25">
      <c r="C3374" s="210"/>
      <c r="R3374" s="208">
        <v>39886</v>
      </c>
      <c r="S3374" s="209">
        <v>71.599999999999994</v>
      </c>
    </row>
    <row r="3375" spans="3:19" x14ac:dyDescent="0.25">
      <c r="C3375" s="210"/>
      <c r="R3375" s="208">
        <v>39887</v>
      </c>
      <c r="S3375" s="209">
        <v>71.5</v>
      </c>
    </row>
    <row r="3376" spans="3:19" x14ac:dyDescent="0.25">
      <c r="C3376" s="210"/>
      <c r="R3376" s="208">
        <v>39888</v>
      </c>
      <c r="S3376" s="209">
        <v>71.7</v>
      </c>
    </row>
    <row r="3377" spans="3:19" x14ac:dyDescent="0.25">
      <c r="C3377" s="210"/>
      <c r="R3377" s="208">
        <v>39889</v>
      </c>
      <c r="S3377" s="209">
        <v>72.099999999999994</v>
      </c>
    </row>
    <row r="3378" spans="3:19" x14ac:dyDescent="0.25">
      <c r="C3378" s="210"/>
      <c r="R3378" s="208">
        <v>39890</v>
      </c>
      <c r="S3378" s="209">
        <v>71.2</v>
      </c>
    </row>
    <row r="3379" spans="3:19" x14ac:dyDescent="0.25">
      <c r="C3379" s="210"/>
      <c r="R3379" s="208">
        <v>39891</v>
      </c>
      <c r="S3379" s="209">
        <v>69.7</v>
      </c>
    </row>
    <row r="3380" spans="3:19" x14ac:dyDescent="0.25">
      <c r="C3380" s="210"/>
      <c r="R3380" s="208">
        <v>39892</v>
      </c>
      <c r="S3380" s="209">
        <v>68.3</v>
      </c>
    </row>
    <row r="3381" spans="3:19" x14ac:dyDescent="0.25">
      <c r="C3381" s="210"/>
      <c r="R3381" s="208">
        <v>39893</v>
      </c>
      <c r="S3381" s="209">
        <v>67.7</v>
      </c>
    </row>
    <row r="3382" spans="3:19" x14ac:dyDescent="0.25">
      <c r="C3382" s="210"/>
      <c r="R3382" s="208">
        <v>39894</v>
      </c>
      <c r="S3382" s="209">
        <v>67.7</v>
      </c>
    </row>
    <row r="3383" spans="3:19" x14ac:dyDescent="0.25">
      <c r="C3383" s="210"/>
      <c r="R3383" s="208">
        <v>39895</v>
      </c>
      <c r="S3383" s="209">
        <v>68.599999999999994</v>
      </c>
    </row>
    <row r="3384" spans="3:19" x14ac:dyDescent="0.25">
      <c r="C3384" s="210"/>
      <c r="R3384" s="208">
        <v>39896</v>
      </c>
      <c r="S3384" s="209">
        <v>69.8</v>
      </c>
    </row>
    <row r="3385" spans="3:19" x14ac:dyDescent="0.25">
      <c r="C3385" s="210"/>
      <c r="R3385" s="208">
        <v>39897</v>
      </c>
      <c r="S3385" s="209">
        <v>70.099999999999994</v>
      </c>
    </row>
    <row r="3386" spans="3:19" x14ac:dyDescent="0.25">
      <c r="C3386" s="210"/>
      <c r="R3386" s="208">
        <v>39898</v>
      </c>
      <c r="S3386" s="209">
        <v>70</v>
      </c>
    </row>
    <row r="3387" spans="3:19" x14ac:dyDescent="0.25">
      <c r="C3387" s="210"/>
      <c r="R3387" s="208">
        <v>39899</v>
      </c>
      <c r="S3387" s="209">
        <v>70.599999999999994</v>
      </c>
    </row>
    <row r="3388" spans="3:19" x14ac:dyDescent="0.25">
      <c r="C3388" s="210"/>
      <c r="R3388" s="208">
        <v>39900</v>
      </c>
      <c r="S3388" s="209">
        <v>70.2</v>
      </c>
    </row>
    <row r="3389" spans="3:19" x14ac:dyDescent="0.25">
      <c r="C3389" s="210"/>
      <c r="R3389" s="208">
        <v>39901</v>
      </c>
      <c r="S3389" s="209">
        <v>70.400000000000006</v>
      </c>
    </row>
    <row r="3390" spans="3:19" x14ac:dyDescent="0.25">
      <c r="C3390" s="210"/>
      <c r="R3390" s="208">
        <v>39902</v>
      </c>
      <c r="S3390" s="209">
        <v>71.7</v>
      </c>
    </row>
    <row r="3391" spans="3:19" x14ac:dyDescent="0.25">
      <c r="C3391" s="210"/>
      <c r="R3391" s="208">
        <v>39903</v>
      </c>
      <c r="S3391" s="209">
        <v>73</v>
      </c>
    </row>
    <row r="3392" spans="3:19" x14ac:dyDescent="0.25">
      <c r="C3392" s="210"/>
      <c r="R3392" s="208">
        <v>39904</v>
      </c>
      <c r="S3392" s="209">
        <v>71.900000000000006</v>
      </c>
    </row>
    <row r="3393" spans="3:19" x14ac:dyDescent="0.25">
      <c r="C3393" s="210"/>
      <c r="R3393" s="208">
        <v>39905</v>
      </c>
      <c r="S3393" s="209">
        <v>71.5</v>
      </c>
    </row>
    <row r="3394" spans="3:19" x14ac:dyDescent="0.25">
      <c r="C3394" s="210"/>
      <c r="R3394" s="208">
        <v>39906</v>
      </c>
      <c r="S3394" s="209">
        <v>70.599999999999994</v>
      </c>
    </row>
    <row r="3395" spans="3:19" x14ac:dyDescent="0.25">
      <c r="C3395" s="210"/>
      <c r="R3395" s="208">
        <v>39907</v>
      </c>
      <c r="S3395" s="209">
        <v>70.900000000000006</v>
      </c>
    </row>
    <row r="3396" spans="3:19" x14ac:dyDescent="0.25">
      <c r="C3396" s="210"/>
      <c r="R3396" s="208">
        <v>39908</v>
      </c>
      <c r="S3396" s="209">
        <v>70.7</v>
      </c>
    </row>
    <row r="3397" spans="3:19" x14ac:dyDescent="0.25">
      <c r="C3397" s="210"/>
      <c r="R3397" s="208">
        <v>39909</v>
      </c>
      <c r="S3397" s="209">
        <v>73.3</v>
      </c>
    </row>
    <row r="3398" spans="3:19" x14ac:dyDescent="0.25">
      <c r="C3398" s="210"/>
      <c r="R3398" s="208">
        <v>39910</v>
      </c>
      <c r="S3398" s="209">
        <v>75.099999999999994</v>
      </c>
    </row>
    <row r="3399" spans="3:19" x14ac:dyDescent="0.25">
      <c r="C3399" s="210"/>
      <c r="R3399" s="208">
        <v>39911</v>
      </c>
      <c r="S3399" s="209">
        <v>74.3</v>
      </c>
    </row>
    <row r="3400" spans="3:19" x14ac:dyDescent="0.25">
      <c r="C3400" s="210"/>
      <c r="R3400" s="208">
        <v>39912</v>
      </c>
      <c r="S3400" s="209">
        <v>76</v>
      </c>
    </row>
    <row r="3401" spans="3:19" x14ac:dyDescent="0.25">
      <c r="C3401" s="210"/>
      <c r="R3401" s="208">
        <v>39913</v>
      </c>
      <c r="S3401" s="209">
        <v>75.2</v>
      </c>
    </row>
    <row r="3402" spans="3:19" x14ac:dyDescent="0.25">
      <c r="C3402" s="210"/>
      <c r="R3402" s="208">
        <v>39914</v>
      </c>
      <c r="S3402" s="209">
        <v>77.2</v>
      </c>
    </row>
    <row r="3403" spans="3:19" x14ac:dyDescent="0.25">
      <c r="C3403" s="210"/>
      <c r="R3403" s="208">
        <v>39915</v>
      </c>
      <c r="S3403" s="209">
        <v>78</v>
      </c>
    </row>
    <row r="3404" spans="3:19" x14ac:dyDescent="0.25">
      <c r="C3404" s="210"/>
      <c r="R3404" s="208">
        <v>39916</v>
      </c>
      <c r="S3404" s="209">
        <v>80.599999999999994</v>
      </c>
    </row>
    <row r="3405" spans="3:19" x14ac:dyDescent="0.25">
      <c r="C3405" s="210"/>
      <c r="R3405" s="208">
        <v>39917</v>
      </c>
      <c r="S3405" s="209">
        <v>84.6</v>
      </c>
    </row>
    <row r="3406" spans="3:19" x14ac:dyDescent="0.25">
      <c r="C3406" s="210"/>
      <c r="R3406" s="208">
        <v>39918</v>
      </c>
      <c r="S3406" s="209">
        <v>85.8</v>
      </c>
    </row>
    <row r="3407" spans="3:19" x14ac:dyDescent="0.25">
      <c r="C3407" s="210"/>
      <c r="R3407" s="208">
        <v>39919</v>
      </c>
      <c r="S3407" s="209">
        <v>88</v>
      </c>
    </row>
    <row r="3408" spans="3:19" x14ac:dyDescent="0.25">
      <c r="C3408" s="210"/>
      <c r="R3408" s="208">
        <v>39920</v>
      </c>
      <c r="S3408" s="209">
        <v>88.8</v>
      </c>
    </row>
    <row r="3409" spans="3:19" x14ac:dyDescent="0.25">
      <c r="C3409" s="210"/>
      <c r="R3409" s="208">
        <v>39921</v>
      </c>
      <c r="S3409" s="209">
        <v>88.7</v>
      </c>
    </row>
    <row r="3410" spans="3:19" x14ac:dyDescent="0.25">
      <c r="C3410" s="210"/>
      <c r="R3410" s="208">
        <v>39922</v>
      </c>
      <c r="S3410" s="209">
        <v>87.7</v>
      </c>
    </row>
    <row r="3411" spans="3:19" x14ac:dyDescent="0.25">
      <c r="C3411" s="210"/>
      <c r="R3411" s="208">
        <v>39923</v>
      </c>
      <c r="S3411" s="209">
        <v>88.8</v>
      </c>
    </row>
    <row r="3412" spans="3:19" x14ac:dyDescent="0.25">
      <c r="C3412" s="210"/>
      <c r="R3412" s="208">
        <v>39924</v>
      </c>
      <c r="S3412" s="209">
        <v>88.6</v>
      </c>
    </row>
    <row r="3413" spans="3:19" x14ac:dyDescent="0.25">
      <c r="C3413" s="210"/>
      <c r="R3413" s="208">
        <v>39925</v>
      </c>
      <c r="S3413" s="209">
        <v>87.9</v>
      </c>
    </row>
    <row r="3414" spans="3:19" x14ac:dyDescent="0.25">
      <c r="C3414" s="210"/>
      <c r="R3414" s="208">
        <v>39926</v>
      </c>
      <c r="S3414" s="209">
        <v>87</v>
      </c>
    </row>
    <row r="3415" spans="3:19" x14ac:dyDescent="0.25">
      <c r="C3415" s="210"/>
      <c r="R3415" s="208">
        <v>39927</v>
      </c>
      <c r="S3415" s="209">
        <v>85.1</v>
      </c>
    </row>
    <row r="3416" spans="3:19" x14ac:dyDescent="0.25">
      <c r="C3416" s="210"/>
      <c r="R3416" s="208">
        <v>39928</v>
      </c>
      <c r="S3416" s="209">
        <v>85</v>
      </c>
    </row>
    <row r="3417" spans="3:19" x14ac:dyDescent="0.25">
      <c r="C3417" s="210"/>
      <c r="R3417" s="208">
        <v>39929</v>
      </c>
      <c r="S3417" s="209">
        <v>84.1</v>
      </c>
    </row>
    <row r="3418" spans="3:19" x14ac:dyDescent="0.25">
      <c r="C3418" s="210"/>
      <c r="R3418" s="208">
        <v>39930</v>
      </c>
      <c r="S3418" s="209">
        <v>85.3</v>
      </c>
    </row>
    <row r="3419" spans="3:19" x14ac:dyDescent="0.25">
      <c r="C3419" s="210"/>
      <c r="R3419" s="208">
        <v>39931</v>
      </c>
      <c r="S3419" s="209">
        <v>86.4</v>
      </c>
    </row>
    <row r="3420" spans="3:19" x14ac:dyDescent="0.25">
      <c r="C3420" s="210"/>
      <c r="R3420" s="208">
        <v>39932</v>
      </c>
      <c r="S3420" s="209">
        <v>86.1</v>
      </c>
    </row>
    <row r="3421" spans="3:19" x14ac:dyDescent="0.25">
      <c r="C3421" s="210"/>
      <c r="R3421" s="208">
        <v>39933</v>
      </c>
      <c r="S3421" s="209">
        <v>86</v>
      </c>
    </row>
    <row r="3422" spans="3:19" x14ac:dyDescent="0.25">
      <c r="C3422" s="210"/>
      <c r="R3422" s="208">
        <v>39934</v>
      </c>
      <c r="S3422" s="209">
        <v>85</v>
      </c>
    </row>
    <row r="3423" spans="3:19" x14ac:dyDescent="0.25">
      <c r="C3423" s="210"/>
      <c r="R3423" s="208">
        <v>39935</v>
      </c>
      <c r="S3423" s="209">
        <v>83.8</v>
      </c>
    </row>
    <row r="3424" spans="3:19" x14ac:dyDescent="0.25">
      <c r="C3424" s="210"/>
      <c r="R3424" s="208">
        <v>39936</v>
      </c>
      <c r="S3424" s="209">
        <v>82.9</v>
      </c>
    </row>
    <row r="3425" spans="3:19" x14ac:dyDescent="0.25">
      <c r="C3425" s="210"/>
      <c r="R3425" s="208">
        <v>39937</v>
      </c>
      <c r="S3425" s="209">
        <v>83.6</v>
      </c>
    </row>
    <row r="3426" spans="3:19" x14ac:dyDescent="0.25">
      <c r="C3426" s="210"/>
      <c r="R3426" s="208">
        <v>39938</v>
      </c>
      <c r="S3426" s="209">
        <v>85.5</v>
      </c>
    </row>
    <row r="3427" spans="3:19" x14ac:dyDescent="0.25">
      <c r="C3427" s="210"/>
      <c r="R3427" s="208">
        <v>39939</v>
      </c>
      <c r="S3427" s="209">
        <v>84.5</v>
      </c>
    </row>
    <row r="3428" spans="3:19" x14ac:dyDescent="0.25">
      <c r="C3428" s="210"/>
      <c r="R3428" s="208">
        <v>39940</v>
      </c>
      <c r="S3428" s="209">
        <v>83.8</v>
      </c>
    </row>
    <row r="3429" spans="3:19" x14ac:dyDescent="0.25">
      <c r="C3429" s="210"/>
      <c r="R3429" s="208">
        <v>39941</v>
      </c>
      <c r="S3429" s="209">
        <v>83.6</v>
      </c>
    </row>
    <row r="3430" spans="3:19" x14ac:dyDescent="0.25">
      <c r="C3430" s="210"/>
      <c r="R3430" s="208">
        <v>39942</v>
      </c>
      <c r="S3430" s="209">
        <v>81.2</v>
      </c>
    </row>
    <row r="3431" spans="3:19" x14ac:dyDescent="0.25">
      <c r="C3431" s="210"/>
      <c r="R3431" s="208">
        <v>39943</v>
      </c>
      <c r="S3431" s="209">
        <v>79.7</v>
      </c>
    </row>
    <row r="3432" spans="3:19" x14ac:dyDescent="0.25">
      <c r="C3432" s="210"/>
      <c r="R3432" s="208">
        <v>39944</v>
      </c>
      <c r="S3432" s="209">
        <v>80</v>
      </c>
    </row>
    <row r="3433" spans="3:19" x14ac:dyDescent="0.25">
      <c r="C3433" s="210"/>
      <c r="R3433" s="208">
        <v>39945</v>
      </c>
      <c r="S3433" s="209">
        <v>80.400000000000006</v>
      </c>
    </row>
    <row r="3434" spans="3:19" x14ac:dyDescent="0.25">
      <c r="C3434" s="210"/>
      <c r="R3434" s="208">
        <v>39946</v>
      </c>
      <c r="S3434" s="209">
        <v>78.7</v>
      </c>
    </row>
    <row r="3435" spans="3:19" x14ac:dyDescent="0.25">
      <c r="C3435" s="210"/>
      <c r="R3435" s="208">
        <v>39947</v>
      </c>
      <c r="S3435" s="209">
        <v>75.599999999999994</v>
      </c>
    </row>
    <row r="3436" spans="3:19" x14ac:dyDescent="0.25">
      <c r="C3436" s="210"/>
      <c r="R3436" s="208">
        <v>39948</v>
      </c>
      <c r="S3436" s="209">
        <v>74.2</v>
      </c>
    </row>
    <row r="3437" spans="3:19" x14ac:dyDescent="0.25">
      <c r="C3437" s="210"/>
      <c r="R3437" s="208">
        <v>39949</v>
      </c>
      <c r="S3437" s="209">
        <v>72.099999999999994</v>
      </c>
    </row>
    <row r="3438" spans="3:19" x14ac:dyDescent="0.25">
      <c r="C3438" s="210"/>
      <c r="R3438" s="208">
        <v>39950</v>
      </c>
      <c r="S3438" s="209">
        <v>71.7</v>
      </c>
    </row>
    <row r="3439" spans="3:19" x14ac:dyDescent="0.25">
      <c r="C3439" s="210"/>
      <c r="R3439" s="208">
        <v>39951</v>
      </c>
      <c r="S3439" s="209">
        <v>74.7</v>
      </c>
    </row>
    <row r="3440" spans="3:19" x14ac:dyDescent="0.25">
      <c r="C3440" s="210"/>
      <c r="R3440" s="208">
        <v>39952</v>
      </c>
      <c r="S3440" s="209">
        <v>78.8</v>
      </c>
    </row>
    <row r="3441" spans="3:19" x14ac:dyDescent="0.25">
      <c r="C3441" s="210"/>
      <c r="R3441" s="208">
        <v>39953</v>
      </c>
      <c r="S3441" s="209">
        <v>79</v>
      </c>
    </row>
    <row r="3442" spans="3:19" x14ac:dyDescent="0.25">
      <c r="C3442" s="210"/>
      <c r="R3442" s="208">
        <v>39954</v>
      </c>
      <c r="S3442" s="209">
        <v>80.3</v>
      </c>
    </row>
    <row r="3443" spans="3:19" x14ac:dyDescent="0.25">
      <c r="C3443" s="210"/>
      <c r="R3443" s="208">
        <v>39955</v>
      </c>
      <c r="S3443" s="209">
        <v>80.7</v>
      </c>
    </row>
    <row r="3444" spans="3:19" x14ac:dyDescent="0.25">
      <c r="C3444" s="210"/>
      <c r="R3444" s="208">
        <v>39956</v>
      </c>
      <c r="S3444" s="209">
        <v>80.3</v>
      </c>
    </row>
    <row r="3445" spans="3:19" x14ac:dyDescent="0.25">
      <c r="C3445" s="210"/>
      <c r="R3445" s="208">
        <v>39957</v>
      </c>
      <c r="S3445" s="209">
        <v>81.400000000000006</v>
      </c>
    </row>
    <row r="3446" spans="3:19" x14ac:dyDescent="0.25">
      <c r="C3446" s="210"/>
      <c r="R3446" s="208">
        <v>39958</v>
      </c>
      <c r="S3446" s="209">
        <v>82.9</v>
      </c>
    </row>
    <row r="3447" spans="3:19" x14ac:dyDescent="0.25">
      <c r="C3447" s="210"/>
      <c r="R3447" s="208">
        <v>39959</v>
      </c>
      <c r="S3447" s="209">
        <v>86.2</v>
      </c>
    </row>
    <row r="3448" spans="3:19" x14ac:dyDescent="0.25">
      <c r="C3448" s="210"/>
      <c r="R3448" s="208">
        <v>39960</v>
      </c>
      <c r="S3448" s="209">
        <v>87.6</v>
      </c>
    </row>
    <row r="3449" spans="3:19" x14ac:dyDescent="0.25">
      <c r="C3449" s="210"/>
      <c r="R3449" s="208">
        <v>39961</v>
      </c>
      <c r="S3449" s="209">
        <v>88.8</v>
      </c>
    </row>
    <row r="3450" spans="3:19" x14ac:dyDescent="0.25">
      <c r="C3450" s="210"/>
      <c r="R3450" s="208">
        <v>39962</v>
      </c>
      <c r="S3450" s="209">
        <v>90</v>
      </c>
    </row>
    <row r="3451" spans="3:19" x14ac:dyDescent="0.25">
      <c r="C3451" s="210"/>
      <c r="R3451" s="208">
        <v>39963</v>
      </c>
      <c r="S3451" s="209">
        <v>90.6</v>
      </c>
    </row>
    <row r="3452" spans="3:19" x14ac:dyDescent="0.25">
      <c r="C3452" s="210"/>
      <c r="R3452" s="208">
        <v>39964</v>
      </c>
      <c r="S3452" s="209">
        <v>92.4</v>
      </c>
    </row>
    <row r="3453" spans="3:19" x14ac:dyDescent="0.25">
      <c r="C3453" s="210"/>
      <c r="R3453" s="208">
        <v>39965</v>
      </c>
      <c r="S3453" s="209">
        <v>92.9</v>
      </c>
    </row>
    <row r="3454" spans="3:19" x14ac:dyDescent="0.25">
      <c r="C3454" s="210"/>
      <c r="R3454" s="208">
        <v>39966</v>
      </c>
      <c r="S3454" s="209">
        <v>94.6</v>
      </c>
    </row>
    <row r="3455" spans="3:19" x14ac:dyDescent="0.25">
      <c r="C3455" s="210"/>
      <c r="R3455" s="208">
        <v>39967</v>
      </c>
      <c r="S3455" s="209">
        <v>94.3</v>
      </c>
    </row>
    <row r="3456" spans="3:19" x14ac:dyDescent="0.25">
      <c r="C3456" s="210"/>
      <c r="R3456" s="208">
        <v>39968</v>
      </c>
      <c r="S3456" s="209">
        <v>92.8</v>
      </c>
    </row>
    <row r="3457" spans="3:19" x14ac:dyDescent="0.25">
      <c r="C3457" s="210"/>
      <c r="R3457" s="208">
        <v>39969</v>
      </c>
      <c r="S3457" s="209">
        <v>92.7</v>
      </c>
    </row>
    <row r="3458" spans="3:19" x14ac:dyDescent="0.25">
      <c r="C3458" s="210"/>
      <c r="R3458" s="208">
        <v>39970</v>
      </c>
      <c r="S3458" s="209">
        <v>92.3</v>
      </c>
    </row>
    <row r="3459" spans="3:19" x14ac:dyDescent="0.25">
      <c r="C3459" s="210"/>
      <c r="R3459" s="208">
        <v>39971</v>
      </c>
      <c r="S3459" s="209">
        <v>92.1</v>
      </c>
    </row>
    <row r="3460" spans="3:19" x14ac:dyDescent="0.25">
      <c r="C3460" s="210"/>
      <c r="R3460" s="208">
        <v>39972</v>
      </c>
      <c r="S3460" s="209">
        <v>93.3</v>
      </c>
    </row>
    <row r="3461" spans="3:19" x14ac:dyDescent="0.25">
      <c r="C3461" s="210"/>
      <c r="R3461" s="208">
        <v>39973</v>
      </c>
      <c r="S3461" s="209">
        <v>94.4</v>
      </c>
    </row>
    <row r="3462" spans="3:19" x14ac:dyDescent="0.25">
      <c r="C3462" s="210"/>
      <c r="R3462" s="208">
        <v>39974</v>
      </c>
      <c r="S3462" s="209">
        <v>92.5</v>
      </c>
    </row>
    <row r="3463" spans="3:19" x14ac:dyDescent="0.25">
      <c r="C3463" s="210"/>
      <c r="R3463" s="208">
        <v>39975</v>
      </c>
      <c r="S3463" s="209">
        <v>92.9</v>
      </c>
    </row>
    <row r="3464" spans="3:19" x14ac:dyDescent="0.25">
      <c r="C3464" s="210"/>
      <c r="R3464" s="208">
        <v>39976</v>
      </c>
      <c r="S3464" s="209">
        <v>93.6</v>
      </c>
    </row>
    <row r="3465" spans="3:19" x14ac:dyDescent="0.25">
      <c r="C3465" s="210"/>
      <c r="R3465" s="208">
        <v>39977</v>
      </c>
      <c r="S3465" s="209">
        <v>93.3</v>
      </c>
    </row>
    <row r="3466" spans="3:19" x14ac:dyDescent="0.25">
      <c r="C3466" s="210"/>
      <c r="R3466" s="208">
        <v>39978</v>
      </c>
      <c r="S3466" s="209">
        <v>93.7</v>
      </c>
    </row>
    <row r="3467" spans="3:19" x14ac:dyDescent="0.25">
      <c r="C3467" s="210"/>
      <c r="R3467" s="208">
        <v>39979</v>
      </c>
      <c r="S3467" s="209">
        <v>96</v>
      </c>
    </row>
    <row r="3468" spans="3:19" x14ac:dyDescent="0.25">
      <c r="C3468" s="210"/>
      <c r="R3468" s="208">
        <v>39980</v>
      </c>
      <c r="S3468" s="209">
        <v>97.8</v>
      </c>
    </row>
    <row r="3469" spans="3:19" x14ac:dyDescent="0.25">
      <c r="C3469" s="210"/>
      <c r="R3469" s="208">
        <v>39981</v>
      </c>
      <c r="S3469" s="209">
        <v>95.1</v>
      </c>
    </row>
    <row r="3470" spans="3:19" x14ac:dyDescent="0.25">
      <c r="C3470" s="210"/>
      <c r="R3470" s="208">
        <v>39982</v>
      </c>
      <c r="S3470" s="209">
        <v>94.7</v>
      </c>
    </row>
    <row r="3471" spans="3:19" x14ac:dyDescent="0.25">
      <c r="C3471" s="210"/>
      <c r="R3471" s="208">
        <v>39983</v>
      </c>
      <c r="S3471" s="209">
        <v>94.7</v>
      </c>
    </row>
    <row r="3472" spans="3:19" x14ac:dyDescent="0.25">
      <c r="C3472" s="210"/>
      <c r="R3472" s="208">
        <v>39984</v>
      </c>
      <c r="S3472" s="209">
        <v>93.4</v>
      </c>
    </row>
    <row r="3473" spans="3:19" x14ac:dyDescent="0.25">
      <c r="C3473" s="210"/>
      <c r="R3473" s="208">
        <v>39985</v>
      </c>
      <c r="S3473" s="209">
        <v>93</v>
      </c>
    </row>
    <row r="3474" spans="3:19" x14ac:dyDescent="0.25">
      <c r="C3474" s="210"/>
      <c r="R3474" s="208">
        <v>39986</v>
      </c>
      <c r="S3474" s="209">
        <v>93.7</v>
      </c>
    </row>
    <row r="3475" spans="3:19" x14ac:dyDescent="0.25">
      <c r="C3475" s="210"/>
      <c r="R3475" s="208">
        <v>39987</v>
      </c>
      <c r="S3475" s="209">
        <v>93.4</v>
      </c>
    </row>
    <row r="3476" spans="3:19" x14ac:dyDescent="0.25">
      <c r="C3476" s="210"/>
      <c r="R3476" s="208">
        <v>39988</v>
      </c>
      <c r="S3476" s="209">
        <v>91.3</v>
      </c>
    </row>
    <row r="3477" spans="3:19" x14ac:dyDescent="0.25">
      <c r="C3477" s="210"/>
      <c r="R3477" s="208">
        <v>39989</v>
      </c>
      <c r="S3477" s="209">
        <v>88.5</v>
      </c>
    </row>
    <row r="3478" spans="3:19" x14ac:dyDescent="0.25">
      <c r="C3478" s="210"/>
      <c r="R3478" s="208">
        <v>39990</v>
      </c>
      <c r="S3478" s="209">
        <v>85.6</v>
      </c>
    </row>
    <row r="3479" spans="3:19" x14ac:dyDescent="0.25">
      <c r="C3479" s="210"/>
      <c r="R3479" s="208">
        <v>39991</v>
      </c>
      <c r="S3479" s="209">
        <v>83.7</v>
      </c>
    </row>
    <row r="3480" spans="3:19" x14ac:dyDescent="0.25">
      <c r="C3480" s="210"/>
      <c r="R3480" s="208">
        <v>39992</v>
      </c>
      <c r="S3480" s="209">
        <v>82.1</v>
      </c>
    </row>
    <row r="3481" spans="3:19" x14ac:dyDescent="0.25">
      <c r="C3481" s="210"/>
      <c r="R3481" s="208">
        <v>39993</v>
      </c>
      <c r="S3481" s="209">
        <v>81</v>
      </c>
    </row>
    <row r="3482" spans="3:19" x14ac:dyDescent="0.25">
      <c r="C3482" s="210"/>
      <c r="R3482" s="208">
        <v>39994</v>
      </c>
      <c r="S3482" s="209">
        <v>81.3</v>
      </c>
    </row>
    <row r="3483" spans="3:19" x14ac:dyDescent="0.25">
      <c r="C3483" s="210"/>
      <c r="R3483" s="208">
        <v>39995</v>
      </c>
      <c r="S3483" s="209">
        <v>81</v>
      </c>
    </row>
    <row r="3484" spans="3:19" x14ac:dyDescent="0.25">
      <c r="C3484" s="210"/>
      <c r="R3484" s="208">
        <v>39996</v>
      </c>
      <c r="S3484" s="209">
        <v>79.3</v>
      </c>
    </row>
    <row r="3485" spans="3:19" x14ac:dyDescent="0.25">
      <c r="C3485" s="210"/>
      <c r="R3485" s="208">
        <v>39997</v>
      </c>
      <c r="S3485" s="209">
        <v>80.900000000000006</v>
      </c>
    </row>
    <row r="3486" spans="3:19" x14ac:dyDescent="0.25">
      <c r="C3486" s="210"/>
      <c r="R3486" s="208">
        <v>39998</v>
      </c>
      <c r="S3486" s="209">
        <v>80.400000000000006</v>
      </c>
    </row>
    <row r="3487" spans="3:19" x14ac:dyDescent="0.25">
      <c r="C3487" s="210"/>
      <c r="R3487" s="208">
        <v>39999</v>
      </c>
      <c r="S3487" s="209">
        <v>78.8</v>
      </c>
    </row>
    <row r="3488" spans="3:19" x14ac:dyDescent="0.25">
      <c r="C3488" s="210"/>
      <c r="R3488" s="208">
        <v>40000</v>
      </c>
      <c r="S3488" s="209">
        <v>80.599999999999994</v>
      </c>
    </row>
    <row r="3489" spans="3:19" x14ac:dyDescent="0.25">
      <c r="C3489" s="210"/>
      <c r="R3489" s="208">
        <v>40001</v>
      </c>
      <c r="S3489" s="209">
        <v>82</v>
      </c>
    </row>
    <row r="3490" spans="3:19" x14ac:dyDescent="0.25">
      <c r="C3490" s="210"/>
      <c r="R3490" s="208">
        <v>40002</v>
      </c>
      <c r="S3490" s="209">
        <v>81.599999999999994</v>
      </c>
    </row>
    <row r="3491" spans="3:19" x14ac:dyDescent="0.25">
      <c r="C3491" s="210"/>
      <c r="R3491" s="208">
        <v>40003</v>
      </c>
      <c r="S3491" s="209">
        <v>82.2</v>
      </c>
    </row>
    <row r="3492" spans="3:19" x14ac:dyDescent="0.25">
      <c r="C3492" s="210"/>
      <c r="R3492" s="208">
        <v>40004</v>
      </c>
      <c r="S3492" s="209">
        <v>82.8</v>
      </c>
    </row>
    <row r="3493" spans="3:19" x14ac:dyDescent="0.25">
      <c r="C3493" s="210"/>
      <c r="R3493" s="208">
        <v>40005</v>
      </c>
      <c r="S3493" s="209">
        <v>81.599999999999994</v>
      </c>
    </row>
    <row r="3494" spans="3:19" x14ac:dyDescent="0.25">
      <c r="C3494" s="210"/>
      <c r="R3494" s="208">
        <v>40006</v>
      </c>
      <c r="S3494" s="209">
        <v>80.5</v>
      </c>
    </row>
    <row r="3495" spans="3:19" x14ac:dyDescent="0.25">
      <c r="C3495" s="210"/>
      <c r="R3495" s="208">
        <v>40007</v>
      </c>
      <c r="S3495" s="209">
        <v>80.900000000000006</v>
      </c>
    </row>
    <row r="3496" spans="3:19" x14ac:dyDescent="0.25">
      <c r="C3496" s="210"/>
      <c r="R3496" s="208">
        <v>40008</v>
      </c>
      <c r="S3496" s="209">
        <v>81.5</v>
      </c>
    </row>
    <row r="3497" spans="3:19" x14ac:dyDescent="0.25">
      <c r="C3497" s="210"/>
      <c r="R3497" s="208">
        <v>40009</v>
      </c>
      <c r="S3497" s="209">
        <v>79.900000000000006</v>
      </c>
    </row>
    <row r="3498" spans="3:19" x14ac:dyDescent="0.25">
      <c r="C3498" s="210"/>
      <c r="R3498" s="208">
        <v>40010</v>
      </c>
      <c r="S3498" s="209">
        <v>77.599999999999994</v>
      </c>
    </row>
    <row r="3499" spans="3:19" x14ac:dyDescent="0.25">
      <c r="C3499" s="210"/>
      <c r="R3499" s="208">
        <v>40011</v>
      </c>
      <c r="S3499" s="209">
        <v>78.8</v>
      </c>
    </row>
    <row r="3500" spans="3:19" x14ac:dyDescent="0.25">
      <c r="C3500" s="210"/>
      <c r="R3500" s="208">
        <v>40012</v>
      </c>
      <c r="S3500" s="209">
        <v>77.5</v>
      </c>
    </row>
    <row r="3501" spans="3:19" x14ac:dyDescent="0.25">
      <c r="C3501" s="210"/>
      <c r="R3501" s="208">
        <v>40013</v>
      </c>
      <c r="S3501" s="209">
        <v>76.7</v>
      </c>
    </row>
    <row r="3502" spans="3:19" x14ac:dyDescent="0.25">
      <c r="C3502" s="210"/>
      <c r="R3502" s="208">
        <v>40014</v>
      </c>
      <c r="S3502" s="209">
        <v>76.599999999999994</v>
      </c>
    </row>
    <row r="3503" spans="3:19" x14ac:dyDescent="0.25">
      <c r="C3503" s="210"/>
      <c r="R3503" s="208">
        <v>40015</v>
      </c>
      <c r="S3503" s="209">
        <v>76.599999999999994</v>
      </c>
    </row>
    <row r="3504" spans="3:19" x14ac:dyDescent="0.25">
      <c r="C3504" s="210"/>
      <c r="R3504" s="208">
        <v>40016</v>
      </c>
      <c r="S3504" s="209">
        <v>76.7</v>
      </c>
    </row>
    <row r="3505" spans="3:19" x14ac:dyDescent="0.25">
      <c r="C3505" s="210"/>
      <c r="R3505" s="208">
        <v>40017</v>
      </c>
      <c r="S3505" s="209">
        <v>77.5</v>
      </c>
    </row>
    <row r="3506" spans="3:19" x14ac:dyDescent="0.25">
      <c r="C3506" s="210"/>
      <c r="R3506" s="208">
        <v>40018</v>
      </c>
      <c r="S3506" s="209">
        <v>80</v>
      </c>
    </row>
    <row r="3507" spans="3:19" x14ac:dyDescent="0.25">
      <c r="C3507" s="210"/>
      <c r="R3507" s="208">
        <v>40019</v>
      </c>
      <c r="S3507" s="209">
        <v>79.400000000000006</v>
      </c>
    </row>
    <row r="3508" spans="3:19" x14ac:dyDescent="0.25">
      <c r="C3508" s="210"/>
      <c r="R3508" s="208">
        <v>40020</v>
      </c>
      <c r="S3508" s="209">
        <v>79.7</v>
      </c>
    </row>
    <row r="3509" spans="3:19" x14ac:dyDescent="0.25">
      <c r="C3509" s="210"/>
      <c r="R3509" s="208">
        <v>40021</v>
      </c>
      <c r="S3509" s="209">
        <v>80.2</v>
      </c>
    </row>
    <row r="3510" spans="3:19" x14ac:dyDescent="0.25">
      <c r="C3510" s="210"/>
      <c r="R3510" s="208">
        <v>40022</v>
      </c>
      <c r="S3510" s="209">
        <v>81.900000000000006</v>
      </c>
    </row>
    <row r="3511" spans="3:19" x14ac:dyDescent="0.25">
      <c r="C3511" s="210"/>
      <c r="R3511" s="208">
        <v>40023</v>
      </c>
      <c r="S3511" s="209">
        <v>83.3</v>
      </c>
    </row>
    <row r="3512" spans="3:19" x14ac:dyDescent="0.25">
      <c r="C3512" s="210"/>
      <c r="R3512" s="208">
        <v>40024</v>
      </c>
      <c r="S3512" s="209">
        <v>81.7</v>
      </c>
    </row>
    <row r="3513" spans="3:19" x14ac:dyDescent="0.25">
      <c r="C3513" s="210"/>
      <c r="R3513" s="208">
        <v>40025</v>
      </c>
      <c r="S3513" s="209">
        <v>81.2</v>
      </c>
    </row>
    <row r="3514" spans="3:19" x14ac:dyDescent="0.25">
      <c r="C3514" s="210"/>
      <c r="R3514" s="208">
        <v>40026</v>
      </c>
      <c r="S3514" s="209">
        <v>80.3</v>
      </c>
    </row>
    <row r="3515" spans="3:19" x14ac:dyDescent="0.25">
      <c r="C3515" s="210"/>
      <c r="R3515" s="208">
        <v>40027</v>
      </c>
      <c r="S3515" s="209">
        <v>77.400000000000006</v>
      </c>
    </row>
    <row r="3516" spans="3:19" x14ac:dyDescent="0.25">
      <c r="C3516" s="210"/>
      <c r="R3516" s="208">
        <v>40028</v>
      </c>
      <c r="S3516" s="209">
        <v>79</v>
      </c>
    </row>
    <row r="3517" spans="3:19" x14ac:dyDescent="0.25">
      <c r="C3517" s="210"/>
      <c r="R3517" s="208">
        <v>40029</v>
      </c>
      <c r="S3517" s="209">
        <v>79.900000000000006</v>
      </c>
    </row>
    <row r="3518" spans="3:19" x14ac:dyDescent="0.25">
      <c r="C3518" s="210"/>
      <c r="R3518" s="208">
        <v>40030</v>
      </c>
      <c r="S3518" s="209">
        <v>79.2</v>
      </c>
    </row>
    <row r="3519" spans="3:19" x14ac:dyDescent="0.25">
      <c r="C3519" s="210"/>
      <c r="R3519" s="208">
        <v>40031</v>
      </c>
      <c r="S3519" s="209">
        <v>77.900000000000006</v>
      </c>
    </row>
    <row r="3520" spans="3:19" x14ac:dyDescent="0.25">
      <c r="C3520" s="210"/>
      <c r="R3520" s="208">
        <v>40032</v>
      </c>
      <c r="S3520" s="209">
        <v>79</v>
      </c>
    </row>
    <row r="3521" spans="3:19" x14ac:dyDescent="0.25">
      <c r="C3521" s="210"/>
      <c r="R3521" s="208">
        <v>40033</v>
      </c>
      <c r="S3521" s="209">
        <v>78.599999999999994</v>
      </c>
    </row>
    <row r="3522" spans="3:19" x14ac:dyDescent="0.25">
      <c r="C3522" s="210"/>
      <c r="R3522" s="208">
        <v>40034</v>
      </c>
      <c r="S3522" s="209">
        <v>77.7</v>
      </c>
    </row>
    <row r="3523" spans="3:19" x14ac:dyDescent="0.25">
      <c r="C3523" s="210"/>
      <c r="R3523" s="208">
        <v>40035</v>
      </c>
      <c r="S3523" s="209">
        <v>77.5</v>
      </c>
    </row>
    <row r="3524" spans="3:19" x14ac:dyDescent="0.25">
      <c r="C3524" s="210"/>
      <c r="R3524" s="208">
        <v>40036</v>
      </c>
      <c r="S3524" s="209">
        <v>78.2</v>
      </c>
    </row>
    <row r="3525" spans="3:19" x14ac:dyDescent="0.25">
      <c r="C3525" s="210"/>
      <c r="R3525" s="208">
        <v>40037</v>
      </c>
      <c r="S3525" s="209">
        <v>78.400000000000006</v>
      </c>
    </row>
    <row r="3526" spans="3:19" x14ac:dyDescent="0.25">
      <c r="C3526" s="210"/>
      <c r="R3526" s="208">
        <v>40038</v>
      </c>
      <c r="S3526" s="209">
        <v>77.099999999999994</v>
      </c>
    </row>
    <row r="3527" spans="3:19" x14ac:dyDescent="0.25">
      <c r="C3527" s="210"/>
      <c r="R3527" s="208">
        <v>40039</v>
      </c>
      <c r="S3527" s="209">
        <v>76.900000000000006</v>
      </c>
    </row>
    <row r="3528" spans="3:19" x14ac:dyDescent="0.25">
      <c r="C3528" s="210"/>
      <c r="R3528" s="208">
        <v>40040</v>
      </c>
      <c r="S3528" s="209">
        <v>77</v>
      </c>
    </row>
    <row r="3529" spans="3:19" x14ac:dyDescent="0.25">
      <c r="C3529" s="210"/>
      <c r="R3529" s="208">
        <v>40041</v>
      </c>
      <c r="S3529" s="209">
        <v>75.5</v>
      </c>
    </row>
    <row r="3530" spans="3:19" x14ac:dyDescent="0.25">
      <c r="C3530" s="210"/>
      <c r="R3530" s="208">
        <v>40042</v>
      </c>
      <c r="S3530" s="209">
        <v>76.099999999999994</v>
      </c>
    </row>
    <row r="3531" spans="3:19" x14ac:dyDescent="0.25">
      <c r="C3531" s="210"/>
      <c r="R3531" s="208">
        <v>40043</v>
      </c>
      <c r="S3531" s="209">
        <v>76</v>
      </c>
    </row>
    <row r="3532" spans="3:19" x14ac:dyDescent="0.25">
      <c r="C3532" s="210"/>
      <c r="R3532" s="208">
        <v>40044</v>
      </c>
      <c r="S3532" s="209">
        <v>77.599999999999994</v>
      </c>
    </row>
    <row r="3533" spans="3:19" x14ac:dyDescent="0.25">
      <c r="C3533" s="210"/>
      <c r="R3533" s="208">
        <v>40045</v>
      </c>
      <c r="S3533" s="209">
        <v>78.400000000000006</v>
      </c>
    </row>
    <row r="3534" spans="3:19" x14ac:dyDescent="0.25">
      <c r="C3534" s="210"/>
      <c r="R3534" s="208">
        <v>40046</v>
      </c>
      <c r="S3534" s="209">
        <v>77.7</v>
      </c>
    </row>
    <row r="3535" spans="3:19" x14ac:dyDescent="0.25">
      <c r="C3535" s="210"/>
      <c r="R3535" s="208">
        <v>40047</v>
      </c>
      <c r="S3535" s="209">
        <v>76.400000000000006</v>
      </c>
    </row>
    <row r="3536" spans="3:19" x14ac:dyDescent="0.25">
      <c r="C3536" s="210"/>
      <c r="R3536" s="208">
        <v>40048</v>
      </c>
      <c r="S3536" s="209">
        <v>74.099999999999994</v>
      </c>
    </row>
    <row r="3537" spans="3:19" x14ac:dyDescent="0.25">
      <c r="C3537" s="210"/>
      <c r="R3537" s="208">
        <v>40049</v>
      </c>
      <c r="S3537" s="209">
        <v>75.099999999999994</v>
      </c>
    </row>
    <row r="3538" spans="3:19" x14ac:dyDescent="0.25">
      <c r="C3538" s="210"/>
      <c r="R3538" s="208">
        <v>40050</v>
      </c>
      <c r="S3538" s="209">
        <v>75.400000000000006</v>
      </c>
    </row>
    <row r="3539" spans="3:19" x14ac:dyDescent="0.25">
      <c r="C3539" s="210"/>
      <c r="R3539" s="208">
        <v>40051</v>
      </c>
      <c r="S3539" s="209">
        <v>75.400000000000006</v>
      </c>
    </row>
    <row r="3540" spans="3:19" x14ac:dyDescent="0.25">
      <c r="C3540" s="210"/>
      <c r="R3540" s="208">
        <v>40052</v>
      </c>
      <c r="S3540" s="209">
        <v>72.900000000000006</v>
      </c>
    </row>
    <row r="3541" spans="3:19" x14ac:dyDescent="0.25">
      <c r="C3541" s="210"/>
      <c r="R3541" s="208">
        <v>40053</v>
      </c>
      <c r="S3541" s="209">
        <v>71.8</v>
      </c>
    </row>
    <row r="3542" spans="3:19" x14ac:dyDescent="0.25">
      <c r="C3542" s="210"/>
      <c r="R3542" s="208">
        <v>40054</v>
      </c>
      <c r="S3542" s="209">
        <v>73.8</v>
      </c>
    </row>
    <row r="3543" spans="3:19" x14ac:dyDescent="0.25">
      <c r="C3543" s="210"/>
      <c r="R3543" s="208">
        <v>40055</v>
      </c>
      <c r="S3543" s="209">
        <v>74.099999999999994</v>
      </c>
    </row>
    <row r="3544" spans="3:19" x14ac:dyDescent="0.25">
      <c r="C3544" s="210"/>
      <c r="R3544" s="208">
        <v>40056</v>
      </c>
      <c r="S3544" s="209">
        <v>75.2</v>
      </c>
    </row>
    <row r="3545" spans="3:19" x14ac:dyDescent="0.25">
      <c r="C3545" s="210"/>
      <c r="R3545" s="208">
        <v>40057</v>
      </c>
      <c r="S3545" s="209">
        <v>75.5</v>
      </c>
    </row>
    <row r="3546" spans="3:19" x14ac:dyDescent="0.25">
      <c r="C3546" s="210"/>
      <c r="R3546" s="208">
        <v>40058</v>
      </c>
      <c r="S3546" s="209">
        <v>74.400000000000006</v>
      </c>
    </row>
    <row r="3547" spans="3:19" x14ac:dyDescent="0.25">
      <c r="C3547" s="210"/>
      <c r="R3547" s="208">
        <v>40059</v>
      </c>
      <c r="S3547" s="209">
        <v>73.099999999999994</v>
      </c>
    </row>
    <row r="3548" spans="3:19" x14ac:dyDescent="0.25">
      <c r="C3548" s="210"/>
      <c r="R3548" s="208">
        <v>40060</v>
      </c>
      <c r="S3548" s="209">
        <v>73</v>
      </c>
    </row>
    <row r="3549" spans="3:19" x14ac:dyDescent="0.25">
      <c r="C3549" s="210"/>
      <c r="R3549" s="208">
        <v>40061</v>
      </c>
      <c r="S3549" s="209">
        <v>72.8</v>
      </c>
    </row>
    <row r="3550" spans="3:19" x14ac:dyDescent="0.25">
      <c r="C3550" s="210"/>
      <c r="R3550" s="208">
        <v>40062</v>
      </c>
      <c r="S3550" s="209">
        <v>71.400000000000006</v>
      </c>
    </row>
    <row r="3551" spans="3:19" x14ac:dyDescent="0.25">
      <c r="C3551" s="210"/>
      <c r="R3551" s="208">
        <v>40063</v>
      </c>
      <c r="S3551" s="209">
        <v>71.900000000000006</v>
      </c>
    </row>
    <row r="3552" spans="3:19" x14ac:dyDescent="0.25">
      <c r="C3552" s="210"/>
      <c r="R3552" s="208">
        <v>40064</v>
      </c>
      <c r="S3552" s="209">
        <v>73.099999999999994</v>
      </c>
    </row>
    <row r="3553" spans="3:19" x14ac:dyDescent="0.25">
      <c r="C3553" s="210"/>
      <c r="R3553" s="208">
        <v>40065</v>
      </c>
      <c r="S3553" s="209">
        <v>73</v>
      </c>
    </row>
    <row r="3554" spans="3:19" x14ac:dyDescent="0.25">
      <c r="C3554" s="210"/>
      <c r="R3554" s="208">
        <v>40066</v>
      </c>
      <c r="S3554" s="209">
        <v>73.8</v>
      </c>
    </row>
    <row r="3555" spans="3:19" x14ac:dyDescent="0.25">
      <c r="C3555" s="210"/>
      <c r="R3555" s="208">
        <v>40067</v>
      </c>
      <c r="S3555" s="209">
        <v>73.3</v>
      </c>
    </row>
    <row r="3556" spans="3:19" x14ac:dyDescent="0.25">
      <c r="C3556" s="210"/>
      <c r="R3556" s="208">
        <v>40068</v>
      </c>
      <c r="S3556" s="209">
        <v>74.400000000000006</v>
      </c>
    </row>
    <row r="3557" spans="3:19" x14ac:dyDescent="0.25">
      <c r="C3557" s="210"/>
      <c r="R3557" s="208">
        <v>40069</v>
      </c>
      <c r="S3557" s="209">
        <v>74.2</v>
      </c>
    </row>
    <row r="3558" spans="3:19" x14ac:dyDescent="0.25">
      <c r="C3558" s="210"/>
      <c r="R3558" s="208">
        <v>40070</v>
      </c>
      <c r="S3558" s="209">
        <v>74.8</v>
      </c>
    </row>
    <row r="3559" spans="3:19" x14ac:dyDescent="0.25">
      <c r="C3559" s="210"/>
      <c r="R3559" s="208">
        <v>40071</v>
      </c>
      <c r="S3559" s="209">
        <v>76</v>
      </c>
    </row>
    <row r="3560" spans="3:19" x14ac:dyDescent="0.25">
      <c r="C3560" s="210"/>
      <c r="R3560" s="208">
        <v>40072</v>
      </c>
      <c r="S3560" s="209">
        <v>75.3</v>
      </c>
    </row>
    <row r="3561" spans="3:19" x14ac:dyDescent="0.25">
      <c r="C3561" s="210"/>
      <c r="R3561" s="208">
        <v>40073</v>
      </c>
      <c r="S3561" s="209">
        <v>75.400000000000006</v>
      </c>
    </row>
    <row r="3562" spans="3:19" x14ac:dyDescent="0.25">
      <c r="C3562" s="210"/>
      <c r="R3562" s="208">
        <v>40074</v>
      </c>
      <c r="S3562" s="209">
        <v>77.400000000000006</v>
      </c>
    </row>
    <row r="3563" spans="3:19" x14ac:dyDescent="0.25">
      <c r="C3563" s="210"/>
      <c r="R3563" s="208">
        <v>40075</v>
      </c>
      <c r="S3563" s="209">
        <v>77.3</v>
      </c>
    </row>
    <row r="3564" spans="3:19" x14ac:dyDescent="0.25">
      <c r="C3564" s="210"/>
      <c r="R3564" s="208">
        <v>40076</v>
      </c>
      <c r="S3564" s="209">
        <v>77.099999999999994</v>
      </c>
    </row>
    <row r="3565" spans="3:19" x14ac:dyDescent="0.25">
      <c r="C3565" s="210"/>
      <c r="R3565" s="208">
        <v>40077</v>
      </c>
      <c r="S3565" s="209">
        <v>78.2</v>
      </c>
    </row>
    <row r="3566" spans="3:19" x14ac:dyDescent="0.25">
      <c r="C3566" s="210"/>
      <c r="R3566" s="208">
        <v>40078</v>
      </c>
      <c r="S3566" s="209">
        <v>79.8</v>
      </c>
    </row>
    <row r="3567" spans="3:19" x14ac:dyDescent="0.25">
      <c r="C3567" s="210"/>
      <c r="R3567" s="208">
        <v>40079</v>
      </c>
      <c r="S3567" s="209">
        <v>79.099999999999994</v>
      </c>
    </row>
    <row r="3568" spans="3:19" x14ac:dyDescent="0.25">
      <c r="C3568" s="210"/>
      <c r="R3568" s="208">
        <v>40080</v>
      </c>
      <c r="S3568" s="209">
        <v>79.7</v>
      </c>
    </row>
    <row r="3569" spans="3:19" x14ac:dyDescent="0.25">
      <c r="C3569" s="210"/>
      <c r="R3569" s="208">
        <v>40081</v>
      </c>
      <c r="S3569" s="209">
        <v>81.5</v>
      </c>
    </row>
    <row r="3570" spans="3:19" x14ac:dyDescent="0.25">
      <c r="C3570" s="210"/>
      <c r="R3570" s="208">
        <v>40082</v>
      </c>
      <c r="S3570" s="209">
        <v>85.1</v>
      </c>
    </row>
    <row r="3571" spans="3:19" x14ac:dyDescent="0.25">
      <c r="C3571" s="210"/>
      <c r="R3571" s="208">
        <v>40083</v>
      </c>
      <c r="S3571" s="209">
        <v>86</v>
      </c>
    </row>
    <row r="3572" spans="3:19" x14ac:dyDescent="0.25">
      <c r="C3572" s="210"/>
      <c r="R3572" s="208">
        <v>40084</v>
      </c>
      <c r="S3572" s="209">
        <v>86.2</v>
      </c>
    </row>
    <row r="3573" spans="3:19" x14ac:dyDescent="0.25">
      <c r="C3573" s="210"/>
      <c r="R3573" s="208">
        <v>40085</v>
      </c>
      <c r="S3573" s="209">
        <v>88.1</v>
      </c>
    </row>
    <row r="3574" spans="3:19" x14ac:dyDescent="0.25">
      <c r="C3574" s="210"/>
      <c r="R3574" s="208">
        <v>40086</v>
      </c>
      <c r="S3574" s="209">
        <v>91.1</v>
      </c>
    </row>
    <row r="3575" spans="3:19" x14ac:dyDescent="0.25">
      <c r="C3575" s="210"/>
      <c r="R3575" s="208">
        <v>40087</v>
      </c>
      <c r="S3575" s="209">
        <v>93.7</v>
      </c>
    </row>
    <row r="3576" spans="3:19" x14ac:dyDescent="0.25">
      <c r="C3576" s="210"/>
      <c r="R3576" s="208">
        <v>40088</v>
      </c>
      <c r="S3576" s="209">
        <v>94.8</v>
      </c>
    </row>
    <row r="3577" spans="3:19" x14ac:dyDescent="0.25">
      <c r="C3577" s="210"/>
      <c r="R3577" s="208">
        <v>40089</v>
      </c>
      <c r="S3577" s="209">
        <v>95.7</v>
      </c>
    </row>
    <row r="3578" spans="3:19" x14ac:dyDescent="0.25">
      <c r="C3578" s="210"/>
      <c r="R3578" s="208">
        <v>40090</v>
      </c>
      <c r="S3578" s="209">
        <v>95</v>
      </c>
    </row>
    <row r="3579" spans="3:19" x14ac:dyDescent="0.25">
      <c r="C3579" s="210"/>
      <c r="R3579" s="208">
        <v>40091</v>
      </c>
      <c r="S3579" s="209">
        <v>96.7</v>
      </c>
    </row>
    <row r="3580" spans="3:19" x14ac:dyDescent="0.25">
      <c r="C3580" s="210"/>
      <c r="R3580" s="208">
        <v>40092</v>
      </c>
      <c r="S3580" s="209">
        <v>97.6</v>
      </c>
    </row>
    <row r="3581" spans="3:19" x14ac:dyDescent="0.25">
      <c r="C3581" s="210"/>
      <c r="R3581" s="208">
        <v>40093</v>
      </c>
      <c r="S3581" s="209">
        <v>97.4</v>
      </c>
    </row>
    <row r="3582" spans="3:19" x14ac:dyDescent="0.25">
      <c r="C3582" s="210"/>
      <c r="R3582" s="208">
        <v>40094</v>
      </c>
      <c r="S3582" s="209">
        <v>97.5</v>
      </c>
    </row>
    <row r="3583" spans="3:19" x14ac:dyDescent="0.25">
      <c r="C3583" s="210"/>
      <c r="R3583" s="208">
        <v>40095</v>
      </c>
      <c r="S3583" s="209">
        <v>97.9</v>
      </c>
    </row>
    <row r="3584" spans="3:19" x14ac:dyDescent="0.25">
      <c r="C3584" s="210"/>
      <c r="R3584" s="208">
        <v>40096</v>
      </c>
      <c r="S3584" s="209">
        <v>98</v>
      </c>
    </row>
    <row r="3585" spans="3:19" x14ac:dyDescent="0.25">
      <c r="C3585" s="210"/>
      <c r="R3585" s="208">
        <v>40097</v>
      </c>
      <c r="S3585" s="209">
        <v>99</v>
      </c>
    </row>
    <row r="3586" spans="3:19" x14ac:dyDescent="0.25">
      <c r="C3586" s="210"/>
      <c r="R3586" s="208">
        <v>40098</v>
      </c>
      <c r="S3586" s="209">
        <v>99.6</v>
      </c>
    </row>
    <row r="3587" spans="3:19" x14ac:dyDescent="0.25">
      <c r="C3587" s="210"/>
      <c r="R3587" s="208">
        <v>40099</v>
      </c>
      <c r="S3587" s="209">
        <v>100.8</v>
      </c>
    </row>
    <row r="3588" spans="3:19" x14ac:dyDescent="0.25">
      <c r="C3588" s="210"/>
      <c r="R3588" s="208">
        <v>40100</v>
      </c>
      <c r="S3588" s="209">
        <v>101.9</v>
      </c>
    </row>
    <row r="3589" spans="3:19" x14ac:dyDescent="0.25">
      <c r="C3589" s="210"/>
      <c r="R3589" s="208">
        <v>40101</v>
      </c>
      <c r="S3589" s="209">
        <v>100.8</v>
      </c>
    </row>
    <row r="3590" spans="3:19" x14ac:dyDescent="0.25">
      <c r="C3590" s="210"/>
      <c r="R3590" s="208">
        <v>40102</v>
      </c>
      <c r="S3590" s="209">
        <v>101.5</v>
      </c>
    </row>
    <row r="3591" spans="3:19" x14ac:dyDescent="0.25">
      <c r="C3591" s="210"/>
      <c r="R3591" s="208">
        <v>40103</v>
      </c>
      <c r="S3591" s="209">
        <v>101.7</v>
      </c>
    </row>
    <row r="3592" spans="3:19" x14ac:dyDescent="0.25">
      <c r="C3592" s="210"/>
      <c r="R3592" s="208">
        <v>40104</v>
      </c>
      <c r="S3592" s="209">
        <v>98.5</v>
      </c>
    </row>
    <row r="3593" spans="3:19" x14ac:dyDescent="0.25">
      <c r="C3593" s="210"/>
      <c r="R3593" s="208">
        <v>40105</v>
      </c>
      <c r="S3593" s="209">
        <v>99.4</v>
      </c>
    </row>
    <row r="3594" spans="3:19" x14ac:dyDescent="0.25">
      <c r="C3594" s="210"/>
      <c r="R3594" s="208">
        <v>40106</v>
      </c>
      <c r="S3594" s="209">
        <v>100.6</v>
      </c>
    </row>
    <row r="3595" spans="3:19" x14ac:dyDescent="0.25">
      <c r="C3595" s="210"/>
      <c r="R3595" s="208">
        <v>40107</v>
      </c>
      <c r="S3595" s="209">
        <v>100.8</v>
      </c>
    </row>
    <row r="3596" spans="3:19" x14ac:dyDescent="0.25">
      <c r="C3596" s="210"/>
      <c r="R3596" s="208">
        <v>40108</v>
      </c>
      <c r="S3596" s="209">
        <v>100.1</v>
      </c>
    </row>
    <row r="3597" spans="3:19" x14ac:dyDescent="0.25">
      <c r="C3597" s="210"/>
      <c r="R3597" s="208">
        <v>40109</v>
      </c>
      <c r="S3597" s="209">
        <v>101.1</v>
      </c>
    </row>
    <row r="3598" spans="3:19" x14ac:dyDescent="0.25">
      <c r="C3598" s="210"/>
      <c r="R3598" s="208">
        <v>40110</v>
      </c>
      <c r="S3598" s="209">
        <v>101</v>
      </c>
    </row>
    <row r="3599" spans="3:19" x14ac:dyDescent="0.25">
      <c r="C3599" s="210"/>
      <c r="R3599" s="208">
        <v>40111</v>
      </c>
      <c r="S3599" s="209">
        <v>99</v>
      </c>
    </row>
    <row r="3600" spans="3:19" x14ac:dyDescent="0.25">
      <c r="C3600" s="210"/>
      <c r="R3600" s="208">
        <v>40112</v>
      </c>
      <c r="S3600" s="209">
        <v>96.9</v>
      </c>
    </row>
    <row r="3601" spans="3:19" x14ac:dyDescent="0.25">
      <c r="C3601" s="210"/>
      <c r="R3601" s="208">
        <v>40113</v>
      </c>
      <c r="S3601" s="209">
        <v>96.5</v>
      </c>
    </row>
    <row r="3602" spans="3:19" x14ac:dyDescent="0.25">
      <c r="C3602" s="210"/>
      <c r="R3602" s="208">
        <v>40114</v>
      </c>
      <c r="S3602" s="209">
        <v>96</v>
      </c>
    </row>
    <row r="3603" spans="3:19" x14ac:dyDescent="0.25">
      <c r="C3603" s="210"/>
      <c r="R3603" s="208">
        <v>40115</v>
      </c>
      <c r="S3603" s="209">
        <v>94</v>
      </c>
    </row>
    <row r="3604" spans="3:19" x14ac:dyDescent="0.25">
      <c r="C3604" s="210"/>
      <c r="R3604" s="208">
        <v>40116</v>
      </c>
      <c r="S3604" s="209">
        <v>91.4</v>
      </c>
    </row>
    <row r="3605" spans="3:19" x14ac:dyDescent="0.25">
      <c r="C3605" s="210"/>
      <c r="R3605" s="208">
        <v>40117</v>
      </c>
      <c r="S3605" s="209">
        <v>89</v>
      </c>
    </row>
    <row r="3606" spans="3:19" x14ac:dyDescent="0.25">
      <c r="C3606" s="210"/>
      <c r="R3606" s="208">
        <v>40118</v>
      </c>
      <c r="S3606" s="209">
        <v>87.1</v>
      </c>
    </row>
    <row r="3607" spans="3:19" x14ac:dyDescent="0.25">
      <c r="C3607" s="210"/>
      <c r="R3607" s="208">
        <v>40119</v>
      </c>
      <c r="S3607" s="209">
        <v>86.8</v>
      </c>
    </row>
    <row r="3608" spans="3:19" x14ac:dyDescent="0.25">
      <c r="C3608" s="210"/>
      <c r="R3608" s="208">
        <v>40120</v>
      </c>
      <c r="S3608" s="209">
        <v>88.6</v>
      </c>
    </row>
    <row r="3609" spans="3:19" x14ac:dyDescent="0.25">
      <c r="C3609" s="210"/>
      <c r="R3609" s="208">
        <v>40121</v>
      </c>
      <c r="S3609" s="209">
        <v>87.3</v>
      </c>
    </row>
    <row r="3610" spans="3:19" x14ac:dyDescent="0.25">
      <c r="C3610" s="210"/>
      <c r="R3610" s="208">
        <v>40122</v>
      </c>
      <c r="S3610" s="209">
        <v>86.1</v>
      </c>
    </row>
    <row r="3611" spans="3:19" x14ac:dyDescent="0.25">
      <c r="C3611" s="210"/>
      <c r="R3611" s="208">
        <v>40123</v>
      </c>
      <c r="S3611" s="209">
        <v>85.9</v>
      </c>
    </row>
    <row r="3612" spans="3:19" x14ac:dyDescent="0.25">
      <c r="C3612" s="210"/>
      <c r="R3612" s="208">
        <v>40124</v>
      </c>
      <c r="S3612" s="209">
        <v>85.3</v>
      </c>
    </row>
    <row r="3613" spans="3:19" x14ac:dyDescent="0.25">
      <c r="C3613" s="210"/>
      <c r="R3613" s="208">
        <v>40125</v>
      </c>
      <c r="S3613" s="209">
        <v>84.4</v>
      </c>
    </row>
    <row r="3614" spans="3:19" x14ac:dyDescent="0.25">
      <c r="C3614" s="210"/>
      <c r="R3614" s="208">
        <v>40126</v>
      </c>
      <c r="S3614" s="209">
        <v>84.4</v>
      </c>
    </row>
    <row r="3615" spans="3:19" x14ac:dyDescent="0.25">
      <c r="C3615" s="210"/>
      <c r="R3615" s="208">
        <v>40127</v>
      </c>
      <c r="S3615" s="209">
        <v>83.9</v>
      </c>
    </row>
    <row r="3616" spans="3:19" x14ac:dyDescent="0.25">
      <c r="C3616" s="210"/>
      <c r="R3616" s="208">
        <v>40128</v>
      </c>
      <c r="S3616" s="209">
        <v>84.7</v>
      </c>
    </row>
    <row r="3617" spans="3:19" x14ac:dyDescent="0.25">
      <c r="C3617" s="210"/>
      <c r="R3617" s="208">
        <v>40129</v>
      </c>
      <c r="S3617" s="209">
        <v>83.8</v>
      </c>
    </row>
    <row r="3618" spans="3:19" x14ac:dyDescent="0.25">
      <c r="C3618" s="210"/>
      <c r="R3618" s="208">
        <v>40130</v>
      </c>
      <c r="S3618" s="209">
        <v>83.4</v>
      </c>
    </row>
    <row r="3619" spans="3:19" x14ac:dyDescent="0.25">
      <c r="C3619" s="210"/>
      <c r="R3619" s="208">
        <v>40131</v>
      </c>
      <c r="S3619" s="209">
        <v>83.4</v>
      </c>
    </row>
    <row r="3620" spans="3:19" x14ac:dyDescent="0.25">
      <c r="C3620" s="210"/>
      <c r="R3620" s="208">
        <v>40132</v>
      </c>
      <c r="S3620" s="209">
        <v>81.900000000000006</v>
      </c>
    </row>
    <row r="3621" spans="3:19" x14ac:dyDescent="0.25">
      <c r="C3621" s="210"/>
      <c r="R3621" s="208">
        <v>40133</v>
      </c>
      <c r="S3621" s="209">
        <v>82.4</v>
      </c>
    </row>
    <row r="3622" spans="3:19" x14ac:dyDescent="0.25">
      <c r="C3622" s="210"/>
      <c r="R3622" s="208">
        <v>40134</v>
      </c>
      <c r="S3622" s="209">
        <v>83.5</v>
      </c>
    </row>
    <row r="3623" spans="3:19" x14ac:dyDescent="0.25">
      <c r="C3623" s="210"/>
      <c r="R3623" s="208">
        <v>40135</v>
      </c>
      <c r="S3623" s="209">
        <v>81.5</v>
      </c>
    </row>
    <row r="3624" spans="3:19" x14ac:dyDescent="0.25">
      <c r="C3624" s="210"/>
      <c r="R3624" s="208">
        <v>40136</v>
      </c>
      <c r="S3624" s="209">
        <v>81.900000000000006</v>
      </c>
    </row>
    <row r="3625" spans="3:19" x14ac:dyDescent="0.25">
      <c r="C3625" s="210"/>
      <c r="R3625" s="208">
        <v>40137</v>
      </c>
      <c r="S3625" s="209">
        <v>81.5</v>
      </c>
    </row>
    <row r="3626" spans="3:19" x14ac:dyDescent="0.25">
      <c r="C3626" s="210"/>
      <c r="R3626" s="208">
        <v>40138</v>
      </c>
      <c r="S3626" s="209">
        <v>80.5</v>
      </c>
    </row>
    <row r="3627" spans="3:19" x14ac:dyDescent="0.25">
      <c r="C3627" s="210"/>
      <c r="R3627" s="208">
        <v>40139</v>
      </c>
      <c r="S3627" s="209">
        <v>79.2</v>
      </c>
    </row>
    <row r="3628" spans="3:19" x14ac:dyDescent="0.25">
      <c r="C3628" s="210"/>
      <c r="R3628" s="208">
        <v>40140</v>
      </c>
      <c r="S3628" s="209">
        <v>79.400000000000006</v>
      </c>
    </row>
    <row r="3629" spans="3:19" x14ac:dyDescent="0.25">
      <c r="C3629" s="210"/>
      <c r="R3629" s="208">
        <v>40141</v>
      </c>
      <c r="S3629" s="209">
        <v>80.099999999999994</v>
      </c>
    </row>
    <row r="3630" spans="3:19" x14ac:dyDescent="0.25">
      <c r="C3630" s="210"/>
      <c r="R3630" s="208">
        <v>40142</v>
      </c>
      <c r="S3630" s="209">
        <v>80.7</v>
      </c>
    </row>
    <row r="3631" spans="3:19" x14ac:dyDescent="0.25">
      <c r="C3631" s="210"/>
      <c r="R3631" s="208">
        <v>40143</v>
      </c>
      <c r="S3631" s="209">
        <v>80.400000000000006</v>
      </c>
    </row>
    <row r="3632" spans="3:19" x14ac:dyDescent="0.25">
      <c r="C3632" s="210"/>
      <c r="R3632" s="208">
        <v>40144</v>
      </c>
      <c r="S3632" s="209">
        <v>79</v>
      </c>
    </row>
    <row r="3633" spans="3:19" x14ac:dyDescent="0.25">
      <c r="C3633" s="210"/>
      <c r="R3633" s="208">
        <v>40145</v>
      </c>
      <c r="S3633" s="209">
        <v>79.3</v>
      </c>
    </row>
    <row r="3634" spans="3:19" x14ac:dyDescent="0.25">
      <c r="C3634" s="210"/>
      <c r="R3634" s="208">
        <v>40146</v>
      </c>
      <c r="S3634" s="209">
        <v>79</v>
      </c>
    </row>
    <row r="3635" spans="3:19" x14ac:dyDescent="0.25">
      <c r="C3635" s="210"/>
      <c r="R3635" s="208">
        <v>40147</v>
      </c>
      <c r="S3635" s="209">
        <v>81</v>
      </c>
    </row>
    <row r="3636" spans="3:19" x14ac:dyDescent="0.25">
      <c r="C3636" s="210"/>
      <c r="R3636" s="208">
        <v>40148</v>
      </c>
      <c r="S3636" s="209">
        <v>82.4</v>
      </c>
    </row>
    <row r="3637" spans="3:19" x14ac:dyDescent="0.25">
      <c r="C3637" s="210"/>
      <c r="R3637" s="208">
        <v>40149</v>
      </c>
      <c r="S3637" s="209">
        <v>84.6</v>
      </c>
    </row>
    <row r="3638" spans="3:19" x14ac:dyDescent="0.25">
      <c r="C3638" s="210"/>
      <c r="R3638" s="208">
        <v>40150</v>
      </c>
      <c r="S3638" s="209">
        <v>84.5</v>
      </c>
    </row>
    <row r="3639" spans="3:19" x14ac:dyDescent="0.25">
      <c r="C3639" s="210"/>
      <c r="R3639" s="208">
        <v>40151</v>
      </c>
      <c r="S3639" s="209">
        <v>84.9</v>
      </c>
    </row>
    <row r="3640" spans="3:19" x14ac:dyDescent="0.25">
      <c r="C3640" s="210"/>
      <c r="R3640" s="208">
        <v>40152</v>
      </c>
      <c r="S3640" s="209">
        <v>85.4</v>
      </c>
    </row>
    <row r="3641" spans="3:19" x14ac:dyDescent="0.25">
      <c r="C3641" s="210"/>
      <c r="R3641" s="208">
        <v>40153</v>
      </c>
      <c r="S3641" s="209">
        <v>84.2</v>
      </c>
    </row>
    <row r="3642" spans="3:19" x14ac:dyDescent="0.25">
      <c r="C3642" s="210"/>
      <c r="R3642" s="208">
        <v>40154</v>
      </c>
      <c r="S3642" s="209">
        <v>85.2</v>
      </c>
    </row>
    <row r="3643" spans="3:19" x14ac:dyDescent="0.25">
      <c r="C3643" s="210"/>
      <c r="R3643" s="208">
        <v>40155</v>
      </c>
      <c r="S3643" s="209">
        <v>87</v>
      </c>
    </row>
    <row r="3644" spans="3:19" x14ac:dyDescent="0.25">
      <c r="C3644" s="210"/>
      <c r="R3644" s="208">
        <v>40156</v>
      </c>
      <c r="S3644" s="209">
        <v>86.1</v>
      </c>
    </row>
    <row r="3645" spans="3:19" x14ac:dyDescent="0.25">
      <c r="C3645" s="210"/>
      <c r="R3645" s="208">
        <v>40157</v>
      </c>
      <c r="S3645" s="209">
        <v>84.9</v>
      </c>
    </row>
    <row r="3646" spans="3:19" x14ac:dyDescent="0.25">
      <c r="C3646" s="210"/>
      <c r="R3646" s="208">
        <v>40158</v>
      </c>
      <c r="S3646" s="209">
        <v>83.7</v>
      </c>
    </row>
    <row r="3647" spans="3:19" x14ac:dyDescent="0.25">
      <c r="C3647" s="210"/>
      <c r="R3647" s="208">
        <v>40159</v>
      </c>
      <c r="S3647" s="209">
        <v>83.7</v>
      </c>
    </row>
    <row r="3648" spans="3:19" x14ac:dyDescent="0.25">
      <c r="C3648" s="210"/>
      <c r="R3648" s="208">
        <v>40160</v>
      </c>
      <c r="S3648" s="209">
        <v>83.4</v>
      </c>
    </row>
    <row r="3649" spans="3:19" x14ac:dyDescent="0.25">
      <c r="C3649" s="210"/>
      <c r="R3649" s="208">
        <v>40161</v>
      </c>
      <c r="S3649" s="209">
        <v>84.5</v>
      </c>
    </row>
    <row r="3650" spans="3:19" x14ac:dyDescent="0.25">
      <c r="C3650" s="210"/>
      <c r="R3650" s="208">
        <v>40162</v>
      </c>
      <c r="S3650" s="209">
        <v>85.5</v>
      </c>
    </row>
    <row r="3651" spans="3:19" x14ac:dyDescent="0.25">
      <c r="C3651" s="210"/>
      <c r="R3651" s="208">
        <v>40163</v>
      </c>
      <c r="S3651" s="209">
        <v>86.2</v>
      </c>
    </row>
    <row r="3652" spans="3:19" x14ac:dyDescent="0.25">
      <c r="C3652" s="210"/>
      <c r="R3652" s="208">
        <v>40164</v>
      </c>
      <c r="S3652" s="209">
        <v>84.3</v>
      </c>
    </row>
    <row r="3653" spans="3:19" x14ac:dyDescent="0.25">
      <c r="C3653" s="210"/>
      <c r="R3653" s="208">
        <v>40165</v>
      </c>
      <c r="S3653" s="209">
        <v>84.7</v>
      </c>
    </row>
    <row r="3654" spans="3:19" x14ac:dyDescent="0.25">
      <c r="C3654" s="210"/>
      <c r="R3654" s="208">
        <v>40166</v>
      </c>
      <c r="S3654" s="209">
        <v>84.2</v>
      </c>
    </row>
    <row r="3655" spans="3:19" x14ac:dyDescent="0.25">
      <c r="C3655" s="210"/>
      <c r="R3655" s="208">
        <v>40167</v>
      </c>
      <c r="S3655" s="209">
        <v>84</v>
      </c>
    </row>
    <row r="3656" spans="3:19" x14ac:dyDescent="0.25">
      <c r="C3656" s="210"/>
      <c r="R3656" s="208">
        <v>40168</v>
      </c>
      <c r="S3656" s="209">
        <v>84</v>
      </c>
    </row>
    <row r="3657" spans="3:19" x14ac:dyDescent="0.25">
      <c r="C3657" s="210"/>
      <c r="R3657" s="208">
        <v>40169</v>
      </c>
      <c r="S3657" s="209">
        <v>83.8</v>
      </c>
    </row>
    <row r="3658" spans="3:19" x14ac:dyDescent="0.25">
      <c r="C3658" s="210"/>
      <c r="R3658" s="208">
        <v>40170</v>
      </c>
      <c r="S3658" s="209">
        <v>82.5</v>
      </c>
    </row>
    <row r="3659" spans="3:19" x14ac:dyDescent="0.25">
      <c r="C3659" s="210"/>
      <c r="R3659" s="208">
        <v>40171</v>
      </c>
      <c r="S3659" s="209">
        <v>82.3</v>
      </c>
    </row>
    <row r="3660" spans="3:19" x14ac:dyDescent="0.25">
      <c r="C3660" s="210"/>
      <c r="R3660" s="208">
        <v>40172</v>
      </c>
      <c r="S3660" s="209">
        <v>81.599999999999994</v>
      </c>
    </row>
    <row r="3661" spans="3:19" x14ac:dyDescent="0.25">
      <c r="C3661" s="210"/>
      <c r="R3661" s="208">
        <v>40173</v>
      </c>
      <c r="S3661" s="209">
        <v>84.2</v>
      </c>
    </row>
    <row r="3662" spans="3:19" x14ac:dyDescent="0.25">
      <c r="C3662" s="210"/>
      <c r="R3662" s="208">
        <v>40174</v>
      </c>
      <c r="S3662" s="209">
        <v>85.8</v>
      </c>
    </row>
    <row r="3663" spans="3:19" x14ac:dyDescent="0.25">
      <c r="C3663" s="210"/>
      <c r="R3663" s="208">
        <v>40175</v>
      </c>
      <c r="S3663" s="209">
        <v>89.1</v>
      </c>
    </row>
    <row r="3664" spans="3:19" x14ac:dyDescent="0.25">
      <c r="C3664" s="210"/>
      <c r="R3664" s="208">
        <v>40176</v>
      </c>
      <c r="S3664" s="209">
        <v>93.5</v>
      </c>
    </row>
    <row r="3665" spans="3:19" x14ac:dyDescent="0.25">
      <c r="C3665" s="210"/>
      <c r="R3665" s="208">
        <v>40177</v>
      </c>
      <c r="S3665" s="209">
        <v>95.2</v>
      </c>
    </row>
    <row r="3666" spans="3:19" x14ac:dyDescent="0.25">
      <c r="C3666" s="210"/>
      <c r="R3666" s="208">
        <v>40178</v>
      </c>
      <c r="S3666" s="209">
        <v>96</v>
      </c>
    </row>
    <row r="3667" spans="3:19" x14ac:dyDescent="0.25">
      <c r="C3667" s="210"/>
      <c r="R3667" s="208">
        <v>40179</v>
      </c>
      <c r="S3667" s="209">
        <v>98.2</v>
      </c>
    </row>
    <row r="3668" spans="3:19" x14ac:dyDescent="0.25">
      <c r="C3668" s="210"/>
      <c r="R3668" s="208">
        <v>40180</v>
      </c>
      <c r="S3668" s="209">
        <v>98</v>
      </c>
    </row>
    <row r="3669" spans="3:19" x14ac:dyDescent="0.25">
      <c r="C3669" s="210"/>
      <c r="R3669" s="208">
        <v>40181</v>
      </c>
      <c r="S3669" s="209">
        <v>98</v>
      </c>
    </row>
    <row r="3670" spans="3:19" x14ac:dyDescent="0.25">
      <c r="C3670" s="210"/>
      <c r="R3670" s="208">
        <v>40182</v>
      </c>
      <c r="S3670" s="209">
        <v>101.1</v>
      </c>
    </row>
    <row r="3671" spans="3:19" x14ac:dyDescent="0.25">
      <c r="C3671" s="210"/>
      <c r="R3671" s="208">
        <v>40183</v>
      </c>
      <c r="S3671" s="209">
        <v>103.7</v>
      </c>
    </row>
    <row r="3672" spans="3:19" x14ac:dyDescent="0.25">
      <c r="C3672" s="210"/>
      <c r="R3672" s="208">
        <v>40184</v>
      </c>
      <c r="S3672" s="209">
        <v>105.8</v>
      </c>
    </row>
    <row r="3673" spans="3:19" x14ac:dyDescent="0.25">
      <c r="C3673" s="210"/>
      <c r="R3673" s="208">
        <v>40185</v>
      </c>
      <c r="S3673" s="209">
        <v>105.9</v>
      </c>
    </row>
    <row r="3674" spans="3:19" x14ac:dyDescent="0.25">
      <c r="C3674" s="210"/>
      <c r="R3674" s="208">
        <v>40186</v>
      </c>
      <c r="S3674" s="209">
        <v>107.3</v>
      </c>
    </row>
    <row r="3675" spans="3:19" x14ac:dyDescent="0.25">
      <c r="C3675" s="210"/>
      <c r="R3675" s="208">
        <v>40187</v>
      </c>
      <c r="S3675" s="209">
        <v>107</v>
      </c>
    </row>
    <row r="3676" spans="3:19" x14ac:dyDescent="0.25">
      <c r="C3676" s="210"/>
      <c r="R3676" s="208">
        <v>40188</v>
      </c>
      <c r="S3676" s="209">
        <v>107.1</v>
      </c>
    </row>
    <row r="3677" spans="3:19" x14ac:dyDescent="0.25">
      <c r="C3677" s="210"/>
      <c r="R3677" s="208">
        <v>40189</v>
      </c>
      <c r="S3677" s="209">
        <v>107.1</v>
      </c>
    </row>
    <row r="3678" spans="3:19" x14ac:dyDescent="0.25">
      <c r="C3678" s="210"/>
      <c r="R3678" s="208">
        <v>40190</v>
      </c>
      <c r="S3678" s="209">
        <v>108.3</v>
      </c>
    </row>
    <row r="3679" spans="3:19" x14ac:dyDescent="0.25">
      <c r="C3679" s="210"/>
      <c r="R3679" s="208">
        <v>40191</v>
      </c>
      <c r="S3679" s="209">
        <v>109.4</v>
      </c>
    </row>
    <row r="3680" spans="3:19" x14ac:dyDescent="0.25">
      <c r="C3680" s="210"/>
      <c r="R3680" s="208">
        <v>40192</v>
      </c>
      <c r="S3680" s="209">
        <v>109.2</v>
      </c>
    </row>
    <row r="3681" spans="3:19" x14ac:dyDescent="0.25">
      <c r="C3681" s="210"/>
      <c r="R3681" s="208">
        <v>40193</v>
      </c>
      <c r="S3681" s="209">
        <v>108.4</v>
      </c>
    </row>
    <row r="3682" spans="3:19" x14ac:dyDescent="0.25">
      <c r="C3682" s="210"/>
      <c r="R3682" s="208">
        <v>40194</v>
      </c>
      <c r="S3682" s="209">
        <v>107.9</v>
      </c>
    </row>
    <row r="3683" spans="3:19" x14ac:dyDescent="0.25">
      <c r="C3683" s="210"/>
      <c r="R3683" s="208">
        <v>40195</v>
      </c>
      <c r="S3683" s="209">
        <v>107.2</v>
      </c>
    </row>
    <row r="3684" spans="3:19" x14ac:dyDescent="0.25">
      <c r="C3684" s="210"/>
      <c r="R3684" s="208">
        <v>40196</v>
      </c>
      <c r="S3684" s="209">
        <v>107</v>
      </c>
    </row>
    <row r="3685" spans="3:19" x14ac:dyDescent="0.25">
      <c r="C3685" s="210"/>
      <c r="R3685" s="208">
        <v>40197</v>
      </c>
      <c r="S3685" s="209">
        <v>107.7</v>
      </c>
    </row>
    <row r="3686" spans="3:19" x14ac:dyDescent="0.25">
      <c r="C3686" s="210"/>
      <c r="R3686" s="208">
        <v>40198</v>
      </c>
      <c r="S3686" s="209">
        <v>108.2</v>
      </c>
    </row>
    <row r="3687" spans="3:19" x14ac:dyDescent="0.25">
      <c r="C3687" s="210"/>
      <c r="R3687" s="208">
        <v>40199</v>
      </c>
      <c r="S3687" s="209">
        <v>109.7</v>
      </c>
    </row>
    <row r="3688" spans="3:19" x14ac:dyDescent="0.25">
      <c r="C3688" s="210"/>
      <c r="R3688" s="208">
        <v>40200</v>
      </c>
      <c r="S3688" s="209">
        <v>109.3</v>
      </c>
    </row>
    <row r="3689" spans="3:19" x14ac:dyDescent="0.25">
      <c r="C3689" s="210"/>
      <c r="R3689" s="208">
        <v>40201</v>
      </c>
      <c r="S3689" s="209">
        <v>109</v>
      </c>
    </row>
    <row r="3690" spans="3:19" x14ac:dyDescent="0.25">
      <c r="C3690" s="210"/>
      <c r="R3690" s="208">
        <v>40202</v>
      </c>
      <c r="S3690" s="209">
        <v>108.1</v>
      </c>
    </row>
    <row r="3691" spans="3:19" x14ac:dyDescent="0.25">
      <c r="C3691" s="210"/>
      <c r="R3691" s="208">
        <v>40203</v>
      </c>
      <c r="S3691" s="209">
        <v>106.9</v>
      </c>
    </row>
    <row r="3692" spans="3:19" x14ac:dyDescent="0.25">
      <c r="C3692" s="210"/>
      <c r="R3692" s="208">
        <v>40204</v>
      </c>
      <c r="S3692" s="209">
        <v>105.8</v>
      </c>
    </row>
    <row r="3693" spans="3:19" x14ac:dyDescent="0.25">
      <c r="C3693" s="210"/>
      <c r="R3693" s="208">
        <v>40205</v>
      </c>
      <c r="S3693" s="209">
        <v>102.1</v>
      </c>
    </row>
    <row r="3694" spans="3:19" x14ac:dyDescent="0.25">
      <c r="C3694" s="210"/>
      <c r="R3694" s="208">
        <v>40206</v>
      </c>
      <c r="S3694" s="209">
        <v>99.1</v>
      </c>
    </row>
    <row r="3695" spans="3:19" x14ac:dyDescent="0.25">
      <c r="C3695" s="210"/>
      <c r="R3695" s="208">
        <v>40207</v>
      </c>
      <c r="S3695" s="209">
        <v>95.6</v>
      </c>
    </row>
    <row r="3696" spans="3:19" x14ac:dyDescent="0.25">
      <c r="C3696" s="210"/>
      <c r="R3696" s="208">
        <v>40208</v>
      </c>
      <c r="S3696" s="209">
        <v>94.4</v>
      </c>
    </row>
    <row r="3697" spans="3:19" x14ac:dyDescent="0.25">
      <c r="C3697" s="210"/>
      <c r="R3697" s="208">
        <v>40209</v>
      </c>
      <c r="S3697" s="209">
        <v>90.1</v>
      </c>
    </row>
    <row r="3698" spans="3:19" x14ac:dyDescent="0.25">
      <c r="C3698" s="210"/>
      <c r="R3698" s="208">
        <v>40210</v>
      </c>
      <c r="S3698" s="209">
        <v>91.3</v>
      </c>
    </row>
    <row r="3699" spans="3:19" x14ac:dyDescent="0.25">
      <c r="C3699" s="210"/>
      <c r="R3699" s="208">
        <v>40211</v>
      </c>
      <c r="S3699" s="209">
        <v>91.4</v>
      </c>
    </row>
    <row r="3700" spans="3:19" x14ac:dyDescent="0.25">
      <c r="C3700" s="210"/>
      <c r="R3700" s="208">
        <v>40212</v>
      </c>
      <c r="S3700" s="209">
        <v>89.3</v>
      </c>
    </row>
    <row r="3701" spans="3:19" x14ac:dyDescent="0.25">
      <c r="C3701" s="210"/>
      <c r="R3701" s="208">
        <v>40213</v>
      </c>
      <c r="S3701" s="209">
        <v>89.5</v>
      </c>
    </row>
    <row r="3702" spans="3:19" x14ac:dyDescent="0.25">
      <c r="C3702" s="210"/>
      <c r="R3702" s="208">
        <v>40214</v>
      </c>
      <c r="S3702" s="209">
        <v>87.2</v>
      </c>
    </row>
    <row r="3703" spans="3:19" x14ac:dyDescent="0.25">
      <c r="C3703" s="210"/>
      <c r="R3703" s="208">
        <v>40215</v>
      </c>
      <c r="S3703" s="209">
        <v>85.9</v>
      </c>
    </row>
    <row r="3704" spans="3:19" x14ac:dyDescent="0.25">
      <c r="C3704" s="210"/>
      <c r="R3704" s="208">
        <v>40216</v>
      </c>
      <c r="S3704" s="209">
        <v>84</v>
      </c>
    </row>
    <row r="3705" spans="3:19" x14ac:dyDescent="0.25">
      <c r="C3705" s="210"/>
      <c r="R3705" s="208">
        <v>40217</v>
      </c>
      <c r="S3705" s="209">
        <v>84.9</v>
      </c>
    </row>
    <row r="3706" spans="3:19" x14ac:dyDescent="0.25">
      <c r="C3706" s="210"/>
      <c r="R3706" s="208">
        <v>40218</v>
      </c>
      <c r="S3706" s="209">
        <v>84.6</v>
      </c>
    </row>
    <row r="3707" spans="3:19" x14ac:dyDescent="0.25">
      <c r="C3707" s="210"/>
      <c r="R3707" s="208">
        <v>40219</v>
      </c>
      <c r="S3707" s="209">
        <v>85.8</v>
      </c>
    </row>
    <row r="3708" spans="3:19" x14ac:dyDescent="0.25">
      <c r="C3708" s="210"/>
      <c r="R3708" s="208">
        <v>40220</v>
      </c>
      <c r="S3708" s="209">
        <v>85.1</v>
      </c>
    </row>
    <row r="3709" spans="3:19" x14ac:dyDescent="0.25">
      <c r="C3709" s="210"/>
      <c r="R3709" s="208">
        <v>40221</v>
      </c>
      <c r="S3709" s="209">
        <v>83.6</v>
      </c>
    </row>
    <row r="3710" spans="3:19" x14ac:dyDescent="0.25">
      <c r="C3710" s="210"/>
      <c r="R3710" s="208">
        <v>40222</v>
      </c>
      <c r="S3710" s="209">
        <v>82.5</v>
      </c>
    </row>
    <row r="3711" spans="3:19" x14ac:dyDescent="0.25">
      <c r="C3711" s="210"/>
      <c r="R3711" s="208">
        <v>40223</v>
      </c>
      <c r="S3711" s="209">
        <v>81.099999999999994</v>
      </c>
    </row>
    <row r="3712" spans="3:19" x14ac:dyDescent="0.25">
      <c r="C3712" s="210"/>
      <c r="R3712" s="208">
        <v>40224</v>
      </c>
      <c r="S3712" s="209">
        <v>82.6</v>
      </c>
    </row>
    <row r="3713" spans="3:19" x14ac:dyDescent="0.25">
      <c r="C3713" s="210"/>
      <c r="R3713" s="208">
        <v>40225</v>
      </c>
      <c r="S3713" s="209">
        <v>85.3</v>
      </c>
    </row>
    <row r="3714" spans="3:19" x14ac:dyDescent="0.25">
      <c r="C3714" s="210"/>
      <c r="R3714" s="208">
        <v>40226</v>
      </c>
      <c r="S3714" s="209">
        <v>85.5</v>
      </c>
    </row>
    <row r="3715" spans="3:19" x14ac:dyDescent="0.25">
      <c r="C3715" s="210"/>
      <c r="R3715" s="208">
        <v>40227</v>
      </c>
      <c r="S3715" s="209">
        <v>84.3</v>
      </c>
    </row>
    <row r="3716" spans="3:19" x14ac:dyDescent="0.25">
      <c r="C3716" s="210"/>
      <c r="R3716" s="208">
        <v>40228</v>
      </c>
      <c r="S3716" s="209">
        <v>85.5</v>
      </c>
    </row>
    <row r="3717" spans="3:19" x14ac:dyDescent="0.25">
      <c r="C3717" s="210"/>
      <c r="R3717" s="208">
        <v>40229</v>
      </c>
      <c r="S3717" s="209">
        <v>84.4</v>
      </c>
    </row>
    <row r="3718" spans="3:19" x14ac:dyDescent="0.25">
      <c r="C3718" s="210"/>
      <c r="R3718" s="208">
        <v>40230</v>
      </c>
      <c r="S3718" s="209">
        <v>85.3</v>
      </c>
    </row>
    <row r="3719" spans="3:19" x14ac:dyDescent="0.25">
      <c r="C3719" s="210"/>
      <c r="R3719" s="208">
        <v>40231</v>
      </c>
      <c r="S3719" s="209">
        <v>84.6</v>
      </c>
    </row>
    <row r="3720" spans="3:19" x14ac:dyDescent="0.25">
      <c r="C3720" s="210"/>
      <c r="R3720" s="208">
        <v>40232</v>
      </c>
      <c r="S3720" s="209">
        <v>85.6</v>
      </c>
    </row>
    <row r="3721" spans="3:19" x14ac:dyDescent="0.25">
      <c r="C3721" s="210"/>
      <c r="R3721" s="208">
        <v>40233</v>
      </c>
      <c r="S3721" s="209">
        <v>84.6</v>
      </c>
    </row>
    <row r="3722" spans="3:19" x14ac:dyDescent="0.25">
      <c r="C3722" s="210"/>
      <c r="R3722" s="208">
        <v>40234</v>
      </c>
      <c r="S3722" s="209">
        <v>83.6</v>
      </c>
    </row>
    <row r="3723" spans="3:19" x14ac:dyDescent="0.25">
      <c r="C3723" s="210"/>
      <c r="R3723" s="208">
        <v>40235</v>
      </c>
      <c r="S3723" s="209">
        <v>84.1</v>
      </c>
    </row>
    <row r="3724" spans="3:19" x14ac:dyDescent="0.25">
      <c r="C3724" s="210"/>
      <c r="R3724" s="208">
        <v>40236</v>
      </c>
      <c r="S3724" s="209">
        <v>81.8</v>
      </c>
    </row>
    <row r="3725" spans="3:19" x14ac:dyDescent="0.25">
      <c r="C3725" s="210"/>
      <c r="R3725" s="208">
        <v>40237</v>
      </c>
      <c r="S3725" s="209">
        <v>81.099999999999994</v>
      </c>
    </row>
    <row r="3726" spans="3:19" x14ac:dyDescent="0.25">
      <c r="C3726" s="210"/>
      <c r="R3726" s="208">
        <v>40238</v>
      </c>
      <c r="S3726" s="209">
        <v>80.599999999999994</v>
      </c>
    </row>
    <row r="3727" spans="3:19" x14ac:dyDescent="0.25">
      <c r="C3727" s="210"/>
      <c r="R3727" s="208">
        <v>40239</v>
      </c>
      <c r="S3727" s="209">
        <v>80.7</v>
      </c>
    </row>
    <row r="3728" spans="3:19" x14ac:dyDescent="0.25">
      <c r="C3728" s="210"/>
      <c r="R3728" s="208">
        <v>40240</v>
      </c>
      <c r="S3728" s="209">
        <v>78.099999999999994</v>
      </c>
    </row>
    <row r="3729" spans="3:19" x14ac:dyDescent="0.25">
      <c r="C3729" s="210"/>
      <c r="R3729" s="208">
        <v>40241</v>
      </c>
      <c r="S3729" s="209">
        <v>77.599999999999994</v>
      </c>
    </row>
    <row r="3730" spans="3:19" x14ac:dyDescent="0.25">
      <c r="C3730" s="210"/>
      <c r="R3730" s="208">
        <v>40242</v>
      </c>
      <c r="S3730" s="209">
        <v>76.7</v>
      </c>
    </row>
    <row r="3731" spans="3:19" x14ac:dyDescent="0.25">
      <c r="C3731" s="210"/>
      <c r="R3731" s="208">
        <v>40243</v>
      </c>
      <c r="S3731" s="209">
        <v>75.099999999999994</v>
      </c>
    </row>
    <row r="3732" spans="3:19" x14ac:dyDescent="0.25">
      <c r="C3732" s="210"/>
      <c r="R3732" s="208">
        <v>40244</v>
      </c>
      <c r="S3732" s="209">
        <v>73.900000000000006</v>
      </c>
    </row>
    <row r="3733" spans="3:19" x14ac:dyDescent="0.25">
      <c r="C3733" s="210"/>
      <c r="R3733" s="208">
        <v>40245</v>
      </c>
      <c r="S3733" s="209">
        <v>76</v>
      </c>
    </row>
    <row r="3734" spans="3:19" x14ac:dyDescent="0.25">
      <c r="C3734" s="210"/>
      <c r="R3734" s="208">
        <v>40246</v>
      </c>
      <c r="S3734" s="209">
        <v>77.2</v>
      </c>
    </row>
    <row r="3735" spans="3:19" x14ac:dyDescent="0.25">
      <c r="C3735" s="210"/>
      <c r="R3735" s="208">
        <v>40247</v>
      </c>
      <c r="S3735" s="209">
        <v>77.400000000000006</v>
      </c>
    </row>
    <row r="3736" spans="3:19" x14ac:dyDescent="0.25">
      <c r="C3736" s="210"/>
      <c r="R3736" s="208">
        <v>40248</v>
      </c>
      <c r="S3736" s="209">
        <v>78.3</v>
      </c>
    </row>
    <row r="3737" spans="3:19" x14ac:dyDescent="0.25">
      <c r="C3737" s="210"/>
      <c r="R3737" s="208">
        <v>40249</v>
      </c>
      <c r="S3737" s="209">
        <v>77.5</v>
      </c>
    </row>
    <row r="3738" spans="3:19" x14ac:dyDescent="0.25">
      <c r="C3738" s="210"/>
      <c r="R3738" s="208">
        <v>40250</v>
      </c>
      <c r="S3738" s="209">
        <v>76</v>
      </c>
    </row>
    <row r="3739" spans="3:19" x14ac:dyDescent="0.25">
      <c r="C3739" s="210"/>
      <c r="R3739" s="208">
        <v>40251</v>
      </c>
      <c r="S3739" s="209">
        <v>74.599999999999994</v>
      </c>
    </row>
    <row r="3740" spans="3:19" x14ac:dyDescent="0.25">
      <c r="C3740" s="210"/>
      <c r="R3740" s="208">
        <v>40252</v>
      </c>
      <c r="S3740" s="209">
        <v>76.5</v>
      </c>
    </row>
    <row r="3741" spans="3:19" x14ac:dyDescent="0.25">
      <c r="C3741" s="210"/>
      <c r="R3741" s="208">
        <v>40253</v>
      </c>
      <c r="S3741" s="209">
        <v>77.2</v>
      </c>
    </row>
    <row r="3742" spans="3:19" x14ac:dyDescent="0.25">
      <c r="C3742" s="210"/>
      <c r="R3742" s="208">
        <v>40254</v>
      </c>
      <c r="S3742" s="209">
        <v>76.900000000000006</v>
      </c>
    </row>
    <row r="3743" spans="3:19" x14ac:dyDescent="0.25">
      <c r="C3743" s="210"/>
      <c r="R3743" s="208">
        <v>40255</v>
      </c>
      <c r="S3743" s="209">
        <v>75.400000000000006</v>
      </c>
    </row>
    <row r="3744" spans="3:19" x14ac:dyDescent="0.25">
      <c r="C3744" s="210"/>
      <c r="R3744" s="208">
        <v>40256</v>
      </c>
      <c r="S3744" s="209">
        <v>75.599999999999994</v>
      </c>
    </row>
    <row r="3745" spans="3:19" x14ac:dyDescent="0.25">
      <c r="C3745" s="210"/>
      <c r="R3745" s="208">
        <v>40257</v>
      </c>
      <c r="S3745" s="209">
        <v>75</v>
      </c>
    </row>
    <row r="3746" spans="3:19" x14ac:dyDescent="0.25">
      <c r="C3746" s="210"/>
      <c r="R3746" s="208">
        <v>40258</v>
      </c>
      <c r="S3746" s="209">
        <v>72.2</v>
      </c>
    </row>
    <row r="3747" spans="3:19" x14ac:dyDescent="0.25">
      <c r="C3747" s="210"/>
      <c r="R3747" s="208">
        <v>40259</v>
      </c>
      <c r="S3747" s="209">
        <v>72.3</v>
      </c>
    </row>
    <row r="3748" spans="3:19" x14ac:dyDescent="0.25">
      <c r="C3748" s="210"/>
      <c r="R3748" s="208">
        <v>40260</v>
      </c>
      <c r="S3748" s="209">
        <v>72.400000000000006</v>
      </c>
    </row>
    <row r="3749" spans="3:19" x14ac:dyDescent="0.25">
      <c r="C3749" s="210"/>
      <c r="R3749" s="208">
        <v>40261</v>
      </c>
      <c r="S3749" s="209">
        <v>72.400000000000006</v>
      </c>
    </row>
    <row r="3750" spans="3:19" x14ac:dyDescent="0.25">
      <c r="C3750" s="210"/>
      <c r="R3750" s="208">
        <v>40262</v>
      </c>
      <c r="S3750" s="209">
        <v>71.400000000000006</v>
      </c>
    </row>
    <row r="3751" spans="3:19" x14ac:dyDescent="0.25">
      <c r="C3751" s="210"/>
      <c r="R3751" s="208">
        <v>40263</v>
      </c>
      <c r="S3751" s="209">
        <v>70.400000000000006</v>
      </c>
    </row>
    <row r="3752" spans="3:19" x14ac:dyDescent="0.25">
      <c r="C3752" s="210"/>
      <c r="R3752" s="208">
        <v>40264</v>
      </c>
      <c r="S3752" s="209">
        <v>70.7</v>
      </c>
    </row>
    <row r="3753" spans="3:19" x14ac:dyDescent="0.25">
      <c r="C3753" s="210"/>
      <c r="R3753" s="208">
        <v>40265</v>
      </c>
      <c r="S3753" s="209">
        <v>69.2</v>
      </c>
    </row>
    <row r="3754" spans="3:19" x14ac:dyDescent="0.25">
      <c r="C3754" s="210"/>
      <c r="R3754" s="208">
        <v>40266</v>
      </c>
      <c r="S3754" s="209">
        <v>69.8</v>
      </c>
    </row>
    <row r="3755" spans="3:19" x14ac:dyDescent="0.25">
      <c r="C3755" s="210"/>
      <c r="R3755" s="208">
        <v>40267</v>
      </c>
      <c r="S3755" s="209">
        <v>72.900000000000006</v>
      </c>
    </row>
    <row r="3756" spans="3:19" x14ac:dyDescent="0.25">
      <c r="C3756" s="210"/>
      <c r="R3756" s="208">
        <v>40268</v>
      </c>
      <c r="S3756" s="209">
        <v>73.099999999999994</v>
      </c>
    </row>
    <row r="3757" spans="3:19" x14ac:dyDescent="0.25">
      <c r="C3757" s="210"/>
      <c r="R3757" s="208">
        <v>40269</v>
      </c>
      <c r="S3757" s="209">
        <v>73.5</v>
      </c>
    </row>
    <row r="3758" spans="3:19" x14ac:dyDescent="0.25">
      <c r="C3758" s="210"/>
      <c r="R3758" s="208">
        <v>40270</v>
      </c>
      <c r="S3758" s="209">
        <v>75.400000000000006</v>
      </c>
    </row>
    <row r="3759" spans="3:19" x14ac:dyDescent="0.25">
      <c r="C3759" s="210"/>
      <c r="R3759" s="208">
        <v>40271</v>
      </c>
      <c r="S3759" s="209">
        <v>76</v>
      </c>
    </row>
    <row r="3760" spans="3:19" x14ac:dyDescent="0.25">
      <c r="C3760" s="210"/>
      <c r="R3760" s="208">
        <v>40272</v>
      </c>
      <c r="S3760" s="209">
        <v>76.3</v>
      </c>
    </row>
    <row r="3761" spans="3:19" x14ac:dyDescent="0.25">
      <c r="C3761" s="210"/>
      <c r="R3761" s="208">
        <v>40273</v>
      </c>
      <c r="S3761" s="209">
        <v>76.599999999999994</v>
      </c>
    </row>
    <row r="3762" spans="3:19" x14ac:dyDescent="0.25">
      <c r="C3762" s="210"/>
      <c r="R3762" s="208">
        <v>40274</v>
      </c>
      <c r="S3762" s="209">
        <v>78.5</v>
      </c>
    </row>
    <row r="3763" spans="3:19" x14ac:dyDescent="0.25">
      <c r="C3763" s="210"/>
      <c r="R3763" s="208">
        <v>40275</v>
      </c>
      <c r="S3763" s="209">
        <v>78.900000000000006</v>
      </c>
    </row>
    <row r="3764" spans="3:19" x14ac:dyDescent="0.25">
      <c r="C3764" s="210"/>
      <c r="R3764" s="208">
        <v>40276</v>
      </c>
      <c r="S3764" s="209">
        <v>80.599999999999994</v>
      </c>
    </row>
    <row r="3765" spans="3:19" x14ac:dyDescent="0.25">
      <c r="C3765" s="210"/>
      <c r="R3765" s="208">
        <v>40277</v>
      </c>
      <c r="S3765" s="209">
        <v>83.2</v>
      </c>
    </row>
    <row r="3766" spans="3:19" x14ac:dyDescent="0.25">
      <c r="C3766" s="210"/>
      <c r="R3766" s="208">
        <v>40278</v>
      </c>
      <c r="S3766" s="209">
        <v>82.4</v>
      </c>
    </row>
    <row r="3767" spans="3:19" x14ac:dyDescent="0.25">
      <c r="C3767" s="210"/>
      <c r="R3767" s="208">
        <v>40279</v>
      </c>
      <c r="S3767" s="209">
        <v>81.099999999999994</v>
      </c>
    </row>
    <row r="3768" spans="3:19" x14ac:dyDescent="0.25">
      <c r="C3768" s="210"/>
      <c r="R3768" s="208">
        <v>40280</v>
      </c>
      <c r="S3768" s="209">
        <v>83.5</v>
      </c>
    </row>
    <row r="3769" spans="3:19" x14ac:dyDescent="0.25">
      <c r="C3769" s="210"/>
      <c r="R3769" s="208">
        <v>40281</v>
      </c>
      <c r="S3769" s="209">
        <v>86.7</v>
      </c>
    </row>
    <row r="3770" spans="3:19" x14ac:dyDescent="0.25">
      <c r="C3770" s="210"/>
      <c r="R3770" s="208">
        <v>40282</v>
      </c>
      <c r="S3770" s="209">
        <v>86.4</v>
      </c>
    </row>
    <row r="3771" spans="3:19" x14ac:dyDescent="0.25">
      <c r="C3771" s="210"/>
      <c r="R3771" s="208">
        <v>40283</v>
      </c>
      <c r="S3771" s="209">
        <v>88.3</v>
      </c>
    </row>
    <row r="3772" spans="3:19" x14ac:dyDescent="0.25">
      <c r="C3772" s="210"/>
      <c r="R3772" s="208">
        <v>40284</v>
      </c>
      <c r="S3772" s="209">
        <v>88</v>
      </c>
    </row>
    <row r="3773" spans="3:19" x14ac:dyDescent="0.25">
      <c r="C3773" s="210"/>
      <c r="R3773" s="208">
        <v>40285</v>
      </c>
      <c r="S3773" s="209">
        <v>86.7</v>
      </c>
    </row>
    <row r="3774" spans="3:19" x14ac:dyDescent="0.25">
      <c r="C3774" s="210"/>
      <c r="R3774" s="208">
        <v>40286</v>
      </c>
      <c r="S3774" s="209">
        <v>86.2</v>
      </c>
    </row>
    <row r="3775" spans="3:19" x14ac:dyDescent="0.25">
      <c r="C3775" s="210"/>
      <c r="R3775" s="208">
        <v>40287</v>
      </c>
      <c r="S3775" s="209">
        <v>88.4</v>
      </c>
    </row>
    <row r="3776" spans="3:19" x14ac:dyDescent="0.25">
      <c r="C3776" s="210"/>
      <c r="R3776" s="208">
        <v>40288</v>
      </c>
      <c r="S3776" s="209">
        <v>91.3</v>
      </c>
    </row>
    <row r="3777" spans="3:19" x14ac:dyDescent="0.25">
      <c r="C3777" s="210"/>
      <c r="R3777" s="208">
        <v>40289</v>
      </c>
      <c r="S3777" s="209">
        <v>91.3</v>
      </c>
    </row>
    <row r="3778" spans="3:19" x14ac:dyDescent="0.25">
      <c r="C3778" s="210"/>
      <c r="R3778" s="208">
        <v>40290</v>
      </c>
      <c r="S3778" s="209">
        <v>90.5</v>
      </c>
    </row>
    <row r="3779" spans="3:19" x14ac:dyDescent="0.25">
      <c r="C3779" s="210"/>
      <c r="R3779" s="208">
        <v>40291</v>
      </c>
      <c r="S3779" s="209">
        <v>91.3</v>
      </c>
    </row>
    <row r="3780" spans="3:19" x14ac:dyDescent="0.25">
      <c r="C3780" s="210"/>
      <c r="R3780" s="208">
        <v>40292</v>
      </c>
      <c r="S3780" s="209">
        <v>91.6</v>
      </c>
    </row>
    <row r="3781" spans="3:19" x14ac:dyDescent="0.25">
      <c r="C3781" s="210"/>
      <c r="R3781" s="208">
        <v>40293</v>
      </c>
      <c r="S3781" s="209">
        <v>91.3</v>
      </c>
    </row>
    <row r="3782" spans="3:19" x14ac:dyDescent="0.25">
      <c r="C3782" s="210"/>
      <c r="R3782" s="208">
        <v>40294</v>
      </c>
      <c r="S3782" s="209">
        <v>91.4</v>
      </c>
    </row>
    <row r="3783" spans="3:19" x14ac:dyDescent="0.25">
      <c r="C3783" s="210"/>
      <c r="R3783" s="208">
        <v>40295</v>
      </c>
      <c r="S3783" s="209">
        <v>92.5</v>
      </c>
    </row>
    <row r="3784" spans="3:19" x14ac:dyDescent="0.25">
      <c r="C3784" s="210"/>
      <c r="R3784" s="208">
        <v>40296</v>
      </c>
      <c r="S3784" s="209">
        <v>91.9</v>
      </c>
    </row>
    <row r="3785" spans="3:19" x14ac:dyDescent="0.25">
      <c r="C3785" s="210"/>
      <c r="R3785" s="208">
        <v>40297</v>
      </c>
      <c r="S3785" s="209">
        <v>89.4</v>
      </c>
    </row>
    <row r="3786" spans="3:19" x14ac:dyDescent="0.25">
      <c r="C3786" s="210"/>
      <c r="R3786" s="208">
        <v>40298</v>
      </c>
      <c r="S3786" s="209">
        <v>88.6</v>
      </c>
    </row>
    <row r="3787" spans="3:19" x14ac:dyDescent="0.25">
      <c r="C3787" s="210"/>
      <c r="R3787" s="208">
        <v>40299</v>
      </c>
      <c r="S3787" s="209">
        <v>86.6</v>
      </c>
    </row>
    <row r="3788" spans="3:19" x14ac:dyDescent="0.25">
      <c r="C3788" s="210"/>
      <c r="R3788" s="208">
        <v>40300</v>
      </c>
      <c r="S3788" s="209">
        <v>83.3</v>
      </c>
    </row>
    <row r="3789" spans="3:19" x14ac:dyDescent="0.25">
      <c r="C3789" s="210"/>
      <c r="R3789" s="208">
        <v>40301</v>
      </c>
      <c r="S3789" s="209">
        <v>84.9</v>
      </c>
    </row>
    <row r="3790" spans="3:19" x14ac:dyDescent="0.25">
      <c r="C3790" s="210"/>
      <c r="R3790" s="208">
        <v>40302</v>
      </c>
      <c r="S3790" s="209">
        <v>86.1</v>
      </c>
    </row>
    <row r="3791" spans="3:19" x14ac:dyDescent="0.25">
      <c r="C3791" s="210"/>
      <c r="R3791" s="208">
        <v>40303</v>
      </c>
      <c r="S3791" s="209">
        <v>85.9</v>
      </c>
    </row>
    <row r="3792" spans="3:19" x14ac:dyDescent="0.25">
      <c r="C3792" s="210"/>
      <c r="R3792" s="208">
        <v>40304</v>
      </c>
      <c r="S3792" s="209">
        <v>84.4</v>
      </c>
    </row>
    <row r="3793" spans="3:19" x14ac:dyDescent="0.25">
      <c r="C3793" s="210"/>
      <c r="R3793" s="208">
        <v>40305</v>
      </c>
      <c r="S3793" s="209">
        <v>82.4</v>
      </c>
    </row>
    <row r="3794" spans="3:19" x14ac:dyDescent="0.25">
      <c r="C3794" s="210"/>
      <c r="R3794" s="208">
        <v>40306</v>
      </c>
      <c r="S3794" s="209">
        <v>79.5</v>
      </c>
    </row>
    <row r="3795" spans="3:19" x14ac:dyDescent="0.25">
      <c r="C3795" s="210"/>
      <c r="R3795" s="208">
        <v>40307</v>
      </c>
      <c r="S3795" s="209">
        <v>76</v>
      </c>
    </row>
    <row r="3796" spans="3:19" x14ac:dyDescent="0.25">
      <c r="C3796" s="210"/>
      <c r="R3796" s="208">
        <v>40308</v>
      </c>
      <c r="S3796" s="209">
        <v>76.2</v>
      </c>
    </row>
    <row r="3797" spans="3:19" x14ac:dyDescent="0.25">
      <c r="C3797" s="210"/>
      <c r="R3797" s="208">
        <v>40309</v>
      </c>
      <c r="S3797" s="209">
        <v>77.7</v>
      </c>
    </row>
    <row r="3798" spans="3:19" x14ac:dyDescent="0.25">
      <c r="C3798" s="210"/>
      <c r="R3798" s="208">
        <v>40310</v>
      </c>
      <c r="S3798" s="209">
        <v>75.2</v>
      </c>
    </row>
    <row r="3799" spans="3:19" x14ac:dyDescent="0.25">
      <c r="C3799" s="210"/>
      <c r="R3799" s="208">
        <v>40311</v>
      </c>
      <c r="S3799" s="209">
        <v>72.5</v>
      </c>
    </row>
    <row r="3800" spans="3:19" x14ac:dyDescent="0.25">
      <c r="C3800" s="210"/>
      <c r="R3800" s="208">
        <v>40312</v>
      </c>
      <c r="S3800" s="209">
        <v>72.7</v>
      </c>
    </row>
    <row r="3801" spans="3:19" x14ac:dyDescent="0.25">
      <c r="C3801" s="210"/>
      <c r="R3801" s="208">
        <v>40313</v>
      </c>
      <c r="S3801" s="209">
        <v>71.400000000000006</v>
      </c>
    </row>
    <row r="3802" spans="3:19" x14ac:dyDescent="0.25">
      <c r="C3802" s="210"/>
      <c r="R3802" s="208">
        <v>40314</v>
      </c>
      <c r="S3802" s="209">
        <v>71.5</v>
      </c>
    </row>
    <row r="3803" spans="3:19" x14ac:dyDescent="0.25">
      <c r="C3803" s="210"/>
      <c r="R3803" s="208">
        <v>40315</v>
      </c>
      <c r="S3803" s="209">
        <v>74.2</v>
      </c>
    </row>
    <row r="3804" spans="3:19" x14ac:dyDescent="0.25">
      <c r="C3804" s="210"/>
      <c r="R3804" s="208">
        <v>40316</v>
      </c>
      <c r="S3804" s="209">
        <v>76.400000000000006</v>
      </c>
    </row>
    <row r="3805" spans="3:19" x14ac:dyDescent="0.25">
      <c r="C3805" s="210"/>
      <c r="R3805" s="208">
        <v>40317</v>
      </c>
      <c r="S3805" s="209">
        <v>78</v>
      </c>
    </row>
    <row r="3806" spans="3:19" x14ac:dyDescent="0.25">
      <c r="C3806" s="210"/>
      <c r="R3806" s="208">
        <v>40318</v>
      </c>
      <c r="S3806" s="209">
        <v>77.7</v>
      </c>
    </row>
    <row r="3807" spans="3:19" x14ac:dyDescent="0.25">
      <c r="C3807" s="210"/>
      <c r="R3807" s="208">
        <v>40319</v>
      </c>
      <c r="S3807" s="209">
        <v>80.099999999999994</v>
      </c>
    </row>
    <row r="3808" spans="3:19" x14ac:dyDescent="0.25">
      <c r="C3808" s="210"/>
      <c r="R3808" s="208">
        <v>40320</v>
      </c>
      <c r="S3808" s="209">
        <v>81.7</v>
      </c>
    </row>
    <row r="3809" spans="3:19" x14ac:dyDescent="0.25">
      <c r="C3809" s="210"/>
      <c r="R3809" s="208">
        <v>40321</v>
      </c>
      <c r="S3809" s="209">
        <v>80.8</v>
      </c>
    </row>
    <row r="3810" spans="3:19" x14ac:dyDescent="0.25">
      <c r="C3810" s="210"/>
      <c r="R3810" s="208">
        <v>40322</v>
      </c>
      <c r="S3810" s="209">
        <v>81.8</v>
      </c>
    </row>
    <row r="3811" spans="3:19" x14ac:dyDescent="0.25">
      <c r="C3811" s="210"/>
      <c r="R3811" s="208">
        <v>40323</v>
      </c>
      <c r="S3811" s="209">
        <v>83.5</v>
      </c>
    </row>
    <row r="3812" spans="3:19" x14ac:dyDescent="0.25">
      <c r="C3812" s="210"/>
      <c r="R3812" s="208">
        <v>40324</v>
      </c>
      <c r="S3812" s="209">
        <v>84.8</v>
      </c>
    </row>
    <row r="3813" spans="3:19" x14ac:dyDescent="0.25">
      <c r="C3813" s="210"/>
      <c r="R3813" s="208">
        <v>40325</v>
      </c>
      <c r="S3813" s="209">
        <v>85.2</v>
      </c>
    </row>
    <row r="3814" spans="3:19" x14ac:dyDescent="0.25">
      <c r="C3814" s="210"/>
      <c r="R3814" s="208">
        <v>40326</v>
      </c>
      <c r="S3814" s="209">
        <v>86.7</v>
      </c>
    </row>
    <row r="3815" spans="3:19" x14ac:dyDescent="0.25">
      <c r="C3815" s="210"/>
      <c r="R3815" s="208">
        <v>40327</v>
      </c>
      <c r="S3815" s="209">
        <v>87.1</v>
      </c>
    </row>
    <row r="3816" spans="3:19" x14ac:dyDescent="0.25">
      <c r="C3816" s="210"/>
      <c r="R3816" s="208">
        <v>40328</v>
      </c>
      <c r="S3816" s="209">
        <v>86.7</v>
      </c>
    </row>
    <row r="3817" spans="3:19" x14ac:dyDescent="0.25">
      <c r="C3817" s="210"/>
      <c r="R3817" s="208">
        <v>40329</v>
      </c>
      <c r="S3817" s="209">
        <v>89</v>
      </c>
    </row>
    <row r="3818" spans="3:19" x14ac:dyDescent="0.25">
      <c r="C3818" s="210"/>
      <c r="R3818" s="208">
        <v>40330</v>
      </c>
      <c r="S3818" s="209">
        <v>93.8</v>
      </c>
    </row>
    <row r="3819" spans="3:19" x14ac:dyDescent="0.25">
      <c r="C3819" s="210"/>
      <c r="R3819" s="208">
        <v>40331</v>
      </c>
      <c r="S3819" s="209">
        <v>94.9</v>
      </c>
    </row>
    <row r="3820" spans="3:19" x14ac:dyDescent="0.25">
      <c r="C3820" s="210"/>
      <c r="R3820" s="208">
        <v>40332</v>
      </c>
      <c r="S3820" s="209">
        <v>95</v>
      </c>
    </row>
    <row r="3821" spans="3:19" x14ac:dyDescent="0.25">
      <c r="C3821" s="210"/>
      <c r="R3821" s="208">
        <v>40333</v>
      </c>
      <c r="S3821" s="209">
        <v>95.4</v>
      </c>
    </row>
    <row r="3822" spans="3:19" x14ac:dyDescent="0.25">
      <c r="C3822" s="210"/>
      <c r="R3822" s="208">
        <v>40334</v>
      </c>
      <c r="S3822" s="209">
        <v>96.2</v>
      </c>
    </row>
    <row r="3823" spans="3:19" x14ac:dyDescent="0.25">
      <c r="C3823" s="210"/>
      <c r="R3823" s="208">
        <v>40335</v>
      </c>
      <c r="S3823" s="209">
        <v>95.8</v>
      </c>
    </row>
    <row r="3824" spans="3:19" x14ac:dyDescent="0.25">
      <c r="C3824" s="210"/>
      <c r="R3824" s="208">
        <v>40336</v>
      </c>
      <c r="S3824" s="209">
        <v>99.1</v>
      </c>
    </row>
    <row r="3825" spans="3:19" x14ac:dyDescent="0.25">
      <c r="C3825" s="210"/>
      <c r="R3825" s="208">
        <v>40337</v>
      </c>
      <c r="S3825" s="209">
        <v>101.1</v>
      </c>
    </row>
    <row r="3826" spans="3:19" x14ac:dyDescent="0.25">
      <c r="C3826" s="210"/>
      <c r="R3826" s="208">
        <v>40338</v>
      </c>
      <c r="S3826" s="209">
        <v>101</v>
      </c>
    </row>
    <row r="3827" spans="3:19" x14ac:dyDescent="0.25">
      <c r="C3827" s="210"/>
      <c r="R3827" s="208">
        <v>40339</v>
      </c>
      <c r="S3827" s="209">
        <v>102.8</v>
      </c>
    </row>
    <row r="3828" spans="3:19" x14ac:dyDescent="0.25">
      <c r="C3828" s="210"/>
      <c r="R3828" s="208">
        <v>40340</v>
      </c>
      <c r="S3828" s="209">
        <v>104.6</v>
      </c>
    </row>
    <row r="3829" spans="3:19" x14ac:dyDescent="0.25">
      <c r="C3829" s="210"/>
      <c r="R3829" s="208">
        <v>40341</v>
      </c>
      <c r="S3829" s="209">
        <v>104</v>
      </c>
    </row>
    <row r="3830" spans="3:19" x14ac:dyDescent="0.25">
      <c r="C3830" s="210"/>
      <c r="R3830" s="208">
        <v>40342</v>
      </c>
      <c r="S3830" s="209">
        <v>103.8</v>
      </c>
    </row>
    <row r="3831" spans="3:19" x14ac:dyDescent="0.25">
      <c r="C3831" s="210"/>
      <c r="R3831" s="208">
        <v>40343</v>
      </c>
      <c r="S3831" s="209">
        <v>104.2</v>
      </c>
    </row>
    <row r="3832" spans="3:19" x14ac:dyDescent="0.25">
      <c r="C3832" s="210"/>
      <c r="R3832" s="208">
        <v>40344</v>
      </c>
      <c r="S3832" s="209">
        <v>105.3</v>
      </c>
    </row>
    <row r="3833" spans="3:19" x14ac:dyDescent="0.25">
      <c r="C3833" s="210"/>
      <c r="R3833" s="208">
        <v>40345</v>
      </c>
      <c r="S3833" s="209">
        <v>104.1</v>
      </c>
    </row>
    <row r="3834" spans="3:19" x14ac:dyDescent="0.25">
      <c r="C3834" s="210"/>
      <c r="R3834" s="208">
        <v>40346</v>
      </c>
      <c r="S3834" s="209">
        <v>102.5</v>
      </c>
    </row>
    <row r="3835" spans="3:19" x14ac:dyDescent="0.25">
      <c r="C3835" s="210"/>
      <c r="R3835" s="208">
        <v>40347</v>
      </c>
      <c r="S3835" s="209">
        <v>101.3</v>
      </c>
    </row>
    <row r="3836" spans="3:19" x14ac:dyDescent="0.25">
      <c r="C3836" s="210"/>
      <c r="R3836" s="208">
        <v>40348</v>
      </c>
      <c r="S3836" s="209">
        <v>99.1</v>
      </c>
    </row>
    <row r="3837" spans="3:19" x14ac:dyDescent="0.25">
      <c r="C3837" s="210"/>
      <c r="R3837" s="208">
        <v>40349</v>
      </c>
      <c r="S3837" s="209">
        <v>97</v>
      </c>
    </row>
    <row r="3838" spans="3:19" x14ac:dyDescent="0.25">
      <c r="C3838" s="210"/>
      <c r="R3838" s="208">
        <v>40350</v>
      </c>
      <c r="S3838" s="209">
        <v>96.5</v>
      </c>
    </row>
    <row r="3839" spans="3:19" x14ac:dyDescent="0.25">
      <c r="C3839" s="210"/>
      <c r="R3839" s="208">
        <v>40351</v>
      </c>
      <c r="S3839" s="209">
        <v>98.9</v>
      </c>
    </row>
    <row r="3840" spans="3:19" x14ac:dyDescent="0.25">
      <c r="C3840" s="210"/>
      <c r="R3840" s="208">
        <v>40352</v>
      </c>
      <c r="S3840" s="209">
        <v>98.4</v>
      </c>
    </row>
    <row r="3841" spans="3:19" x14ac:dyDescent="0.25">
      <c r="C3841" s="210"/>
      <c r="R3841" s="208">
        <v>40353</v>
      </c>
      <c r="S3841" s="209">
        <v>98.1</v>
      </c>
    </row>
    <row r="3842" spans="3:19" x14ac:dyDescent="0.25">
      <c r="C3842" s="210"/>
      <c r="R3842" s="208">
        <v>40354</v>
      </c>
      <c r="S3842" s="209">
        <v>96.4</v>
      </c>
    </row>
    <row r="3843" spans="3:19" x14ac:dyDescent="0.25">
      <c r="C3843" s="210"/>
      <c r="R3843" s="208">
        <v>40355</v>
      </c>
      <c r="S3843" s="209">
        <v>95.6</v>
      </c>
    </row>
    <row r="3844" spans="3:19" x14ac:dyDescent="0.25">
      <c r="C3844" s="210"/>
      <c r="R3844" s="208">
        <v>40356</v>
      </c>
      <c r="S3844" s="209">
        <v>93.6</v>
      </c>
    </row>
    <row r="3845" spans="3:19" x14ac:dyDescent="0.25">
      <c r="C3845" s="210"/>
      <c r="R3845" s="208">
        <v>40357</v>
      </c>
      <c r="S3845" s="209">
        <v>93.7</v>
      </c>
    </row>
    <row r="3846" spans="3:19" x14ac:dyDescent="0.25">
      <c r="C3846" s="210"/>
      <c r="R3846" s="208">
        <v>40358</v>
      </c>
      <c r="S3846" s="209">
        <v>96.5</v>
      </c>
    </row>
    <row r="3847" spans="3:19" x14ac:dyDescent="0.25">
      <c r="C3847" s="210"/>
      <c r="R3847" s="208">
        <v>40359</v>
      </c>
      <c r="S3847" s="209">
        <v>96.3</v>
      </c>
    </row>
    <row r="3848" spans="3:19" x14ac:dyDescent="0.25">
      <c r="C3848" s="210"/>
      <c r="R3848" s="208">
        <v>40360</v>
      </c>
      <c r="S3848" s="209">
        <v>94</v>
      </c>
    </row>
    <row r="3849" spans="3:19" x14ac:dyDescent="0.25">
      <c r="C3849" s="210"/>
      <c r="R3849" s="208">
        <v>40361</v>
      </c>
      <c r="S3849" s="209">
        <v>90</v>
      </c>
    </row>
    <row r="3850" spans="3:19" x14ac:dyDescent="0.25">
      <c r="C3850" s="210"/>
      <c r="R3850" s="208">
        <v>40362</v>
      </c>
      <c r="S3850" s="209">
        <v>87.2</v>
      </c>
    </row>
    <row r="3851" spans="3:19" x14ac:dyDescent="0.25">
      <c r="C3851" s="210"/>
      <c r="R3851" s="208">
        <v>40363</v>
      </c>
      <c r="S3851" s="209">
        <v>84.9</v>
      </c>
    </row>
    <row r="3852" spans="3:19" x14ac:dyDescent="0.25">
      <c r="C3852" s="210"/>
      <c r="R3852" s="208">
        <v>40364</v>
      </c>
      <c r="S3852" s="209">
        <v>83.1</v>
      </c>
    </row>
    <row r="3853" spans="3:19" x14ac:dyDescent="0.25">
      <c r="C3853" s="210"/>
      <c r="R3853" s="208">
        <v>40365</v>
      </c>
      <c r="S3853" s="209">
        <v>84.6</v>
      </c>
    </row>
    <row r="3854" spans="3:19" x14ac:dyDescent="0.25">
      <c r="C3854" s="210"/>
      <c r="R3854" s="208">
        <v>40366</v>
      </c>
      <c r="S3854" s="209">
        <v>82.8</v>
      </c>
    </row>
    <row r="3855" spans="3:19" x14ac:dyDescent="0.25">
      <c r="C3855" s="210"/>
      <c r="R3855" s="208">
        <v>40367</v>
      </c>
      <c r="S3855" s="209">
        <v>83.5</v>
      </c>
    </row>
    <row r="3856" spans="3:19" x14ac:dyDescent="0.25">
      <c r="C3856" s="210"/>
      <c r="R3856" s="208">
        <v>40368</v>
      </c>
      <c r="S3856" s="209">
        <v>83.3</v>
      </c>
    </row>
    <row r="3857" spans="3:19" x14ac:dyDescent="0.25">
      <c r="C3857" s="210"/>
      <c r="R3857" s="208">
        <v>40369</v>
      </c>
      <c r="S3857" s="209">
        <v>80.5</v>
      </c>
    </row>
    <row r="3858" spans="3:19" x14ac:dyDescent="0.25">
      <c r="C3858" s="210"/>
      <c r="R3858" s="208">
        <v>40370</v>
      </c>
      <c r="S3858" s="209">
        <v>79</v>
      </c>
    </row>
    <row r="3859" spans="3:19" x14ac:dyDescent="0.25">
      <c r="C3859" s="210"/>
      <c r="R3859" s="208">
        <v>40371</v>
      </c>
      <c r="S3859" s="209">
        <v>78.8</v>
      </c>
    </row>
    <row r="3860" spans="3:19" x14ac:dyDescent="0.25">
      <c r="C3860" s="210"/>
      <c r="R3860" s="208">
        <v>40372</v>
      </c>
      <c r="S3860" s="209">
        <v>80.3</v>
      </c>
    </row>
    <row r="3861" spans="3:19" x14ac:dyDescent="0.25">
      <c r="C3861" s="210"/>
      <c r="R3861" s="208">
        <v>40373</v>
      </c>
      <c r="S3861" s="209">
        <v>82.6</v>
      </c>
    </row>
    <row r="3862" spans="3:19" x14ac:dyDescent="0.25">
      <c r="C3862" s="210"/>
      <c r="R3862" s="208">
        <v>40374</v>
      </c>
      <c r="S3862" s="209">
        <v>83.3</v>
      </c>
    </row>
    <row r="3863" spans="3:19" x14ac:dyDescent="0.25">
      <c r="C3863" s="210"/>
      <c r="R3863" s="208">
        <v>40375</v>
      </c>
      <c r="S3863" s="209">
        <v>81.8</v>
      </c>
    </row>
    <row r="3864" spans="3:19" x14ac:dyDescent="0.25">
      <c r="C3864" s="210"/>
      <c r="R3864" s="208">
        <v>40376</v>
      </c>
      <c r="S3864" s="209">
        <v>80.099999999999994</v>
      </c>
    </row>
    <row r="3865" spans="3:19" x14ac:dyDescent="0.25">
      <c r="C3865" s="210"/>
      <c r="R3865" s="208">
        <v>40377</v>
      </c>
      <c r="S3865" s="209">
        <v>77.8</v>
      </c>
    </row>
    <row r="3866" spans="3:19" x14ac:dyDescent="0.25">
      <c r="C3866" s="210"/>
      <c r="R3866" s="208">
        <v>40378</v>
      </c>
      <c r="S3866" s="209">
        <v>78.5</v>
      </c>
    </row>
    <row r="3867" spans="3:19" x14ac:dyDescent="0.25">
      <c r="C3867" s="210"/>
      <c r="R3867" s="208">
        <v>40379</v>
      </c>
      <c r="S3867" s="209">
        <v>79.2</v>
      </c>
    </row>
    <row r="3868" spans="3:19" x14ac:dyDescent="0.25">
      <c r="C3868" s="210"/>
      <c r="R3868" s="208">
        <v>40380</v>
      </c>
      <c r="S3868" s="209">
        <v>79.5</v>
      </c>
    </row>
    <row r="3869" spans="3:19" x14ac:dyDescent="0.25">
      <c r="C3869" s="210"/>
      <c r="R3869" s="208">
        <v>40381</v>
      </c>
      <c r="S3869" s="209">
        <v>77.400000000000006</v>
      </c>
    </row>
    <row r="3870" spans="3:19" x14ac:dyDescent="0.25">
      <c r="C3870" s="210"/>
      <c r="R3870" s="208">
        <v>40382</v>
      </c>
      <c r="S3870" s="209">
        <v>77.099999999999994</v>
      </c>
    </row>
    <row r="3871" spans="3:19" x14ac:dyDescent="0.25">
      <c r="C3871" s="210"/>
      <c r="R3871" s="208">
        <v>40383</v>
      </c>
      <c r="S3871" s="209">
        <v>75.8</v>
      </c>
    </row>
    <row r="3872" spans="3:19" x14ac:dyDescent="0.25">
      <c r="C3872" s="210"/>
      <c r="R3872" s="208">
        <v>40384</v>
      </c>
      <c r="S3872" s="209">
        <v>75.900000000000006</v>
      </c>
    </row>
    <row r="3873" spans="3:19" x14ac:dyDescent="0.25">
      <c r="C3873" s="210"/>
      <c r="R3873" s="208">
        <v>40385</v>
      </c>
      <c r="S3873" s="209">
        <v>78.400000000000006</v>
      </c>
    </row>
    <row r="3874" spans="3:19" x14ac:dyDescent="0.25">
      <c r="C3874" s="210"/>
      <c r="R3874" s="208">
        <v>40386</v>
      </c>
      <c r="S3874" s="209">
        <v>80.7</v>
      </c>
    </row>
    <row r="3875" spans="3:19" x14ac:dyDescent="0.25">
      <c r="C3875" s="210"/>
      <c r="R3875" s="208">
        <v>40387</v>
      </c>
      <c r="S3875" s="209">
        <v>81.5</v>
      </c>
    </row>
    <row r="3876" spans="3:19" x14ac:dyDescent="0.25">
      <c r="C3876" s="210"/>
      <c r="R3876" s="208">
        <v>40388</v>
      </c>
      <c r="S3876" s="209">
        <v>79.900000000000006</v>
      </c>
    </row>
    <row r="3877" spans="3:19" x14ac:dyDescent="0.25">
      <c r="C3877" s="210"/>
      <c r="R3877" s="208">
        <v>40389</v>
      </c>
      <c r="S3877" s="209">
        <v>79.2</v>
      </c>
    </row>
    <row r="3878" spans="3:19" x14ac:dyDescent="0.25">
      <c r="C3878" s="210"/>
      <c r="R3878" s="208">
        <v>40390</v>
      </c>
      <c r="S3878" s="209">
        <v>78.900000000000006</v>
      </c>
    </row>
    <row r="3879" spans="3:19" x14ac:dyDescent="0.25">
      <c r="C3879" s="210"/>
      <c r="R3879" s="208">
        <v>40391</v>
      </c>
      <c r="S3879" s="209">
        <v>79.8</v>
      </c>
    </row>
    <row r="3880" spans="3:19" x14ac:dyDescent="0.25">
      <c r="C3880" s="210"/>
      <c r="R3880" s="208">
        <v>40392</v>
      </c>
      <c r="S3880" s="209">
        <v>82.2</v>
      </c>
    </row>
    <row r="3881" spans="3:19" x14ac:dyDescent="0.25">
      <c r="C3881" s="210"/>
      <c r="R3881" s="208">
        <v>40393</v>
      </c>
      <c r="S3881" s="209">
        <v>84.9</v>
      </c>
    </row>
    <row r="3882" spans="3:19" x14ac:dyDescent="0.25">
      <c r="C3882" s="210"/>
      <c r="R3882" s="208">
        <v>40394</v>
      </c>
      <c r="S3882" s="209">
        <v>86.9</v>
      </c>
    </row>
    <row r="3883" spans="3:19" x14ac:dyDescent="0.25">
      <c r="C3883" s="210"/>
      <c r="R3883" s="208">
        <v>40395</v>
      </c>
      <c r="S3883" s="209">
        <v>86.1</v>
      </c>
    </row>
    <row r="3884" spans="3:19" x14ac:dyDescent="0.25">
      <c r="C3884" s="210"/>
      <c r="R3884" s="208">
        <v>40396</v>
      </c>
      <c r="S3884" s="209">
        <v>85.1</v>
      </c>
    </row>
    <row r="3885" spans="3:19" x14ac:dyDescent="0.25">
      <c r="C3885" s="210"/>
      <c r="R3885" s="208">
        <v>40397</v>
      </c>
      <c r="S3885" s="209">
        <v>82.2</v>
      </c>
    </row>
    <row r="3886" spans="3:19" x14ac:dyDescent="0.25">
      <c r="C3886" s="210"/>
      <c r="R3886" s="208">
        <v>40398</v>
      </c>
      <c r="S3886" s="209">
        <v>82.8</v>
      </c>
    </row>
    <row r="3887" spans="3:19" x14ac:dyDescent="0.25">
      <c r="C3887" s="210"/>
      <c r="R3887" s="208">
        <v>40399</v>
      </c>
      <c r="S3887" s="209">
        <v>82.3</v>
      </c>
    </row>
    <row r="3888" spans="3:19" x14ac:dyDescent="0.25">
      <c r="C3888" s="210"/>
      <c r="R3888" s="208">
        <v>40400</v>
      </c>
      <c r="S3888" s="209">
        <v>83</v>
      </c>
    </row>
    <row r="3889" spans="3:19" x14ac:dyDescent="0.25">
      <c r="C3889" s="210"/>
      <c r="R3889" s="208">
        <v>40401</v>
      </c>
      <c r="S3889" s="209">
        <v>84.4</v>
      </c>
    </row>
    <row r="3890" spans="3:19" x14ac:dyDescent="0.25">
      <c r="C3890" s="210"/>
      <c r="R3890" s="208">
        <v>40402</v>
      </c>
      <c r="S3890" s="209">
        <v>82.5</v>
      </c>
    </row>
    <row r="3891" spans="3:19" x14ac:dyDescent="0.25">
      <c r="C3891" s="210"/>
      <c r="R3891" s="208">
        <v>40403</v>
      </c>
      <c r="S3891" s="209">
        <v>79</v>
      </c>
    </row>
    <row r="3892" spans="3:19" x14ac:dyDescent="0.25">
      <c r="C3892" s="210"/>
      <c r="R3892" s="208">
        <v>40404</v>
      </c>
      <c r="S3892" s="209">
        <v>76.400000000000006</v>
      </c>
    </row>
    <row r="3893" spans="3:19" x14ac:dyDescent="0.25">
      <c r="C3893" s="210"/>
      <c r="R3893" s="208">
        <v>40405</v>
      </c>
      <c r="S3893" s="209">
        <v>77</v>
      </c>
    </row>
    <row r="3894" spans="3:19" x14ac:dyDescent="0.25">
      <c r="C3894" s="210"/>
      <c r="R3894" s="208">
        <v>40406</v>
      </c>
      <c r="S3894" s="209">
        <v>78</v>
      </c>
    </row>
    <row r="3895" spans="3:19" x14ac:dyDescent="0.25">
      <c r="C3895" s="210"/>
      <c r="R3895" s="208">
        <v>40407</v>
      </c>
      <c r="S3895" s="209">
        <v>79.099999999999994</v>
      </c>
    </row>
    <row r="3896" spans="3:19" x14ac:dyDescent="0.25">
      <c r="C3896" s="210"/>
      <c r="R3896" s="208">
        <v>40408</v>
      </c>
      <c r="S3896" s="209">
        <v>80.3</v>
      </c>
    </row>
    <row r="3897" spans="3:19" x14ac:dyDescent="0.25">
      <c r="C3897" s="210"/>
      <c r="R3897" s="208">
        <v>40409</v>
      </c>
      <c r="S3897" s="209">
        <v>80.599999999999994</v>
      </c>
    </row>
    <row r="3898" spans="3:19" x14ac:dyDescent="0.25">
      <c r="C3898" s="210"/>
      <c r="R3898" s="208">
        <v>40410</v>
      </c>
      <c r="S3898" s="209">
        <v>79.2</v>
      </c>
    </row>
    <row r="3899" spans="3:19" x14ac:dyDescent="0.25">
      <c r="C3899" s="210"/>
      <c r="R3899" s="208">
        <v>40411</v>
      </c>
      <c r="S3899" s="209">
        <v>79.7</v>
      </c>
    </row>
    <row r="3900" spans="3:19" x14ac:dyDescent="0.25">
      <c r="C3900" s="210"/>
      <c r="R3900" s="208">
        <v>40412</v>
      </c>
      <c r="S3900" s="209">
        <v>79.599999999999994</v>
      </c>
    </row>
    <row r="3901" spans="3:19" x14ac:dyDescent="0.25">
      <c r="C3901" s="210"/>
      <c r="R3901" s="208">
        <v>40413</v>
      </c>
      <c r="S3901" s="209">
        <v>80.400000000000006</v>
      </c>
    </row>
    <row r="3902" spans="3:19" x14ac:dyDescent="0.25">
      <c r="C3902" s="210"/>
      <c r="R3902" s="208">
        <v>40414</v>
      </c>
      <c r="S3902" s="209">
        <v>81.900000000000006</v>
      </c>
    </row>
    <row r="3903" spans="3:19" x14ac:dyDescent="0.25">
      <c r="C3903" s="210"/>
      <c r="R3903" s="208">
        <v>40415</v>
      </c>
      <c r="S3903" s="209">
        <v>80.7</v>
      </c>
    </row>
    <row r="3904" spans="3:19" x14ac:dyDescent="0.25">
      <c r="C3904" s="210"/>
      <c r="R3904" s="208">
        <v>40416</v>
      </c>
      <c r="S3904" s="209">
        <v>80.2</v>
      </c>
    </row>
    <row r="3905" spans="3:19" x14ac:dyDescent="0.25">
      <c r="C3905" s="210"/>
      <c r="R3905" s="208">
        <v>40417</v>
      </c>
      <c r="S3905" s="209">
        <v>79.900000000000006</v>
      </c>
    </row>
    <row r="3906" spans="3:19" x14ac:dyDescent="0.25">
      <c r="C3906" s="210"/>
      <c r="R3906" s="208">
        <v>40418</v>
      </c>
      <c r="S3906" s="209">
        <v>80.099999999999994</v>
      </c>
    </row>
    <row r="3907" spans="3:19" x14ac:dyDescent="0.25">
      <c r="C3907" s="210"/>
      <c r="R3907" s="208">
        <v>40419</v>
      </c>
      <c r="S3907" s="209">
        <v>79.8</v>
      </c>
    </row>
    <row r="3908" spans="3:19" x14ac:dyDescent="0.25">
      <c r="C3908" s="210"/>
      <c r="R3908" s="208">
        <v>40420</v>
      </c>
      <c r="S3908" s="209">
        <v>80.2</v>
      </c>
    </row>
    <row r="3909" spans="3:19" x14ac:dyDescent="0.25">
      <c r="C3909" s="210"/>
      <c r="R3909" s="208">
        <v>40421</v>
      </c>
      <c r="S3909" s="209">
        <v>81.3</v>
      </c>
    </row>
    <row r="3910" spans="3:19" x14ac:dyDescent="0.25">
      <c r="C3910" s="210"/>
      <c r="R3910" s="208">
        <v>40422</v>
      </c>
      <c r="S3910" s="209">
        <v>80.599999999999994</v>
      </c>
    </row>
    <row r="3911" spans="3:19" x14ac:dyDescent="0.25">
      <c r="C3911" s="210"/>
      <c r="R3911" s="208">
        <v>40423</v>
      </c>
      <c r="S3911" s="209">
        <v>78.8</v>
      </c>
    </row>
    <row r="3912" spans="3:19" x14ac:dyDescent="0.25">
      <c r="C3912" s="210"/>
      <c r="R3912" s="208">
        <v>40424</v>
      </c>
      <c r="S3912" s="209">
        <v>78.2</v>
      </c>
    </row>
    <row r="3913" spans="3:19" x14ac:dyDescent="0.25">
      <c r="C3913" s="210"/>
      <c r="R3913" s="208">
        <v>40425</v>
      </c>
      <c r="S3913" s="209">
        <v>77.2</v>
      </c>
    </row>
    <row r="3914" spans="3:19" x14ac:dyDescent="0.25">
      <c r="C3914" s="210"/>
      <c r="R3914" s="208">
        <v>40426</v>
      </c>
      <c r="S3914" s="209">
        <v>76.3</v>
      </c>
    </row>
    <row r="3915" spans="3:19" x14ac:dyDescent="0.25">
      <c r="C3915" s="210"/>
      <c r="R3915" s="208">
        <v>40427</v>
      </c>
      <c r="S3915" s="209">
        <v>76.3</v>
      </c>
    </row>
    <row r="3916" spans="3:19" x14ac:dyDescent="0.25">
      <c r="C3916" s="210"/>
      <c r="R3916" s="208">
        <v>40428</v>
      </c>
      <c r="S3916" s="209">
        <v>77.3</v>
      </c>
    </row>
    <row r="3917" spans="3:19" x14ac:dyDescent="0.25">
      <c r="C3917" s="210"/>
      <c r="R3917" s="208">
        <v>40429</v>
      </c>
      <c r="S3917" s="209">
        <v>78.599999999999994</v>
      </c>
    </row>
    <row r="3918" spans="3:19" x14ac:dyDescent="0.25">
      <c r="C3918" s="210"/>
      <c r="R3918" s="208">
        <v>40430</v>
      </c>
      <c r="S3918" s="209">
        <v>77.5</v>
      </c>
    </row>
    <row r="3919" spans="3:19" x14ac:dyDescent="0.25">
      <c r="C3919" s="210"/>
      <c r="R3919" s="208">
        <v>40431</v>
      </c>
      <c r="S3919" s="209">
        <v>78.099999999999994</v>
      </c>
    </row>
    <row r="3920" spans="3:19" x14ac:dyDescent="0.25">
      <c r="C3920" s="210"/>
      <c r="R3920" s="208">
        <v>40432</v>
      </c>
      <c r="S3920" s="209">
        <v>76.099999999999994</v>
      </c>
    </row>
    <row r="3921" spans="3:19" x14ac:dyDescent="0.25">
      <c r="C3921" s="210"/>
      <c r="R3921" s="208">
        <v>40433</v>
      </c>
      <c r="S3921" s="209">
        <v>75.8</v>
      </c>
    </row>
    <row r="3922" spans="3:19" x14ac:dyDescent="0.25">
      <c r="C3922" s="210"/>
      <c r="R3922" s="208">
        <v>40434</v>
      </c>
      <c r="S3922" s="209">
        <v>76.599999999999994</v>
      </c>
    </row>
    <row r="3923" spans="3:19" x14ac:dyDescent="0.25">
      <c r="C3923" s="210"/>
      <c r="R3923" s="208">
        <v>40435</v>
      </c>
      <c r="S3923" s="209">
        <v>77.2</v>
      </c>
    </row>
    <row r="3924" spans="3:19" x14ac:dyDescent="0.25">
      <c r="C3924" s="210"/>
      <c r="R3924" s="208">
        <v>40436</v>
      </c>
      <c r="S3924" s="209">
        <v>77.099999999999994</v>
      </c>
    </row>
    <row r="3925" spans="3:19" x14ac:dyDescent="0.25">
      <c r="C3925" s="210"/>
      <c r="R3925" s="208">
        <v>40437</v>
      </c>
      <c r="S3925" s="209">
        <v>76.3</v>
      </c>
    </row>
    <row r="3926" spans="3:19" x14ac:dyDescent="0.25">
      <c r="C3926" s="210"/>
      <c r="R3926" s="208">
        <v>40438</v>
      </c>
      <c r="S3926" s="209">
        <v>75.7</v>
      </c>
    </row>
    <row r="3927" spans="3:19" x14ac:dyDescent="0.25">
      <c r="C3927" s="210"/>
      <c r="R3927" s="208">
        <v>40439</v>
      </c>
      <c r="S3927" s="209">
        <v>74.5</v>
      </c>
    </row>
    <row r="3928" spans="3:19" x14ac:dyDescent="0.25">
      <c r="C3928" s="210"/>
      <c r="R3928" s="208">
        <v>40440</v>
      </c>
      <c r="S3928" s="209">
        <v>75</v>
      </c>
    </row>
    <row r="3929" spans="3:19" x14ac:dyDescent="0.25">
      <c r="C3929" s="210"/>
      <c r="R3929" s="208">
        <v>40441</v>
      </c>
      <c r="S3929" s="209">
        <v>74.599999999999994</v>
      </c>
    </row>
    <row r="3930" spans="3:19" x14ac:dyDescent="0.25">
      <c r="C3930" s="210"/>
      <c r="R3930" s="208">
        <v>40442</v>
      </c>
      <c r="S3930" s="209">
        <v>75.599999999999994</v>
      </c>
    </row>
    <row r="3931" spans="3:19" x14ac:dyDescent="0.25">
      <c r="C3931" s="210"/>
      <c r="R3931" s="208">
        <v>40443</v>
      </c>
      <c r="S3931" s="209">
        <v>75.3</v>
      </c>
    </row>
    <row r="3932" spans="3:19" x14ac:dyDescent="0.25">
      <c r="C3932" s="210"/>
      <c r="R3932" s="208">
        <v>40444</v>
      </c>
      <c r="S3932" s="209">
        <v>74.5</v>
      </c>
    </row>
    <row r="3933" spans="3:19" x14ac:dyDescent="0.25">
      <c r="C3933" s="210"/>
      <c r="R3933" s="208">
        <v>40445</v>
      </c>
      <c r="S3933" s="209">
        <v>74.3</v>
      </c>
    </row>
    <row r="3934" spans="3:19" x14ac:dyDescent="0.25">
      <c r="C3934" s="210"/>
      <c r="R3934" s="208">
        <v>40446</v>
      </c>
      <c r="S3934" s="209">
        <v>73.599999999999994</v>
      </c>
    </row>
    <row r="3935" spans="3:19" x14ac:dyDescent="0.25">
      <c r="C3935" s="210"/>
      <c r="R3935" s="208">
        <v>40447</v>
      </c>
      <c r="S3935" s="209">
        <v>72.5</v>
      </c>
    </row>
    <row r="3936" spans="3:19" x14ac:dyDescent="0.25">
      <c r="C3936" s="210"/>
      <c r="R3936" s="208">
        <v>40448</v>
      </c>
      <c r="S3936" s="209">
        <v>73.3</v>
      </c>
    </row>
    <row r="3937" spans="3:19" x14ac:dyDescent="0.25">
      <c r="C3937" s="210"/>
      <c r="R3937" s="208">
        <v>40449</v>
      </c>
      <c r="S3937" s="209">
        <v>74.099999999999994</v>
      </c>
    </row>
    <row r="3938" spans="3:19" x14ac:dyDescent="0.25">
      <c r="C3938" s="210"/>
      <c r="R3938" s="208">
        <v>40450</v>
      </c>
      <c r="S3938" s="209">
        <v>73.599999999999994</v>
      </c>
    </row>
    <row r="3939" spans="3:19" x14ac:dyDescent="0.25">
      <c r="C3939" s="210"/>
      <c r="R3939" s="208">
        <v>40451</v>
      </c>
      <c r="S3939" s="209">
        <v>71.8</v>
      </c>
    </row>
    <row r="3940" spans="3:19" x14ac:dyDescent="0.25">
      <c r="C3940" s="210"/>
      <c r="R3940" s="208">
        <v>40452</v>
      </c>
      <c r="S3940" s="209">
        <v>71.400000000000006</v>
      </c>
    </row>
    <row r="3941" spans="3:19" x14ac:dyDescent="0.25">
      <c r="C3941" s="210"/>
      <c r="R3941" s="208">
        <v>40453</v>
      </c>
      <c r="S3941" s="209">
        <v>70.2</v>
      </c>
    </row>
    <row r="3942" spans="3:19" x14ac:dyDescent="0.25">
      <c r="C3942" s="210"/>
      <c r="R3942" s="208">
        <v>40454</v>
      </c>
      <c r="S3942" s="209">
        <v>69.099999999999994</v>
      </c>
    </row>
    <row r="3943" spans="3:19" x14ac:dyDescent="0.25">
      <c r="C3943" s="210"/>
      <c r="R3943" s="208">
        <v>40455</v>
      </c>
      <c r="S3943" s="209">
        <v>69.7</v>
      </c>
    </row>
    <row r="3944" spans="3:19" x14ac:dyDescent="0.25">
      <c r="C3944" s="210"/>
      <c r="R3944" s="208">
        <v>40456</v>
      </c>
      <c r="S3944" s="209">
        <v>72.2</v>
      </c>
    </row>
    <row r="3945" spans="3:19" x14ac:dyDescent="0.25">
      <c r="C3945" s="210"/>
      <c r="R3945" s="208">
        <v>40457</v>
      </c>
      <c r="S3945" s="209">
        <v>73.7</v>
      </c>
    </row>
    <row r="3946" spans="3:19" x14ac:dyDescent="0.25">
      <c r="C3946" s="210"/>
      <c r="R3946" s="208">
        <v>40458</v>
      </c>
      <c r="S3946" s="209">
        <v>73.400000000000006</v>
      </c>
    </row>
    <row r="3947" spans="3:19" x14ac:dyDescent="0.25">
      <c r="C3947" s="210"/>
      <c r="R3947" s="208">
        <v>40459</v>
      </c>
      <c r="S3947" s="209">
        <v>72.7</v>
      </c>
    </row>
    <row r="3948" spans="3:19" x14ac:dyDescent="0.25">
      <c r="C3948" s="210"/>
      <c r="R3948" s="208">
        <v>40460</v>
      </c>
      <c r="S3948" s="209">
        <v>73</v>
      </c>
    </row>
    <row r="3949" spans="3:19" x14ac:dyDescent="0.25">
      <c r="C3949" s="210"/>
      <c r="R3949" s="208">
        <v>40461</v>
      </c>
      <c r="S3949" s="209">
        <v>72</v>
      </c>
    </row>
    <row r="3950" spans="3:19" x14ac:dyDescent="0.25">
      <c r="C3950" s="210"/>
      <c r="R3950" s="208">
        <v>40462</v>
      </c>
      <c r="S3950" s="209">
        <v>73.599999999999994</v>
      </c>
    </row>
    <row r="3951" spans="3:19" x14ac:dyDescent="0.25">
      <c r="C3951" s="210"/>
      <c r="R3951" s="208">
        <v>40463</v>
      </c>
      <c r="S3951" s="209">
        <v>74.2</v>
      </c>
    </row>
    <row r="3952" spans="3:19" x14ac:dyDescent="0.25">
      <c r="C3952" s="210"/>
      <c r="R3952" s="208">
        <v>40464</v>
      </c>
      <c r="S3952" s="209">
        <v>73.599999999999994</v>
      </c>
    </row>
    <row r="3953" spans="3:19" x14ac:dyDescent="0.25">
      <c r="C3953" s="210"/>
      <c r="R3953" s="208">
        <v>40465</v>
      </c>
      <c r="S3953" s="209">
        <v>73.5</v>
      </c>
    </row>
    <row r="3954" spans="3:19" x14ac:dyDescent="0.25">
      <c r="C3954" s="210"/>
      <c r="R3954" s="208">
        <v>40466</v>
      </c>
      <c r="S3954" s="209">
        <v>73.8</v>
      </c>
    </row>
    <row r="3955" spans="3:19" x14ac:dyDescent="0.25">
      <c r="C3955" s="210"/>
      <c r="R3955" s="208">
        <v>40467</v>
      </c>
      <c r="S3955" s="209">
        <v>73.3</v>
      </c>
    </row>
    <row r="3956" spans="3:19" x14ac:dyDescent="0.25">
      <c r="C3956" s="210"/>
      <c r="R3956" s="208">
        <v>40468</v>
      </c>
      <c r="S3956" s="209">
        <v>72.900000000000006</v>
      </c>
    </row>
    <row r="3957" spans="3:19" x14ac:dyDescent="0.25">
      <c r="C3957" s="210"/>
      <c r="R3957" s="208">
        <v>40469</v>
      </c>
      <c r="S3957" s="209">
        <v>71.900000000000006</v>
      </c>
    </row>
    <row r="3958" spans="3:19" x14ac:dyDescent="0.25">
      <c r="C3958" s="210"/>
      <c r="R3958" s="208">
        <v>40470</v>
      </c>
      <c r="S3958" s="209">
        <v>72.3</v>
      </c>
    </row>
    <row r="3959" spans="3:19" x14ac:dyDescent="0.25">
      <c r="C3959" s="210"/>
      <c r="R3959" s="208">
        <v>40471</v>
      </c>
      <c r="S3959" s="209">
        <v>72.3</v>
      </c>
    </row>
    <row r="3960" spans="3:19" x14ac:dyDescent="0.25">
      <c r="C3960" s="210"/>
      <c r="R3960" s="208">
        <v>40472</v>
      </c>
      <c r="S3960" s="209">
        <v>70.3</v>
      </c>
    </row>
    <row r="3961" spans="3:19" x14ac:dyDescent="0.25">
      <c r="C3961" s="210"/>
      <c r="R3961" s="208">
        <v>40473</v>
      </c>
      <c r="S3961" s="209">
        <v>70.3</v>
      </c>
    </row>
    <row r="3962" spans="3:19" x14ac:dyDescent="0.25">
      <c r="C3962" s="210"/>
      <c r="R3962" s="208">
        <v>40474</v>
      </c>
      <c r="S3962" s="209">
        <v>68.900000000000006</v>
      </c>
    </row>
    <row r="3963" spans="3:19" x14ac:dyDescent="0.25">
      <c r="C3963" s="210"/>
      <c r="R3963" s="208">
        <v>40475</v>
      </c>
      <c r="S3963" s="209">
        <v>68</v>
      </c>
    </row>
    <row r="3964" spans="3:19" x14ac:dyDescent="0.25">
      <c r="C3964" s="210"/>
      <c r="R3964" s="208">
        <v>40476</v>
      </c>
      <c r="S3964" s="209">
        <v>67.599999999999994</v>
      </c>
    </row>
    <row r="3965" spans="3:19" x14ac:dyDescent="0.25">
      <c r="C3965" s="210"/>
      <c r="R3965" s="208">
        <v>40477</v>
      </c>
      <c r="S3965" s="209">
        <v>67</v>
      </c>
    </row>
    <row r="3966" spans="3:19" x14ac:dyDescent="0.25">
      <c r="C3966" s="210"/>
      <c r="R3966" s="208">
        <v>40478</v>
      </c>
      <c r="S3966" s="209">
        <v>66.599999999999994</v>
      </c>
    </row>
    <row r="3967" spans="3:19" x14ac:dyDescent="0.25">
      <c r="C3967" s="210"/>
      <c r="R3967" s="208">
        <v>40479</v>
      </c>
      <c r="S3967" s="209">
        <v>65.5</v>
      </c>
    </row>
    <row r="3968" spans="3:19" x14ac:dyDescent="0.25">
      <c r="C3968" s="210"/>
      <c r="R3968" s="208">
        <v>40480</v>
      </c>
      <c r="S3968" s="209">
        <v>65.400000000000006</v>
      </c>
    </row>
    <row r="3969" spans="3:19" x14ac:dyDescent="0.25">
      <c r="C3969" s="210"/>
      <c r="R3969" s="208">
        <v>40481</v>
      </c>
      <c r="S3969" s="209">
        <v>66.3</v>
      </c>
    </row>
    <row r="3970" spans="3:19" x14ac:dyDescent="0.25">
      <c r="C3970" s="210"/>
      <c r="R3970" s="208">
        <v>40482</v>
      </c>
      <c r="S3970" s="209">
        <v>65</v>
      </c>
    </row>
    <row r="3971" spans="3:19" x14ac:dyDescent="0.25">
      <c r="C3971" s="210"/>
      <c r="R3971" s="208">
        <v>40483</v>
      </c>
      <c r="S3971" s="209">
        <v>68.5</v>
      </c>
    </row>
    <row r="3972" spans="3:19" x14ac:dyDescent="0.25">
      <c r="C3972" s="210"/>
      <c r="R3972" s="208">
        <v>40484</v>
      </c>
      <c r="S3972" s="209">
        <v>71.3</v>
      </c>
    </row>
    <row r="3973" spans="3:19" x14ac:dyDescent="0.25">
      <c r="C3973" s="210"/>
      <c r="R3973" s="208">
        <v>40485</v>
      </c>
      <c r="S3973" s="209">
        <v>71.5</v>
      </c>
    </row>
    <row r="3974" spans="3:19" x14ac:dyDescent="0.25">
      <c r="C3974" s="210"/>
      <c r="R3974" s="208">
        <v>40486</v>
      </c>
      <c r="S3974" s="209">
        <v>70.5</v>
      </c>
    </row>
    <row r="3975" spans="3:19" x14ac:dyDescent="0.25">
      <c r="C3975" s="210"/>
      <c r="R3975" s="208">
        <v>40487</v>
      </c>
      <c r="S3975" s="209">
        <v>69</v>
      </c>
    </row>
    <row r="3976" spans="3:19" x14ac:dyDescent="0.25">
      <c r="C3976" s="210"/>
      <c r="R3976" s="208">
        <v>40488</v>
      </c>
      <c r="S3976" s="209">
        <v>67.5</v>
      </c>
    </row>
    <row r="3977" spans="3:19" x14ac:dyDescent="0.25">
      <c r="C3977" s="210"/>
      <c r="R3977" s="208">
        <v>40489</v>
      </c>
      <c r="S3977" s="209">
        <v>67.400000000000006</v>
      </c>
    </row>
    <row r="3978" spans="3:19" x14ac:dyDescent="0.25">
      <c r="C3978" s="210"/>
      <c r="R3978" s="208">
        <v>40490</v>
      </c>
      <c r="S3978" s="209">
        <v>68.7</v>
      </c>
    </row>
    <row r="3979" spans="3:19" x14ac:dyDescent="0.25">
      <c r="C3979" s="210"/>
      <c r="R3979" s="208">
        <v>40491</v>
      </c>
      <c r="S3979" s="209">
        <v>71.2</v>
      </c>
    </row>
    <row r="3980" spans="3:19" x14ac:dyDescent="0.25">
      <c r="C3980" s="210"/>
      <c r="R3980" s="208">
        <v>40492</v>
      </c>
      <c r="S3980" s="209">
        <v>71.5</v>
      </c>
    </row>
    <row r="3981" spans="3:19" x14ac:dyDescent="0.25">
      <c r="C3981" s="210"/>
      <c r="R3981" s="208">
        <v>40493</v>
      </c>
      <c r="S3981" s="209">
        <v>72.3</v>
      </c>
    </row>
    <row r="3982" spans="3:19" x14ac:dyDescent="0.25">
      <c r="C3982" s="210"/>
      <c r="R3982" s="208">
        <v>40494</v>
      </c>
      <c r="S3982" s="209">
        <v>73.099999999999994</v>
      </c>
    </row>
    <row r="3983" spans="3:19" x14ac:dyDescent="0.25">
      <c r="C3983" s="210"/>
      <c r="R3983" s="208">
        <v>40495</v>
      </c>
      <c r="S3983" s="209">
        <v>72.099999999999994</v>
      </c>
    </row>
    <row r="3984" spans="3:19" x14ac:dyDescent="0.25">
      <c r="C3984" s="210"/>
      <c r="R3984" s="208">
        <v>40496</v>
      </c>
      <c r="S3984" s="209">
        <v>72</v>
      </c>
    </row>
    <row r="3985" spans="3:19" x14ac:dyDescent="0.25">
      <c r="C3985" s="210"/>
      <c r="R3985" s="208">
        <v>40497</v>
      </c>
      <c r="S3985" s="209">
        <v>74.5</v>
      </c>
    </row>
    <row r="3986" spans="3:19" x14ac:dyDescent="0.25">
      <c r="C3986" s="210"/>
      <c r="R3986" s="208">
        <v>40498</v>
      </c>
      <c r="S3986" s="209">
        <v>76</v>
      </c>
    </row>
    <row r="3987" spans="3:19" x14ac:dyDescent="0.25">
      <c r="C3987" s="210"/>
      <c r="R3987" s="208">
        <v>40499</v>
      </c>
      <c r="S3987" s="209">
        <v>77.599999999999994</v>
      </c>
    </row>
    <row r="3988" spans="3:19" x14ac:dyDescent="0.25">
      <c r="C3988" s="210"/>
      <c r="R3988" s="208">
        <v>40500</v>
      </c>
      <c r="S3988" s="209">
        <v>77.3</v>
      </c>
    </row>
    <row r="3989" spans="3:19" x14ac:dyDescent="0.25">
      <c r="C3989" s="210"/>
      <c r="R3989" s="208">
        <v>40501</v>
      </c>
      <c r="S3989" s="209">
        <v>78.400000000000006</v>
      </c>
    </row>
    <row r="3990" spans="3:19" x14ac:dyDescent="0.25">
      <c r="C3990" s="210"/>
      <c r="R3990" s="208">
        <v>40502</v>
      </c>
      <c r="S3990" s="209">
        <v>79.7</v>
      </c>
    </row>
    <row r="3991" spans="3:19" x14ac:dyDescent="0.25">
      <c r="C3991" s="210"/>
      <c r="R3991" s="208">
        <v>40503</v>
      </c>
      <c r="S3991" s="209">
        <v>81.5</v>
      </c>
    </row>
    <row r="3992" spans="3:19" x14ac:dyDescent="0.25">
      <c r="C3992" s="210"/>
      <c r="R3992" s="208">
        <v>40504</v>
      </c>
      <c r="S3992" s="209">
        <v>83.9</v>
      </c>
    </row>
    <row r="3993" spans="3:19" x14ac:dyDescent="0.25">
      <c r="C3993" s="210"/>
      <c r="R3993" s="208">
        <v>40505</v>
      </c>
      <c r="S3993" s="209">
        <v>84.4</v>
      </c>
    </row>
    <row r="3994" spans="3:19" x14ac:dyDescent="0.25">
      <c r="C3994" s="210"/>
      <c r="R3994" s="208">
        <v>40506</v>
      </c>
      <c r="S3994" s="209">
        <v>88.3</v>
      </c>
    </row>
    <row r="3995" spans="3:19" x14ac:dyDescent="0.25">
      <c r="C3995" s="210"/>
      <c r="R3995" s="208">
        <v>40507</v>
      </c>
      <c r="S3995" s="209">
        <v>89.8</v>
      </c>
    </row>
    <row r="3996" spans="3:19" x14ac:dyDescent="0.25">
      <c r="C3996" s="210"/>
      <c r="R3996" s="208">
        <v>40508</v>
      </c>
      <c r="S3996" s="209">
        <v>88.9</v>
      </c>
    </row>
    <row r="3997" spans="3:19" x14ac:dyDescent="0.25">
      <c r="C3997" s="210"/>
      <c r="R3997" s="208">
        <v>40509</v>
      </c>
      <c r="S3997" s="209">
        <v>89.2</v>
      </c>
    </row>
    <row r="3998" spans="3:19" x14ac:dyDescent="0.25">
      <c r="C3998" s="210"/>
      <c r="R3998" s="208">
        <v>40510</v>
      </c>
      <c r="S3998" s="209">
        <v>88.9</v>
      </c>
    </row>
    <row r="3999" spans="3:19" x14ac:dyDescent="0.25">
      <c r="C3999" s="210"/>
      <c r="R3999" s="208">
        <v>40511</v>
      </c>
      <c r="S3999" s="209">
        <v>90.9</v>
      </c>
    </row>
    <row r="4000" spans="3:19" x14ac:dyDescent="0.25">
      <c r="C4000" s="210"/>
      <c r="R4000" s="208">
        <v>40512</v>
      </c>
      <c r="S4000" s="209">
        <v>95.6</v>
      </c>
    </row>
    <row r="4001" spans="3:19" x14ac:dyDescent="0.25">
      <c r="C4001" s="210"/>
      <c r="R4001" s="208">
        <v>40513</v>
      </c>
      <c r="S4001" s="209">
        <v>94.4</v>
      </c>
    </row>
    <row r="4002" spans="3:19" x14ac:dyDescent="0.25">
      <c r="C4002" s="210"/>
      <c r="R4002" s="208">
        <v>40514</v>
      </c>
      <c r="S4002" s="209">
        <v>93.4</v>
      </c>
    </row>
    <row r="4003" spans="3:19" x14ac:dyDescent="0.25">
      <c r="C4003" s="210"/>
      <c r="R4003" s="208">
        <v>40515</v>
      </c>
      <c r="S4003" s="209">
        <v>93.5</v>
      </c>
    </row>
    <row r="4004" spans="3:19" x14ac:dyDescent="0.25">
      <c r="C4004" s="210"/>
      <c r="R4004" s="208">
        <v>40516</v>
      </c>
      <c r="S4004" s="209">
        <v>93.8</v>
      </c>
    </row>
    <row r="4005" spans="3:19" x14ac:dyDescent="0.25">
      <c r="C4005" s="210"/>
      <c r="R4005" s="208">
        <v>40517</v>
      </c>
      <c r="S4005" s="209">
        <v>93.4</v>
      </c>
    </row>
    <row r="4006" spans="3:19" x14ac:dyDescent="0.25">
      <c r="C4006" s="210"/>
      <c r="R4006" s="208">
        <v>40518</v>
      </c>
      <c r="S4006" s="209">
        <v>95.2</v>
      </c>
    </row>
    <row r="4007" spans="3:19" x14ac:dyDescent="0.25">
      <c r="C4007" s="210"/>
      <c r="R4007" s="208">
        <v>40519</v>
      </c>
      <c r="S4007" s="209">
        <v>97.2</v>
      </c>
    </row>
    <row r="4008" spans="3:19" x14ac:dyDescent="0.25">
      <c r="C4008" s="210"/>
      <c r="R4008" s="208">
        <v>40520</v>
      </c>
      <c r="S4008" s="209">
        <v>96.4</v>
      </c>
    </row>
    <row r="4009" spans="3:19" x14ac:dyDescent="0.25">
      <c r="C4009" s="210"/>
      <c r="R4009" s="208">
        <v>40521</v>
      </c>
      <c r="S4009" s="209">
        <v>95</v>
      </c>
    </row>
    <row r="4010" spans="3:19" x14ac:dyDescent="0.25">
      <c r="C4010" s="210"/>
      <c r="R4010" s="208">
        <v>40522</v>
      </c>
      <c r="S4010" s="209">
        <v>94.4</v>
      </c>
    </row>
    <row r="4011" spans="3:19" x14ac:dyDescent="0.25">
      <c r="C4011" s="210"/>
      <c r="R4011" s="208">
        <v>40523</v>
      </c>
      <c r="S4011" s="209">
        <v>93.2</v>
      </c>
    </row>
    <row r="4012" spans="3:19" x14ac:dyDescent="0.25">
      <c r="C4012" s="210"/>
      <c r="R4012" s="208">
        <v>40524</v>
      </c>
      <c r="S4012" s="209">
        <v>93</v>
      </c>
    </row>
    <row r="4013" spans="3:19" x14ac:dyDescent="0.25">
      <c r="C4013" s="210"/>
      <c r="R4013" s="208">
        <v>40525</v>
      </c>
      <c r="S4013" s="209">
        <v>93.9</v>
      </c>
    </row>
    <row r="4014" spans="3:19" x14ac:dyDescent="0.25">
      <c r="C4014" s="210"/>
      <c r="R4014" s="208">
        <v>40526</v>
      </c>
      <c r="S4014" s="209">
        <v>93.8</v>
      </c>
    </row>
    <row r="4015" spans="3:19" x14ac:dyDescent="0.25">
      <c r="C4015" s="210"/>
      <c r="R4015" s="208">
        <v>40527</v>
      </c>
      <c r="S4015" s="209">
        <v>92.1</v>
      </c>
    </row>
    <row r="4016" spans="3:19" x14ac:dyDescent="0.25">
      <c r="C4016" s="210"/>
      <c r="R4016" s="208">
        <v>40528</v>
      </c>
      <c r="S4016" s="209">
        <v>92.7</v>
      </c>
    </row>
    <row r="4017" spans="3:19" x14ac:dyDescent="0.25">
      <c r="C4017" s="210"/>
      <c r="R4017" s="208">
        <v>40529</v>
      </c>
      <c r="S4017" s="209">
        <v>93.6</v>
      </c>
    </row>
    <row r="4018" spans="3:19" x14ac:dyDescent="0.25">
      <c r="C4018" s="210"/>
      <c r="R4018" s="208">
        <v>40530</v>
      </c>
      <c r="S4018" s="209">
        <v>93.8</v>
      </c>
    </row>
    <row r="4019" spans="3:19" x14ac:dyDescent="0.25">
      <c r="C4019" s="210"/>
      <c r="R4019" s="208">
        <v>40531</v>
      </c>
      <c r="S4019" s="209">
        <v>93.3</v>
      </c>
    </row>
    <row r="4020" spans="3:19" x14ac:dyDescent="0.25">
      <c r="C4020" s="210"/>
      <c r="R4020" s="208">
        <v>40532</v>
      </c>
      <c r="S4020" s="209">
        <v>94.9</v>
      </c>
    </row>
    <row r="4021" spans="3:19" x14ac:dyDescent="0.25">
      <c r="C4021" s="210"/>
      <c r="R4021" s="208">
        <v>40533</v>
      </c>
      <c r="S4021" s="209">
        <v>96.1</v>
      </c>
    </row>
    <row r="4022" spans="3:19" x14ac:dyDescent="0.25">
      <c r="C4022" s="210"/>
      <c r="R4022" s="208">
        <v>40534</v>
      </c>
      <c r="S4022" s="209">
        <v>97.8</v>
      </c>
    </row>
    <row r="4023" spans="3:19" x14ac:dyDescent="0.25">
      <c r="C4023" s="210"/>
      <c r="R4023" s="208">
        <v>40535</v>
      </c>
      <c r="S4023" s="209">
        <v>99.4</v>
      </c>
    </row>
    <row r="4024" spans="3:19" x14ac:dyDescent="0.25">
      <c r="C4024" s="210"/>
      <c r="R4024" s="208">
        <v>40536</v>
      </c>
      <c r="S4024" s="209">
        <v>98</v>
      </c>
    </row>
    <row r="4025" spans="3:19" x14ac:dyDescent="0.25">
      <c r="C4025" s="210"/>
      <c r="R4025" s="208">
        <v>40537</v>
      </c>
      <c r="S4025" s="209">
        <v>99.4</v>
      </c>
    </row>
    <row r="4026" spans="3:19" x14ac:dyDescent="0.25">
      <c r="C4026" s="210"/>
      <c r="R4026" s="208">
        <v>40538</v>
      </c>
      <c r="S4026" s="209">
        <v>101</v>
      </c>
    </row>
    <row r="4027" spans="3:19" x14ac:dyDescent="0.25">
      <c r="C4027" s="210"/>
      <c r="R4027" s="208">
        <v>40539</v>
      </c>
      <c r="S4027" s="209">
        <v>101.7</v>
      </c>
    </row>
    <row r="4028" spans="3:19" x14ac:dyDescent="0.25">
      <c r="C4028" s="210"/>
      <c r="R4028" s="208">
        <v>40540</v>
      </c>
      <c r="S4028" s="209">
        <v>103.9</v>
      </c>
    </row>
    <row r="4029" spans="3:19" x14ac:dyDescent="0.25">
      <c r="C4029" s="210"/>
      <c r="R4029" s="208">
        <v>40541</v>
      </c>
      <c r="S4029" s="209">
        <v>100.4</v>
      </c>
    </row>
    <row r="4030" spans="3:19" x14ac:dyDescent="0.25">
      <c r="C4030" s="210"/>
      <c r="R4030" s="208">
        <v>40542</v>
      </c>
      <c r="S4030" s="209">
        <v>99.6</v>
      </c>
    </row>
    <row r="4031" spans="3:19" x14ac:dyDescent="0.25">
      <c r="C4031" s="210"/>
      <c r="R4031" s="208">
        <v>40543</v>
      </c>
      <c r="S4031" s="209">
        <v>98</v>
      </c>
    </row>
    <row r="4032" spans="3:19" x14ac:dyDescent="0.25">
      <c r="C4032" s="210"/>
      <c r="R4032" s="208">
        <v>40544</v>
      </c>
      <c r="S4032" s="209">
        <v>97.5</v>
      </c>
    </row>
    <row r="4033" spans="3:19" x14ac:dyDescent="0.25">
      <c r="C4033" s="210"/>
      <c r="R4033" s="208">
        <v>40545</v>
      </c>
      <c r="S4033" s="209">
        <v>96.6</v>
      </c>
    </row>
    <row r="4034" spans="3:19" x14ac:dyDescent="0.25">
      <c r="C4034" s="210"/>
      <c r="R4034" s="208">
        <v>40546</v>
      </c>
      <c r="S4034" s="209">
        <v>96.1</v>
      </c>
    </row>
    <row r="4035" spans="3:19" x14ac:dyDescent="0.25">
      <c r="C4035" s="210"/>
      <c r="R4035" s="208">
        <v>40547</v>
      </c>
      <c r="S4035" s="209">
        <v>98.7</v>
      </c>
    </row>
    <row r="4036" spans="3:19" x14ac:dyDescent="0.25">
      <c r="C4036" s="210"/>
      <c r="R4036" s="208">
        <v>40548</v>
      </c>
      <c r="S4036" s="209">
        <v>96.5</v>
      </c>
    </row>
    <row r="4037" spans="3:19" x14ac:dyDescent="0.25">
      <c r="C4037" s="210"/>
      <c r="R4037" s="208">
        <v>40549</v>
      </c>
      <c r="S4037" s="209">
        <v>94.7</v>
      </c>
    </row>
    <row r="4038" spans="3:19" x14ac:dyDescent="0.25">
      <c r="C4038" s="210"/>
      <c r="R4038" s="208">
        <v>40550</v>
      </c>
      <c r="S4038" s="209">
        <v>94.9</v>
      </c>
    </row>
    <row r="4039" spans="3:19" x14ac:dyDescent="0.25">
      <c r="C4039" s="210"/>
      <c r="R4039" s="208">
        <v>40551</v>
      </c>
      <c r="S4039" s="209">
        <v>94.7</v>
      </c>
    </row>
    <row r="4040" spans="3:19" x14ac:dyDescent="0.25">
      <c r="C4040" s="210"/>
      <c r="R4040" s="208">
        <v>40552</v>
      </c>
      <c r="S4040" s="209">
        <v>95.4</v>
      </c>
    </row>
    <row r="4041" spans="3:19" x14ac:dyDescent="0.25">
      <c r="C4041" s="210"/>
      <c r="R4041" s="208">
        <v>40553</v>
      </c>
      <c r="S4041" s="209">
        <v>96.9</v>
      </c>
    </row>
    <row r="4042" spans="3:19" x14ac:dyDescent="0.25">
      <c r="C4042" s="210"/>
      <c r="R4042" s="208">
        <v>40554</v>
      </c>
      <c r="S4042" s="209">
        <v>97.5</v>
      </c>
    </row>
    <row r="4043" spans="3:19" x14ac:dyDescent="0.25">
      <c r="C4043" s="210"/>
      <c r="R4043" s="208">
        <v>40555</v>
      </c>
      <c r="S4043" s="209">
        <v>97.6</v>
      </c>
    </row>
    <row r="4044" spans="3:19" x14ac:dyDescent="0.25">
      <c r="C4044" s="210"/>
      <c r="R4044" s="208">
        <v>40556</v>
      </c>
      <c r="S4044" s="209">
        <v>97.4</v>
      </c>
    </row>
    <row r="4045" spans="3:19" x14ac:dyDescent="0.25">
      <c r="C4045" s="210"/>
      <c r="R4045" s="208">
        <v>40557</v>
      </c>
      <c r="S4045" s="209">
        <v>97.2</v>
      </c>
    </row>
    <row r="4046" spans="3:19" x14ac:dyDescent="0.25">
      <c r="C4046" s="210"/>
      <c r="R4046" s="208">
        <v>40558</v>
      </c>
      <c r="S4046" s="209">
        <v>95</v>
      </c>
    </row>
    <row r="4047" spans="3:19" x14ac:dyDescent="0.25">
      <c r="C4047" s="210"/>
      <c r="R4047" s="208">
        <v>40559</v>
      </c>
      <c r="S4047" s="209">
        <v>92.5</v>
      </c>
    </row>
    <row r="4048" spans="3:19" x14ac:dyDescent="0.25">
      <c r="C4048" s="210"/>
      <c r="R4048" s="208">
        <v>40560</v>
      </c>
      <c r="S4048" s="209">
        <v>92.9</v>
      </c>
    </row>
    <row r="4049" spans="3:19" x14ac:dyDescent="0.25">
      <c r="C4049" s="210"/>
      <c r="R4049" s="208">
        <v>40561</v>
      </c>
      <c r="S4049" s="209">
        <v>91.8</v>
      </c>
    </row>
    <row r="4050" spans="3:19" x14ac:dyDescent="0.25">
      <c r="C4050" s="210"/>
      <c r="R4050" s="208">
        <v>40562</v>
      </c>
      <c r="S4050" s="209">
        <v>89.6</v>
      </c>
    </row>
    <row r="4051" spans="3:19" x14ac:dyDescent="0.25">
      <c r="C4051" s="210"/>
      <c r="R4051" s="208">
        <v>40563</v>
      </c>
      <c r="S4051" s="209">
        <v>86.4</v>
      </c>
    </row>
    <row r="4052" spans="3:19" x14ac:dyDescent="0.25">
      <c r="C4052" s="210"/>
      <c r="R4052" s="208">
        <v>40564</v>
      </c>
      <c r="S4052" s="209">
        <v>83.9</v>
      </c>
    </row>
    <row r="4053" spans="3:19" x14ac:dyDescent="0.25">
      <c r="C4053" s="210"/>
      <c r="R4053" s="208">
        <v>40565</v>
      </c>
      <c r="S4053" s="209">
        <v>81.8</v>
      </c>
    </row>
    <row r="4054" spans="3:19" x14ac:dyDescent="0.25">
      <c r="C4054" s="210"/>
      <c r="R4054" s="208">
        <v>40566</v>
      </c>
      <c r="S4054" s="209">
        <v>80</v>
      </c>
    </row>
    <row r="4055" spans="3:19" x14ac:dyDescent="0.25">
      <c r="C4055" s="210"/>
      <c r="R4055" s="208">
        <v>40567</v>
      </c>
      <c r="S4055" s="209">
        <v>79.2</v>
      </c>
    </row>
    <row r="4056" spans="3:19" x14ac:dyDescent="0.25">
      <c r="C4056" s="210"/>
      <c r="R4056" s="208">
        <v>40568</v>
      </c>
      <c r="S4056" s="209">
        <v>82.5</v>
      </c>
    </row>
    <row r="4057" spans="3:19" x14ac:dyDescent="0.25">
      <c r="C4057" s="210"/>
      <c r="R4057" s="208">
        <v>40569</v>
      </c>
      <c r="S4057" s="209">
        <v>83.4</v>
      </c>
    </row>
    <row r="4058" spans="3:19" x14ac:dyDescent="0.25">
      <c r="C4058" s="210"/>
      <c r="R4058" s="208">
        <v>40570</v>
      </c>
      <c r="S4058" s="209">
        <v>81.2</v>
      </c>
    </row>
    <row r="4059" spans="3:19" x14ac:dyDescent="0.25">
      <c r="C4059" s="210"/>
      <c r="R4059" s="208">
        <v>40571</v>
      </c>
      <c r="S4059" s="209">
        <v>81.7</v>
      </c>
    </row>
    <row r="4060" spans="3:19" x14ac:dyDescent="0.25">
      <c r="C4060" s="210"/>
      <c r="R4060" s="208">
        <v>40572</v>
      </c>
      <c r="S4060" s="209">
        <v>78.5</v>
      </c>
    </row>
    <row r="4061" spans="3:19" x14ac:dyDescent="0.25">
      <c r="C4061" s="210"/>
      <c r="R4061" s="208">
        <v>40573</v>
      </c>
      <c r="S4061" s="209">
        <v>78.5</v>
      </c>
    </row>
    <row r="4062" spans="3:19" x14ac:dyDescent="0.25">
      <c r="C4062" s="210"/>
      <c r="R4062" s="208">
        <v>40574</v>
      </c>
      <c r="S4062" s="209">
        <v>78.7</v>
      </c>
    </row>
    <row r="4063" spans="3:19" x14ac:dyDescent="0.25">
      <c r="C4063" s="210"/>
      <c r="R4063" s="208">
        <v>40575</v>
      </c>
      <c r="S4063" s="209">
        <v>80.599999999999994</v>
      </c>
    </row>
    <row r="4064" spans="3:19" x14ac:dyDescent="0.25">
      <c r="C4064" s="210"/>
      <c r="R4064" s="208">
        <v>40576</v>
      </c>
      <c r="S4064" s="209">
        <v>81.400000000000006</v>
      </c>
    </row>
    <row r="4065" spans="3:19" x14ac:dyDescent="0.25">
      <c r="C4065" s="210"/>
      <c r="R4065" s="208">
        <v>40577</v>
      </c>
      <c r="S4065" s="209">
        <v>81.2</v>
      </c>
    </row>
    <row r="4066" spans="3:19" x14ac:dyDescent="0.25">
      <c r="C4066" s="210"/>
      <c r="R4066" s="208">
        <v>40578</v>
      </c>
      <c r="S4066" s="209">
        <v>82.9</v>
      </c>
    </row>
    <row r="4067" spans="3:19" x14ac:dyDescent="0.25">
      <c r="C4067" s="210"/>
      <c r="R4067" s="208">
        <v>40579</v>
      </c>
      <c r="S4067" s="209">
        <v>82.6</v>
      </c>
    </row>
    <row r="4068" spans="3:19" x14ac:dyDescent="0.25">
      <c r="C4068" s="210"/>
      <c r="R4068" s="208">
        <v>40580</v>
      </c>
      <c r="S4068" s="209">
        <v>81.900000000000006</v>
      </c>
    </row>
    <row r="4069" spans="3:19" x14ac:dyDescent="0.25">
      <c r="C4069" s="210"/>
      <c r="R4069" s="208">
        <v>40581</v>
      </c>
      <c r="S4069" s="209">
        <v>81.099999999999994</v>
      </c>
    </row>
    <row r="4070" spans="3:19" x14ac:dyDescent="0.25">
      <c r="C4070" s="210"/>
      <c r="R4070" s="208">
        <v>40582</v>
      </c>
      <c r="S4070" s="209">
        <v>80.2</v>
      </c>
    </row>
    <row r="4071" spans="3:19" x14ac:dyDescent="0.25">
      <c r="C4071" s="210"/>
      <c r="R4071" s="208">
        <v>40583</v>
      </c>
      <c r="S4071" s="209">
        <v>79.900000000000006</v>
      </c>
    </row>
    <row r="4072" spans="3:19" x14ac:dyDescent="0.25">
      <c r="C4072" s="210"/>
      <c r="R4072" s="208">
        <v>40584</v>
      </c>
      <c r="S4072" s="209">
        <v>80.400000000000006</v>
      </c>
    </row>
    <row r="4073" spans="3:19" x14ac:dyDescent="0.25">
      <c r="C4073" s="210"/>
      <c r="R4073" s="208">
        <v>40585</v>
      </c>
      <c r="S4073" s="209">
        <v>81.2</v>
      </c>
    </row>
    <row r="4074" spans="3:19" x14ac:dyDescent="0.25">
      <c r="C4074" s="210"/>
      <c r="R4074" s="208">
        <v>40586</v>
      </c>
      <c r="S4074" s="209">
        <v>81.099999999999994</v>
      </c>
    </row>
    <row r="4075" spans="3:19" x14ac:dyDescent="0.25">
      <c r="C4075" s="210"/>
      <c r="R4075" s="208">
        <v>40587</v>
      </c>
      <c r="S4075" s="209">
        <v>81.2</v>
      </c>
    </row>
    <row r="4076" spans="3:19" x14ac:dyDescent="0.25">
      <c r="C4076" s="210"/>
      <c r="R4076" s="208">
        <v>40588</v>
      </c>
      <c r="S4076" s="209">
        <v>81.400000000000006</v>
      </c>
    </row>
    <row r="4077" spans="3:19" x14ac:dyDescent="0.25">
      <c r="C4077" s="210"/>
      <c r="R4077" s="208">
        <v>40589</v>
      </c>
      <c r="S4077" s="209">
        <v>82.2</v>
      </c>
    </row>
    <row r="4078" spans="3:19" x14ac:dyDescent="0.25">
      <c r="C4078" s="210"/>
      <c r="R4078" s="208">
        <v>40590</v>
      </c>
      <c r="S4078" s="209">
        <v>81.2</v>
      </c>
    </row>
    <row r="4079" spans="3:19" x14ac:dyDescent="0.25">
      <c r="C4079" s="210"/>
      <c r="R4079" s="208">
        <v>40591</v>
      </c>
      <c r="S4079" s="209">
        <v>82.3</v>
      </c>
    </row>
    <row r="4080" spans="3:19" x14ac:dyDescent="0.25">
      <c r="C4080" s="210"/>
      <c r="R4080" s="208">
        <v>40592</v>
      </c>
      <c r="S4080" s="209">
        <v>82.4</v>
      </c>
    </row>
    <row r="4081" spans="3:19" x14ac:dyDescent="0.25">
      <c r="C4081" s="210"/>
      <c r="R4081" s="208">
        <v>40593</v>
      </c>
      <c r="S4081" s="209">
        <v>83</v>
      </c>
    </row>
    <row r="4082" spans="3:19" x14ac:dyDescent="0.25">
      <c r="C4082" s="210"/>
      <c r="R4082" s="208">
        <v>40594</v>
      </c>
      <c r="S4082" s="209">
        <v>82.1</v>
      </c>
    </row>
    <row r="4083" spans="3:19" x14ac:dyDescent="0.25">
      <c r="C4083" s="210"/>
      <c r="R4083" s="208">
        <v>40595</v>
      </c>
      <c r="S4083" s="209">
        <v>83.6</v>
      </c>
    </row>
    <row r="4084" spans="3:19" x14ac:dyDescent="0.25">
      <c r="C4084" s="210"/>
      <c r="R4084" s="208">
        <v>40596</v>
      </c>
      <c r="S4084" s="209">
        <v>86.7</v>
      </c>
    </row>
    <row r="4085" spans="3:19" x14ac:dyDescent="0.25">
      <c r="C4085" s="210"/>
      <c r="R4085" s="208">
        <v>40597</v>
      </c>
      <c r="S4085" s="209">
        <v>85.6</v>
      </c>
    </row>
    <row r="4086" spans="3:19" x14ac:dyDescent="0.25">
      <c r="C4086" s="210"/>
      <c r="R4086" s="208">
        <v>40598</v>
      </c>
      <c r="S4086" s="209">
        <v>83.5</v>
      </c>
    </row>
    <row r="4087" spans="3:19" x14ac:dyDescent="0.25">
      <c r="C4087" s="210"/>
      <c r="R4087" s="208">
        <v>40599</v>
      </c>
      <c r="S4087" s="209">
        <v>84.3</v>
      </c>
    </row>
    <row r="4088" spans="3:19" x14ac:dyDescent="0.25">
      <c r="C4088" s="210"/>
      <c r="R4088" s="208">
        <v>40600</v>
      </c>
      <c r="S4088" s="209">
        <v>86.3</v>
      </c>
    </row>
    <row r="4089" spans="3:19" x14ac:dyDescent="0.25">
      <c r="C4089" s="210"/>
      <c r="R4089" s="208">
        <v>40601</v>
      </c>
      <c r="S4089" s="209">
        <v>86.1</v>
      </c>
    </row>
    <row r="4090" spans="3:19" x14ac:dyDescent="0.25">
      <c r="C4090" s="210">
        <v>800</v>
      </c>
      <c r="R4090" s="208">
        <v>40602</v>
      </c>
      <c r="S4090" s="209">
        <v>87.5</v>
      </c>
    </row>
    <row r="4091" spans="3:19" x14ac:dyDescent="0.25">
      <c r="C4091" s="210">
        <v>800</v>
      </c>
      <c r="R4091" s="208">
        <v>40603</v>
      </c>
      <c r="S4091" s="209">
        <v>92</v>
      </c>
    </row>
    <row r="4092" spans="3:19" x14ac:dyDescent="0.25">
      <c r="C4092" s="210"/>
      <c r="R4092" s="208">
        <v>40604</v>
      </c>
      <c r="S4092" s="209">
        <v>93.2</v>
      </c>
    </row>
    <row r="4093" spans="3:19" x14ac:dyDescent="0.25">
      <c r="C4093" s="210"/>
      <c r="R4093" s="208">
        <v>40605</v>
      </c>
      <c r="S4093" s="209">
        <v>94.4</v>
      </c>
    </row>
    <row r="4094" spans="3:19" x14ac:dyDescent="0.25">
      <c r="C4094" s="210"/>
      <c r="R4094" s="208">
        <v>40606</v>
      </c>
      <c r="S4094" s="209">
        <v>95.1</v>
      </c>
    </row>
    <row r="4095" spans="3:19" x14ac:dyDescent="0.25">
      <c r="C4095" s="210"/>
      <c r="R4095" s="208">
        <v>40607</v>
      </c>
      <c r="S4095" s="209">
        <v>94.3</v>
      </c>
    </row>
    <row r="4096" spans="3:19" x14ac:dyDescent="0.25">
      <c r="C4096" s="210"/>
      <c r="R4096" s="208">
        <v>40608</v>
      </c>
      <c r="S4096" s="209">
        <v>92.8</v>
      </c>
    </row>
    <row r="4097" spans="3:19" x14ac:dyDescent="0.25">
      <c r="C4097" s="210"/>
      <c r="R4097" s="208">
        <v>40609</v>
      </c>
      <c r="S4097" s="209">
        <v>95.2</v>
      </c>
    </row>
    <row r="4098" spans="3:19" x14ac:dyDescent="0.25">
      <c r="C4098" s="210"/>
      <c r="R4098" s="208">
        <v>40610</v>
      </c>
      <c r="S4098" s="209">
        <v>99</v>
      </c>
    </row>
    <row r="4099" spans="3:19" x14ac:dyDescent="0.25">
      <c r="C4099" s="210"/>
      <c r="R4099" s="208">
        <v>40611</v>
      </c>
      <c r="S4099" s="209">
        <v>103.7</v>
      </c>
    </row>
    <row r="4100" spans="3:19" x14ac:dyDescent="0.25">
      <c r="C4100" s="210"/>
      <c r="R4100" s="208">
        <v>40612</v>
      </c>
      <c r="S4100" s="209">
        <v>106.4</v>
      </c>
    </row>
    <row r="4101" spans="3:19" x14ac:dyDescent="0.25">
      <c r="C4101" s="210"/>
      <c r="R4101" s="208">
        <v>40613</v>
      </c>
      <c r="S4101" s="209">
        <v>108</v>
      </c>
    </row>
    <row r="4102" spans="3:19" x14ac:dyDescent="0.25">
      <c r="C4102" s="210"/>
      <c r="R4102" s="208">
        <v>40614</v>
      </c>
      <c r="S4102" s="209">
        <v>107.7</v>
      </c>
    </row>
    <row r="4103" spans="3:19" x14ac:dyDescent="0.25">
      <c r="C4103" s="210"/>
      <c r="R4103" s="208">
        <v>40615</v>
      </c>
      <c r="S4103" s="209">
        <v>107.9</v>
      </c>
    </row>
    <row r="4104" spans="3:19" x14ac:dyDescent="0.25">
      <c r="C4104" s="210"/>
      <c r="R4104" s="208">
        <v>40616</v>
      </c>
      <c r="S4104" s="209">
        <v>108.8</v>
      </c>
    </row>
    <row r="4105" spans="3:19" x14ac:dyDescent="0.25">
      <c r="C4105" s="210"/>
      <c r="R4105" s="208">
        <v>40617</v>
      </c>
      <c r="S4105" s="209">
        <v>111.2</v>
      </c>
    </row>
    <row r="4106" spans="3:19" x14ac:dyDescent="0.25">
      <c r="C4106" s="210"/>
      <c r="R4106" s="208">
        <v>40618</v>
      </c>
      <c r="S4106" s="209">
        <v>114.2</v>
      </c>
    </row>
    <row r="4107" spans="3:19" x14ac:dyDescent="0.25">
      <c r="C4107" s="210"/>
      <c r="R4107" s="208">
        <v>40619</v>
      </c>
      <c r="S4107" s="209">
        <v>116.2</v>
      </c>
    </row>
    <row r="4108" spans="3:19" x14ac:dyDescent="0.25">
      <c r="C4108" s="210"/>
      <c r="R4108" s="208">
        <v>40620</v>
      </c>
      <c r="S4108" s="209">
        <v>119.1</v>
      </c>
    </row>
    <row r="4109" spans="3:19" x14ac:dyDescent="0.25">
      <c r="C4109" s="210"/>
      <c r="R4109" s="208">
        <v>40621</v>
      </c>
      <c r="S4109" s="209">
        <v>120.6</v>
      </c>
    </row>
    <row r="4110" spans="3:19" x14ac:dyDescent="0.25">
      <c r="C4110" s="210"/>
      <c r="R4110" s="208">
        <v>40622</v>
      </c>
      <c r="S4110" s="209">
        <v>121.5</v>
      </c>
    </row>
    <row r="4111" spans="3:19" x14ac:dyDescent="0.25">
      <c r="C4111" s="210"/>
      <c r="R4111" s="208">
        <v>40623</v>
      </c>
      <c r="S4111" s="209">
        <v>124</v>
      </c>
    </row>
    <row r="4112" spans="3:19" x14ac:dyDescent="0.25">
      <c r="C4112" s="210"/>
      <c r="R4112" s="208">
        <v>40624</v>
      </c>
      <c r="S4112" s="209">
        <v>128.4</v>
      </c>
    </row>
    <row r="4113" spans="3:19" x14ac:dyDescent="0.25">
      <c r="C4113" s="210"/>
      <c r="R4113" s="208">
        <v>40625</v>
      </c>
      <c r="S4113" s="209">
        <v>132.5</v>
      </c>
    </row>
    <row r="4114" spans="3:19" x14ac:dyDescent="0.25">
      <c r="C4114" s="210"/>
      <c r="R4114" s="208">
        <v>40626</v>
      </c>
      <c r="S4114" s="209">
        <v>131.9</v>
      </c>
    </row>
    <row r="4115" spans="3:19" x14ac:dyDescent="0.25">
      <c r="C4115" s="210"/>
      <c r="R4115" s="208">
        <v>40627</v>
      </c>
      <c r="S4115" s="209">
        <v>133.80000000000001</v>
      </c>
    </row>
    <row r="4116" spans="3:19" x14ac:dyDescent="0.25">
      <c r="C4116" s="210"/>
      <c r="R4116" s="208">
        <v>40628</v>
      </c>
      <c r="S4116" s="209">
        <v>132.4</v>
      </c>
    </row>
    <row r="4117" spans="3:19" x14ac:dyDescent="0.25">
      <c r="C4117" s="210"/>
      <c r="R4117" s="208">
        <v>40629</v>
      </c>
      <c r="S4117" s="209">
        <v>131.19999999999999</v>
      </c>
    </row>
    <row r="4118" spans="3:19" x14ac:dyDescent="0.25">
      <c r="C4118" s="210"/>
      <c r="R4118" s="208">
        <v>40630</v>
      </c>
      <c r="S4118" s="209">
        <v>131.30000000000001</v>
      </c>
    </row>
    <row r="4119" spans="3:19" x14ac:dyDescent="0.25">
      <c r="C4119" s="210"/>
      <c r="R4119" s="208">
        <v>40631</v>
      </c>
      <c r="S4119" s="209">
        <v>135.80000000000001</v>
      </c>
    </row>
    <row r="4120" spans="3:19" x14ac:dyDescent="0.25">
      <c r="C4120" s="210"/>
      <c r="R4120" s="208">
        <v>40632</v>
      </c>
      <c r="S4120" s="209">
        <v>136.4</v>
      </c>
    </row>
    <row r="4121" spans="3:19" x14ac:dyDescent="0.25">
      <c r="C4121" s="210"/>
      <c r="R4121" s="208">
        <v>40633</v>
      </c>
      <c r="S4121" s="209">
        <v>134.6</v>
      </c>
    </row>
    <row r="4122" spans="3:19" x14ac:dyDescent="0.25">
      <c r="C4122" s="210"/>
      <c r="R4122" s="208">
        <v>40634</v>
      </c>
      <c r="S4122" s="209">
        <v>134.6</v>
      </c>
    </row>
    <row r="4123" spans="3:19" x14ac:dyDescent="0.25">
      <c r="C4123" s="210"/>
      <c r="R4123" s="208">
        <v>40635</v>
      </c>
      <c r="S4123" s="209">
        <v>131.6</v>
      </c>
    </row>
    <row r="4124" spans="3:19" x14ac:dyDescent="0.25">
      <c r="C4124" s="210"/>
      <c r="R4124" s="208">
        <v>40636</v>
      </c>
      <c r="S4124" s="209">
        <v>130.1</v>
      </c>
    </row>
    <row r="4125" spans="3:19" x14ac:dyDescent="0.25">
      <c r="C4125" s="210"/>
      <c r="R4125" s="208">
        <v>40637</v>
      </c>
      <c r="S4125" s="209">
        <v>129.5</v>
      </c>
    </row>
    <row r="4126" spans="3:19" x14ac:dyDescent="0.25">
      <c r="C4126" s="210"/>
      <c r="R4126" s="208">
        <v>40638</v>
      </c>
      <c r="S4126" s="209">
        <v>131.30000000000001</v>
      </c>
    </row>
    <row r="4127" spans="3:19" x14ac:dyDescent="0.25">
      <c r="C4127" s="210"/>
      <c r="R4127" s="208">
        <v>40639</v>
      </c>
      <c r="S4127" s="209">
        <v>131</v>
      </c>
    </row>
    <row r="4128" spans="3:19" x14ac:dyDescent="0.25">
      <c r="C4128" s="210"/>
      <c r="R4128" s="208">
        <v>40640</v>
      </c>
      <c r="S4128" s="209">
        <v>127.9</v>
      </c>
    </row>
    <row r="4129" spans="3:19" x14ac:dyDescent="0.25">
      <c r="C4129" s="210"/>
      <c r="R4129" s="208">
        <v>40641</v>
      </c>
      <c r="S4129" s="209">
        <v>124.1</v>
      </c>
    </row>
    <row r="4130" spans="3:19" x14ac:dyDescent="0.25">
      <c r="C4130" s="210"/>
      <c r="R4130" s="208">
        <v>40642</v>
      </c>
      <c r="S4130" s="209">
        <v>121.3</v>
      </c>
    </row>
    <row r="4131" spans="3:19" x14ac:dyDescent="0.25">
      <c r="C4131" s="210"/>
      <c r="R4131" s="208">
        <v>40643</v>
      </c>
      <c r="S4131" s="209">
        <v>119.2</v>
      </c>
    </row>
    <row r="4132" spans="3:19" x14ac:dyDescent="0.25">
      <c r="C4132" s="210"/>
      <c r="R4132" s="208">
        <v>40644</v>
      </c>
      <c r="S4132" s="209">
        <v>119.4</v>
      </c>
    </row>
    <row r="4133" spans="3:19" x14ac:dyDescent="0.25">
      <c r="C4133" s="210"/>
      <c r="R4133" s="208">
        <v>40645</v>
      </c>
      <c r="S4133" s="209">
        <v>118.9</v>
      </c>
    </row>
    <row r="4134" spans="3:19" x14ac:dyDescent="0.25">
      <c r="C4134" s="210"/>
      <c r="R4134" s="208">
        <v>40646</v>
      </c>
      <c r="S4134" s="209">
        <v>119.7</v>
      </c>
    </row>
    <row r="4135" spans="3:19" x14ac:dyDescent="0.25">
      <c r="C4135" s="210"/>
      <c r="R4135" s="208">
        <v>40647</v>
      </c>
      <c r="S4135" s="209">
        <v>118.7</v>
      </c>
    </row>
    <row r="4136" spans="3:19" x14ac:dyDescent="0.25">
      <c r="C4136" s="210"/>
      <c r="R4136" s="208">
        <v>40648</v>
      </c>
      <c r="S4136" s="209">
        <v>116</v>
      </c>
    </row>
    <row r="4137" spans="3:19" x14ac:dyDescent="0.25">
      <c r="C4137" s="210"/>
      <c r="R4137" s="208">
        <v>40649</v>
      </c>
      <c r="S4137" s="209">
        <v>114.4</v>
      </c>
    </row>
    <row r="4138" spans="3:19" x14ac:dyDescent="0.25">
      <c r="C4138" s="210"/>
      <c r="R4138" s="208">
        <v>40650</v>
      </c>
      <c r="S4138" s="209">
        <v>110.5</v>
      </c>
    </row>
    <row r="4139" spans="3:19" x14ac:dyDescent="0.25">
      <c r="C4139" s="210"/>
      <c r="R4139" s="208">
        <v>40651</v>
      </c>
      <c r="S4139" s="209">
        <v>108.9</v>
      </c>
    </row>
    <row r="4140" spans="3:19" x14ac:dyDescent="0.25">
      <c r="C4140" s="210"/>
      <c r="R4140" s="208">
        <v>40652</v>
      </c>
      <c r="S4140" s="209">
        <v>108.9</v>
      </c>
    </row>
    <row r="4141" spans="3:19" x14ac:dyDescent="0.25">
      <c r="C4141" s="210"/>
      <c r="R4141" s="208">
        <v>40653</v>
      </c>
      <c r="S4141" s="209">
        <v>106.6</v>
      </c>
    </row>
    <row r="4142" spans="3:19" x14ac:dyDescent="0.25">
      <c r="C4142" s="210"/>
      <c r="R4142" s="208">
        <v>40654</v>
      </c>
      <c r="S4142" s="209">
        <v>104.1</v>
      </c>
    </row>
    <row r="4143" spans="3:19" x14ac:dyDescent="0.25">
      <c r="C4143" s="210"/>
      <c r="R4143" s="208">
        <v>40655</v>
      </c>
      <c r="S4143" s="209">
        <v>99.1</v>
      </c>
    </row>
    <row r="4144" spans="3:19" x14ac:dyDescent="0.25">
      <c r="C4144" s="210"/>
      <c r="R4144" s="208">
        <v>40656</v>
      </c>
      <c r="S4144" s="209">
        <v>96.7</v>
      </c>
    </row>
    <row r="4145" spans="3:19" x14ac:dyDescent="0.25">
      <c r="C4145" s="210"/>
      <c r="R4145" s="208">
        <v>40657</v>
      </c>
      <c r="S4145" s="209">
        <v>95.5</v>
      </c>
    </row>
    <row r="4146" spans="3:19" x14ac:dyDescent="0.25">
      <c r="C4146" s="210"/>
      <c r="R4146" s="208">
        <v>40658</v>
      </c>
      <c r="S4146" s="209">
        <v>94.6</v>
      </c>
    </row>
    <row r="4147" spans="3:19" x14ac:dyDescent="0.25">
      <c r="C4147" s="210"/>
      <c r="R4147" s="208">
        <v>40659</v>
      </c>
      <c r="S4147" s="209">
        <v>96</v>
      </c>
    </row>
    <row r="4148" spans="3:19" x14ac:dyDescent="0.25">
      <c r="C4148" s="210"/>
      <c r="R4148" s="208">
        <v>40660</v>
      </c>
      <c r="S4148" s="209">
        <v>95.8</v>
      </c>
    </row>
    <row r="4149" spans="3:19" x14ac:dyDescent="0.25">
      <c r="C4149" s="210"/>
      <c r="R4149" s="208">
        <v>40661</v>
      </c>
      <c r="S4149" s="209">
        <v>93</v>
      </c>
    </row>
    <row r="4150" spans="3:19" x14ac:dyDescent="0.25">
      <c r="C4150" s="210"/>
      <c r="R4150" s="208">
        <v>40662</v>
      </c>
      <c r="S4150" s="209">
        <v>91.1</v>
      </c>
    </row>
    <row r="4151" spans="3:19" x14ac:dyDescent="0.25">
      <c r="C4151" s="210"/>
      <c r="R4151" s="208">
        <v>40663</v>
      </c>
      <c r="S4151" s="209">
        <v>90.7</v>
      </c>
    </row>
    <row r="4152" spans="3:19" x14ac:dyDescent="0.25">
      <c r="C4152" s="210"/>
      <c r="R4152" s="208">
        <v>40664</v>
      </c>
      <c r="S4152" s="209">
        <v>88.8</v>
      </c>
    </row>
    <row r="4153" spans="3:19" x14ac:dyDescent="0.25">
      <c r="C4153" s="210"/>
      <c r="R4153" s="208">
        <v>40665</v>
      </c>
      <c r="S4153" s="209">
        <v>90.4</v>
      </c>
    </row>
    <row r="4154" spans="3:19" x14ac:dyDescent="0.25">
      <c r="C4154" s="210"/>
      <c r="R4154" s="208">
        <v>40666</v>
      </c>
      <c r="S4154" s="209">
        <v>97</v>
      </c>
    </row>
    <row r="4155" spans="3:19" x14ac:dyDescent="0.25">
      <c r="C4155" s="210"/>
      <c r="R4155" s="208">
        <v>40667</v>
      </c>
      <c r="S4155" s="209">
        <v>98.4</v>
      </c>
    </row>
    <row r="4156" spans="3:19" x14ac:dyDescent="0.25">
      <c r="C4156" s="210"/>
      <c r="R4156" s="208">
        <v>40668</v>
      </c>
      <c r="S4156" s="209">
        <v>98.3</v>
      </c>
    </row>
    <row r="4157" spans="3:19" x14ac:dyDescent="0.25">
      <c r="C4157" s="210"/>
      <c r="R4157" s="208">
        <v>40669</v>
      </c>
      <c r="S4157" s="209">
        <v>97.5</v>
      </c>
    </row>
    <row r="4158" spans="3:19" x14ac:dyDescent="0.25">
      <c r="C4158" s="210"/>
      <c r="R4158" s="208">
        <v>40670</v>
      </c>
      <c r="S4158" s="209">
        <v>99</v>
      </c>
    </row>
    <row r="4159" spans="3:19" x14ac:dyDescent="0.25">
      <c r="C4159" s="210"/>
      <c r="R4159" s="208">
        <v>40671</v>
      </c>
      <c r="S4159" s="209">
        <v>97.9</v>
      </c>
    </row>
    <row r="4160" spans="3:19" x14ac:dyDescent="0.25">
      <c r="C4160" s="210"/>
      <c r="R4160" s="208">
        <v>40672</v>
      </c>
      <c r="S4160" s="209">
        <v>100.4</v>
      </c>
    </row>
    <row r="4161" spans="3:19" x14ac:dyDescent="0.25">
      <c r="C4161" s="210"/>
      <c r="R4161" s="208">
        <v>40673</v>
      </c>
      <c r="S4161" s="209">
        <v>102.6</v>
      </c>
    </row>
    <row r="4162" spans="3:19" x14ac:dyDescent="0.25">
      <c r="C4162" s="210"/>
      <c r="R4162" s="208">
        <v>40674</v>
      </c>
      <c r="S4162" s="209">
        <v>102.2</v>
      </c>
    </row>
    <row r="4163" spans="3:19" x14ac:dyDescent="0.25">
      <c r="C4163" s="210"/>
      <c r="R4163" s="208">
        <v>40675</v>
      </c>
      <c r="S4163" s="209">
        <v>102</v>
      </c>
    </row>
    <row r="4164" spans="3:19" x14ac:dyDescent="0.25">
      <c r="C4164" s="210"/>
      <c r="R4164" s="208">
        <v>40676</v>
      </c>
      <c r="S4164" s="209">
        <v>102.1</v>
      </c>
    </row>
    <row r="4165" spans="3:19" x14ac:dyDescent="0.25">
      <c r="C4165" s="210"/>
      <c r="R4165" s="208">
        <v>40677</v>
      </c>
      <c r="S4165" s="209">
        <v>100.2</v>
      </c>
    </row>
    <row r="4166" spans="3:19" x14ac:dyDescent="0.25">
      <c r="C4166" s="210"/>
      <c r="R4166" s="208">
        <v>40678</v>
      </c>
      <c r="S4166" s="209">
        <v>100.4</v>
      </c>
    </row>
    <row r="4167" spans="3:19" x14ac:dyDescent="0.25">
      <c r="C4167" s="210"/>
      <c r="R4167" s="208">
        <v>40679</v>
      </c>
      <c r="S4167" s="209">
        <v>101.1</v>
      </c>
    </row>
    <row r="4168" spans="3:19" x14ac:dyDescent="0.25">
      <c r="C4168" s="210"/>
      <c r="R4168" s="208">
        <v>40680</v>
      </c>
      <c r="S4168" s="209">
        <v>102.6</v>
      </c>
    </row>
    <row r="4169" spans="3:19" x14ac:dyDescent="0.25">
      <c r="C4169" s="210"/>
      <c r="R4169" s="208">
        <v>40681</v>
      </c>
      <c r="S4169" s="209">
        <v>102.5</v>
      </c>
    </row>
    <row r="4170" spans="3:19" x14ac:dyDescent="0.25">
      <c r="C4170" s="210"/>
      <c r="R4170" s="208">
        <v>40682</v>
      </c>
      <c r="S4170" s="209">
        <v>104.3</v>
      </c>
    </row>
    <row r="4171" spans="3:19" x14ac:dyDescent="0.25">
      <c r="C4171" s="210"/>
      <c r="R4171" s="208">
        <v>40683</v>
      </c>
      <c r="S4171" s="209">
        <v>104.3</v>
      </c>
    </row>
    <row r="4172" spans="3:19" x14ac:dyDescent="0.25">
      <c r="C4172" s="210"/>
      <c r="R4172" s="208">
        <v>40684</v>
      </c>
      <c r="S4172" s="209">
        <v>102.6</v>
      </c>
    </row>
    <row r="4173" spans="3:19" x14ac:dyDescent="0.25">
      <c r="C4173" s="210"/>
      <c r="R4173" s="208">
        <v>40685</v>
      </c>
      <c r="S4173" s="209">
        <v>102.7</v>
      </c>
    </row>
    <row r="4174" spans="3:19" x14ac:dyDescent="0.25">
      <c r="C4174" s="210"/>
      <c r="R4174" s="208">
        <v>40686</v>
      </c>
      <c r="S4174" s="209">
        <v>104.2</v>
      </c>
    </row>
    <row r="4175" spans="3:19" x14ac:dyDescent="0.25">
      <c r="C4175" s="210"/>
      <c r="R4175" s="208">
        <v>40687</v>
      </c>
      <c r="S4175" s="209">
        <v>105.6</v>
      </c>
    </row>
    <row r="4176" spans="3:19" x14ac:dyDescent="0.25">
      <c r="C4176" s="210"/>
      <c r="R4176" s="208">
        <v>40688</v>
      </c>
      <c r="S4176" s="209">
        <v>107</v>
      </c>
    </row>
    <row r="4177" spans="3:19" x14ac:dyDescent="0.25">
      <c r="C4177" s="210"/>
      <c r="R4177" s="208">
        <v>40689</v>
      </c>
      <c r="S4177" s="209">
        <v>105.6</v>
      </c>
    </row>
    <row r="4178" spans="3:19" x14ac:dyDescent="0.25">
      <c r="C4178" s="210"/>
      <c r="R4178" s="208">
        <v>40690</v>
      </c>
      <c r="S4178" s="209">
        <v>104.6</v>
      </c>
    </row>
    <row r="4179" spans="3:19" x14ac:dyDescent="0.25">
      <c r="C4179" s="210"/>
      <c r="R4179" s="208">
        <v>40691</v>
      </c>
      <c r="S4179" s="209">
        <v>103.2</v>
      </c>
    </row>
    <row r="4180" spans="3:19" x14ac:dyDescent="0.25">
      <c r="C4180" s="210"/>
      <c r="R4180" s="208">
        <v>40692</v>
      </c>
      <c r="S4180" s="209">
        <v>103.4</v>
      </c>
    </row>
    <row r="4181" spans="3:19" x14ac:dyDescent="0.25">
      <c r="C4181" s="210"/>
      <c r="R4181" s="208">
        <v>40693</v>
      </c>
      <c r="S4181" s="209">
        <v>103.3</v>
      </c>
    </row>
    <row r="4182" spans="3:19" x14ac:dyDescent="0.25">
      <c r="C4182" s="210"/>
      <c r="R4182" s="208">
        <v>40694</v>
      </c>
      <c r="S4182" s="209">
        <v>105.6</v>
      </c>
    </row>
    <row r="4183" spans="3:19" x14ac:dyDescent="0.25">
      <c r="C4183" s="210"/>
      <c r="R4183" s="208">
        <v>40695</v>
      </c>
      <c r="S4183" s="209">
        <v>105</v>
      </c>
    </row>
    <row r="4184" spans="3:19" x14ac:dyDescent="0.25">
      <c r="C4184" s="210"/>
      <c r="R4184" s="208">
        <v>40696</v>
      </c>
      <c r="S4184" s="209">
        <v>98.9</v>
      </c>
    </row>
    <row r="4185" spans="3:19" x14ac:dyDescent="0.25">
      <c r="C4185" s="210"/>
      <c r="R4185" s="208">
        <v>40697</v>
      </c>
      <c r="S4185" s="209">
        <v>97.4</v>
      </c>
    </row>
    <row r="4186" spans="3:19" x14ac:dyDescent="0.25">
      <c r="C4186" s="210"/>
      <c r="R4186" s="208">
        <v>40698</v>
      </c>
      <c r="S4186" s="209">
        <v>95.8</v>
      </c>
    </row>
    <row r="4187" spans="3:19" x14ac:dyDescent="0.25">
      <c r="C4187" s="210"/>
      <c r="R4187" s="208">
        <v>40699</v>
      </c>
      <c r="S4187" s="209">
        <v>94.9</v>
      </c>
    </row>
    <row r="4188" spans="3:19" x14ac:dyDescent="0.25">
      <c r="C4188" s="210"/>
      <c r="R4188" s="208">
        <v>40700</v>
      </c>
      <c r="S4188" s="209">
        <v>93</v>
      </c>
    </row>
    <row r="4189" spans="3:19" x14ac:dyDescent="0.25">
      <c r="C4189" s="210"/>
      <c r="R4189" s="208">
        <v>40701</v>
      </c>
      <c r="S4189" s="209">
        <v>94.8</v>
      </c>
    </row>
    <row r="4190" spans="3:19" x14ac:dyDescent="0.25">
      <c r="C4190" s="210"/>
      <c r="R4190" s="208">
        <v>40702</v>
      </c>
      <c r="S4190" s="209">
        <v>94.7</v>
      </c>
    </row>
    <row r="4191" spans="3:19" x14ac:dyDescent="0.25">
      <c r="C4191" s="210"/>
      <c r="R4191" s="208">
        <v>40703</v>
      </c>
      <c r="S4191" s="209">
        <v>93.3</v>
      </c>
    </row>
    <row r="4192" spans="3:19" x14ac:dyDescent="0.25">
      <c r="C4192" s="210"/>
      <c r="R4192" s="208">
        <v>40704</v>
      </c>
      <c r="S4192" s="209">
        <v>93.4</v>
      </c>
    </row>
    <row r="4193" spans="3:19" x14ac:dyDescent="0.25">
      <c r="C4193" s="210"/>
      <c r="R4193" s="208">
        <v>40705</v>
      </c>
      <c r="S4193" s="209">
        <v>92.5</v>
      </c>
    </row>
    <row r="4194" spans="3:19" x14ac:dyDescent="0.25">
      <c r="C4194" s="210"/>
      <c r="R4194" s="208">
        <v>40706</v>
      </c>
      <c r="S4194" s="209">
        <v>92.1</v>
      </c>
    </row>
    <row r="4195" spans="3:19" x14ac:dyDescent="0.25">
      <c r="C4195" s="210"/>
      <c r="R4195" s="208">
        <v>40707</v>
      </c>
      <c r="S4195" s="209">
        <v>93.9</v>
      </c>
    </row>
    <row r="4196" spans="3:19" x14ac:dyDescent="0.25">
      <c r="C4196" s="210"/>
      <c r="R4196" s="208">
        <v>40708</v>
      </c>
      <c r="S4196" s="209">
        <v>92.2</v>
      </c>
    </row>
    <row r="4197" spans="3:19" x14ac:dyDescent="0.25">
      <c r="C4197" s="210"/>
      <c r="R4197" s="208">
        <v>40709</v>
      </c>
      <c r="S4197" s="209">
        <v>92</v>
      </c>
    </row>
    <row r="4198" spans="3:19" x14ac:dyDescent="0.25">
      <c r="C4198" s="210"/>
      <c r="R4198" s="208">
        <v>40710</v>
      </c>
      <c r="S4198" s="209">
        <v>93.3</v>
      </c>
    </row>
    <row r="4199" spans="3:19" x14ac:dyDescent="0.25">
      <c r="C4199" s="210"/>
      <c r="R4199" s="208">
        <v>40711</v>
      </c>
      <c r="S4199" s="209">
        <v>93.1</v>
      </c>
    </row>
    <row r="4200" spans="3:19" x14ac:dyDescent="0.25">
      <c r="C4200" s="210"/>
      <c r="R4200" s="208">
        <v>40712</v>
      </c>
      <c r="S4200" s="209">
        <v>90.3</v>
      </c>
    </row>
    <row r="4201" spans="3:19" x14ac:dyDescent="0.25">
      <c r="C4201" s="210"/>
      <c r="R4201" s="208">
        <v>40713</v>
      </c>
      <c r="S4201" s="209">
        <v>89.8</v>
      </c>
    </row>
    <row r="4202" spans="3:19" x14ac:dyDescent="0.25">
      <c r="C4202" s="210"/>
      <c r="R4202" s="208">
        <v>40714</v>
      </c>
      <c r="S4202" s="209">
        <v>90.1</v>
      </c>
    </row>
    <row r="4203" spans="3:19" x14ac:dyDescent="0.25">
      <c r="C4203" s="210"/>
      <c r="R4203" s="208">
        <v>40715</v>
      </c>
      <c r="S4203" s="209">
        <v>89.9</v>
      </c>
    </row>
    <row r="4204" spans="3:19" x14ac:dyDescent="0.25">
      <c r="C4204" s="210"/>
      <c r="R4204" s="208">
        <v>40716</v>
      </c>
      <c r="S4204" s="209">
        <v>87.8</v>
      </c>
    </row>
    <row r="4205" spans="3:19" x14ac:dyDescent="0.25">
      <c r="C4205" s="210"/>
      <c r="R4205" s="208">
        <v>40717</v>
      </c>
      <c r="S4205" s="209">
        <v>87.6</v>
      </c>
    </row>
    <row r="4206" spans="3:19" x14ac:dyDescent="0.25">
      <c r="C4206" s="210"/>
      <c r="R4206" s="208">
        <v>40718</v>
      </c>
      <c r="S4206" s="209">
        <v>87.4</v>
      </c>
    </row>
    <row r="4207" spans="3:19" x14ac:dyDescent="0.25">
      <c r="C4207" s="210"/>
      <c r="R4207" s="208">
        <v>40719</v>
      </c>
      <c r="S4207" s="209">
        <v>86.5</v>
      </c>
    </row>
    <row r="4208" spans="3:19" x14ac:dyDescent="0.25">
      <c r="C4208" s="210"/>
      <c r="R4208" s="208">
        <v>40720</v>
      </c>
      <c r="S4208" s="209">
        <v>85.8</v>
      </c>
    </row>
    <row r="4209" spans="3:19" x14ac:dyDescent="0.25">
      <c r="C4209" s="210"/>
      <c r="R4209" s="208">
        <v>40721</v>
      </c>
      <c r="S4209" s="209">
        <v>87</v>
      </c>
    </row>
    <row r="4210" spans="3:19" x14ac:dyDescent="0.25">
      <c r="C4210" s="210"/>
      <c r="R4210" s="208">
        <v>40722</v>
      </c>
      <c r="S4210" s="209">
        <v>86.8</v>
      </c>
    </row>
    <row r="4211" spans="3:19" x14ac:dyDescent="0.25">
      <c r="C4211" s="210"/>
      <c r="R4211" s="208">
        <v>40723</v>
      </c>
      <c r="S4211" s="209">
        <v>85.8</v>
      </c>
    </row>
    <row r="4212" spans="3:19" x14ac:dyDescent="0.25">
      <c r="C4212" s="210"/>
      <c r="R4212" s="208">
        <v>40724</v>
      </c>
      <c r="S4212" s="209">
        <v>84.5</v>
      </c>
    </row>
    <row r="4213" spans="3:19" x14ac:dyDescent="0.25">
      <c r="C4213" s="210"/>
      <c r="R4213" s="208">
        <v>40725</v>
      </c>
      <c r="S4213" s="209">
        <v>84.3</v>
      </c>
    </row>
    <row r="4214" spans="3:19" x14ac:dyDescent="0.25">
      <c r="C4214" s="210"/>
      <c r="R4214" s="208">
        <v>40726</v>
      </c>
      <c r="S4214" s="209">
        <v>83.2</v>
      </c>
    </row>
    <row r="4215" spans="3:19" x14ac:dyDescent="0.25">
      <c r="C4215" s="210"/>
      <c r="R4215" s="208">
        <v>40727</v>
      </c>
      <c r="S4215" s="209">
        <v>84.2</v>
      </c>
    </row>
    <row r="4216" spans="3:19" x14ac:dyDescent="0.25">
      <c r="C4216" s="210"/>
      <c r="R4216" s="208">
        <v>40728</v>
      </c>
      <c r="S4216" s="209">
        <v>84.8</v>
      </c>
    </row>
    <row r="4217" spans="3:19" x14ac:dyDescent="0.25">
      <c r="C4217" s="210"/>
      <c r="R4217" s="208">
        <v>40729</v>
      </c>
      <c r="S4217" s="209">
        <v>85</v>
      </c>
    </row>
    <row r="4218" spans="3:19" x14ac:dyDescent="0.25">
      <c r="C4218" s="210"/>
      <c r="R4218" s="208">
        <v>40730</v>
      </c>
      <c r="S4218" s="209">
        <v>84.3</v>
      </c>
    </row>
    <row r="4219" spans="3:19" x14ac:dyDescent="0.25">
      <c r="C4219" s="210"/>
      <c r="R4219" s="208">
        <v>40731</v>
      </c>
      <c r="S4219" s="209">
        <v>83.8</v>
      </c>
    </row>
    <row r="4220" spans="3:19" x14ac:dyDescent="0.25">
      <c r="C4220" s="210"/>
      <c r="R4220" s="208">
        <v>40732</v>
      </c>
      <c r="S4220" s="209">
        <v>82</v>
      </c>
    </row>
    <row r="4221" spans="3:19" x14ac:dyDescent="0.25">
      <c r="C4221" s="210"/>
      <c r="R4221" s="208">
        <v>40733</v>
      </c>
      <c r="S4221" s="209">
        <v>80.8</v>
      </c>
    </row>
    <row r="4222" spans="3:19" x14ac:dyDescent="0.25">
      <c r="C4222" s="210"/>
      <c r="R4222" s="208">
        <v>40734</v>
      </c>
      <c r="S4222" s="209">
        <v>80.599999999999994</v>
      </c>
    </row>
    <row r="4223" spans="3:19" x14ac:dyDescent="0.25">
      <c r="C4223" s="210"/>
      <c r="R4223" s="208">
        <v>40735</v>
      </c>
      <c r="S4223" s="209">
        <v>81.7</v>
      </c>
    </row>
    <row r="4224" spans="3:19" x14ac:dyDescent="0.25">
      <c r="C4224" s="210"/>
      <c r="R4224" s="208">
        <v>40736</v>
      </c>
      <c r="S4224" s="209">
        <v>80.7</v>
      </c>
    </row>
    <row r="4225" spans="3:19" x14ac:dyDescent="0.25">
      <c r="C4225" s="210"/>
      <c r="R4225" s="208">
        <v>40737</v>
      </c>
      <c r="S4225" s="209">
        <v>80.3</v>
      </c>
    </row>
    <row r="4226" spans="3:19" x14ac:dyDescent="0.25">
      <c r="C4226" s="210"/>
      <c r="R4226" s="208">
        <v>40738</v>
      </c>
      <c r="S4226" s="209">
        <v>81.400000000000006</v>
      </c>
    </row>
    <row r="4227" spans="3:19" x14ac:dyDescent="0.25">
      <c r="C4227" s="210"/>
      <c r="R4227" s="208">
        <v>40739</v>
      </c>
      <c r="S4227" s="209">
        <v>81.7</v>
      </c>
    </row>
    <row r="4228" spans="3:19" x14ac:dyDescent="0.25">
      <c r="C4228" s="210"/>
      <c r="R4228" s="208">
        <v>40740</v>
      </c>
      <c r="S4228" s="209">
        <v>79.5</v>
      </c>
    </row>
    <row r="4229" spans="3:19" x14ac:dyDescent="0.25">
      <c r="C4229" s="210"/>
      <c r="R4229" s="208">
        <v>40741</v>
      </c>
      <c r="S4229" s="209">
        <v>78.900000000000006</v>
      </c>
    </row>
    <row r="4230" spans="3:19" x14ac:dyDescent="0.25">
      <c r="C4230" s="210"/>
      <c r="R4230" s="208">
        <v>40742</v>
      </c>
      <c r="S4230" s="209">
        <v>79.099999999999994</v>
      </c>
    </row>
    <row r="4231" spans="3:19" x14ac:dyDescent="0.25">
      <c r="C4231" s="210"/>
      <c r="R4231" s="208">
        <v>40743</v>
      </c>
      <c r="S4231" s="209">
        <v>81.099999999999994</v>
      </c>
    </row>
    <row r="4232" spans="3:19" x14ac:dyDescent="0.25">
      <c r="C4232" s="210"/>
      <c r="R4232" s="208">
        <v>40744</v>
      </c>
      <c r="S4232" s="209">
        <v>81.7</v>
      </c>
    </row>
    <row r="4233" spans="3:19" x14ac:dyDescent="0.25">
      <c r="C4233" s="210"/>
      <c r="R4233" s="208">
        <v>40745</v>
      </c>
      <c r="S4233" s="209">
        <v>82.1</v>
      </c>
    </row>
    <row r="4234" spans="3:19" x14ac:dyDescent="0.25">
      <c r="C4234" s="210"/>
      <c r="R4234" s="208">
        <v>40746</v>
      </c>
      <c r="S4234" s="209">
        <v>82.3</v>
      </c>
    </row>
    <row r="4235" spans="3:19" x14ac:dyDescent="0.25">
      <c r="C4235" s="210"/>
      <c r="R4235" s="208">
        <v>40747</v>
      </c>
      <c r="S4235" s="209">
        <v>80.8</v>
      </c>
    </row>
    <row r="4236" spans="3:19" x14ac:dyDescent="0.25">
      <c r="C4236" s="210"/>
      <c r="R4236" s="208">
        <v>40748</v>
      </c>
      <c r="S4236" s="209">
        <v>78.099999999999994</v>
      </c>
    </row>
    <row r="4237" spans="3:19" x14ac:dyDescent="0.25">
      <c r="C4237" s="210"/>
      <c r="R4237" s="208">
        <v>40749</v>
      </c>
      <c r="S4237" s="209">
        <v>78.400000000000006</v>
      </c>
    </row>
    <row r="4238" spans="3:19" x14ac:dyDescent="0.25">
      <c r="C4238" s="210"/>
      <c r="R4238" s="208">
        <v>40750</v>
      </c>
      <c r="S4238" s="209">
        <v>79</v>
      </c>
    </row>
    <row r="4239" spans="3:19" x14ac:dyDescent="0.25">
      <c r="C4239" s="210"/>
      <c r="R4239" s="208">
        <v>40751</v>
      </c>
      <c r="S4239" s="209">
        <v>78.3</v>
      </c>
    </row>
    <row r="4240" spans="3:19" x14ac:dyDescent="0.25">
      <c r="C4240" s="210"/>
      <c r="R4240" s="208">
        <v>40752</v>
      </c>
      <c r="S4240" s="209">
        <v>79.5</v>
      </c>
    </row>
    <row r="4241" spans="3:19" x14ac:dyDescent="0.25">
      <c r="C4241" s="210"/>
      <c r="R4241" s="208">
        <v>40753</v>
      </c>
      <c r="S4241" s="209">
        <v>80</v>
      </c>
    </row>
    <row r="4242" spans="3:19" x14ac:dyDescent="0.25">
      <c r="C4242" s="210"/>
      <c r="R4242" s="208">
        <v>40754</v>
      </c>
      <c r="S4242" s="209">
        <v>79.099999999999994</v>
      </c>
    </row>
    <row r="4243" spans="3:19" x14ac:dyDescent="0.25">
      <c r="C4243" s="210"/>
      <c r="R4243" s="208">
        <v>40755</v>
      </c>
      <c r="S4243" s="209">
        <v>77.900000000000006</v>
      </c>
    </row>
    <row r="4244" spans="3:19" x14ac:dyDescent="0.25">
      <c r="C4244" s="210"/>
      <c r="R4244" s="208">
        <v>40756</v>
      </c>
      <c r="S4244" s="209">
        <v>79.099999999999994</v>
      </c>
    </row>
    <row r="4245" spans="3:19" x14ac:dyDescent="0.25">
      <c r="C4245" s="210"/>
      <c r="R4245" s="208">
        <v>40757</v>
      </c>
      <c r="S4245" s="209">
        <v>78.8</v>
      </c>
    </row>
    <row r="4246" spans="3:19" x14ac:dyDescent="0.25">
      <c r="C4246" s="210"/>
      <c r="R4246" s="208">
        <v>40758</v>
      </c>
      <c r="S4246" s="209">
        <v>79.400000000000006</v>
      </c>
    </row>
    <row r="4247" spans="3:19" x14ac:dyDescent="0.25">
      <c r="C4247" s="210"/>
      <c r="R4247" s="208">
        <v>40759</v>
      </c>
      <c r="S4247" s="209">
        <v>79.099999999999994</v>
      </c>
    </row>
    <row r="4248" spans="3:19" x14ac:dyDescent="0.25">
      <c r="C4248" s="210"/>
      <c r="R4248" s="208">
        <v>40760</v>
      </c>
      <c r="S4248" s="209">
        <v>79.5</v>
      </c>
    </row>
    <row r="4249" spans="3:19" x14ac:dyDescent="0.25">
      <c r="C4249" s="210"/>
      <c r="R4249" s="208">
        <v>40761</v>
      </c>
      <c r="S4249" s="209">
        <v>77.400000000000006</v>
      </c>
    </row>
    <row r="4250" spans="3:19" x14ac:dyDescent="0.25">
      <c r="C4250" s="210"/>
      <c r="R4250" s="208">
        <v>40762</v>
      </c>
      <c r="S4250" s="209">
        <v>77.7</v>
      </c>
    </row>
    <row r="4251" spans="3:19" x14ac:dyDescent="0.25">
      <c r="C4251" s="210"/>
      <c r="R4251" s="208">
        <v>40763</v>
      </c>
      <c r="S4251" s="209">
        <v>78.7</v>
      </c>
    </row>
    <row r="4252" spans="3:19" x14ac:dyDescent="0.25">
      <c r="C4252" s="210"/>
      <c r="R4252" s="208">
        <v>40764</v>
      </c>
      <c r="S4252" s="209">
        <v>78</v>
      </c>
    </row>
    <row r="4253" spans="3:19" x14ac:dyDescent="0.25">
      <c r="C4253" s="210"/>
      <c r="R4253" s="208">
        <v>40765</v>
      </c>
      <c r="S4253" s="209">
        <v>76.599999999999994</v>
      </c>
    </row>
    <row r="4254" spans="3:19" x14ac:dyDescent="0.25">
      <c r="C4254" s="210"/>
      <c r="R4254" s="208">
        <v>40766</v>
      </c>
      <c r="S4254" s="209">
        <v>77.099999999999994</v>
      </c>
    </row>
    <row r="4255" spans="3:19" x14ac:dyDescent="0.25">
      <c r="C4255" s="210"/>
      <c r="R4255" s="208">
        <v>40767</v>
      </c>
      <c r="S4255" s="209">
        <v>76.3</v>
      </c>
    </row>
    <row r="4256" spans="3:19" x14ac:dyDescent="0.25">
      <c r="C4256" s="210"/>
      <c r="R4256" s="208">
        <v>40768</v>
      </c>
      <c r="S4256" s="209">
        <v>75.400000000000006</v>
      </c>
    </row>
    <row r="4257" spans="3:19" x14ac:dyDescent="0.25">
      <c r="C4257" s="210"/>
      <c r="R4257" s="208">
        <v>40769</v>
      </c>
      <c r="S4257" s="209">
        <v>73.7</v>
      </c>
    </row>
    <row r="4258" spans="3:19" x14ac:dyDescent="0.25">
      <c r="C4258" s="210"/>
      <c r="R4258" s="208">
        <v>40770</v>
      </c>
      <c r="S4258" s="209">
        <v>76.3</v>
      </c>
    </row>
    <row r="4259" spans="3:19" x14ac:dyDescent="0.25">
      <c r="C4259" s="210"/>
      <c r="R4259" s="208">
        <v>40771</v>
      </c>
      <c r="S4259" s="209">
        <v>76.2</v>
      </c>
    </row>
    <row r="4260" spans="3:19" x14ac:dyDescent="0.25">
      <c r="C4260" s="210"/>
      <c r="R4260" s="208">
        <v>40772</v>
      </c>
      <c r="S4260" s="209">
        <v>75</v>
      </c>
    </row>
    <row r="4261" spans="3:19" x14ac:dyDescent="0.25">
      <c r="C4261" s="210"/>
      <c r="R4261" s="208">
        <v>40773</v>
      </c>
      <c r="S4261" s="209">
        <v>74.5</v>
      </c>
    </row>
    <row r="4262" spans="3:19" x14ac:dyDescent="0.25">
      <c r="C4262" s="210"/>
      <c r="R4262" s="208">
        <v>40774</v>
      </c>
      <c r="S4262" s="209">
        <v>75.400000000000006</v>
      </c>
    </row>
    <row r="4263" spans="3:19" x14ac:dyDescent="0.25">
      <c r="C4263" s="210"/>
      <c r="R4263" s="208">
        <v>40775</v>
      </c>
      <c r="S4263" s="209">
        <v>76.099999999999994</v>
      </c>
    </row>
    <row r="4264" spans="3:19" x14ac:dyDescent="0.25">
      <c r="C4264" s="210"/>
      <c r="R4264" s="208">
        <v>40776</v>
      </c>
      <c r="S4264" s="209">
        <v>75.3</v>
      </c>
    </row>
    <row r="4265" spans="3:19" x14ac:dyDescent="0.25">
      <c r="C4265" s="210"/>
      <c r="R4265" s="208">
        <v>40777</v>
      </c>
      <c r="S4265" s="209">
        <v>77.3</v>
      </c>
    </row>
    <row r="4266" spans="3:19" x14ac:dyDescent="0.25">
      <c r="C4266" s="210"/>
      <c r="R4266" s="208">
        <v>40778</v>
      </c>
      <c r="S4266" s="209">
        <v>82.8</v>
      </c>
    </row>
    <row r="4267" spans="3:19" x14ac:dyDescent="0.25">
      <c r="C4267" s="210"/>
      <c r="R4267" s="208">
        <v>40779</v>
      </c>
      <c r="S4267" s="209">
        <v>85.3</v>
      </c>
    </row>
    <row r="4268" spans="3:19" x14ac:dyDescent="0.25">
      <c r="C4268" s="210"/>
      <c r="R4268" s="208">
        <v>40780</v>
      </c>
      <c r="S4268" s="209">
        <v>85.9</v>
      </c>
    </row>
    <row r="4269" spans="3:19" x14ac:dyDescent="0.25">
      <c r="C4269" s="210"/>
      <c r="R4269" s="208">
        <v>40781</v>
      </c>
      <c r="S4269" s="209">
        <v>86.1</v>
      </c>
    </row>
    <row r="4270" spans="3:19" x14ac:dyDescent="0.25">
      <c r="C4270" s="210"/>
      <c r="R4270" s="208">
        <v>40782</v>
      </c>
      <c r="S4270" s="209">
        <v>85.6</v>
      </c>
    </row>
    <row r="4271" spans="3:19" x14ac:dyDescent="0.25">
      <c r="C4271" s="210"/>
      <c r="R4271" s="208">
        <v>40783</v>
      </c>
      <c r="S4271" s="209">
        <v>84.3</v>
      </c>
    </row>
    <row r="4272" spans="3:19" x14ac:dyDescent="0.25">
      <c r="C4272" s="210"/>
      <c r="R4272" s="208">
        <v>40784</v>
      </c>
      <c r="S4272" s="209">
        <v>86</v>
      </c>
    </row>
    <row r="4273" spans="3:19" x14ac:dyDescent="0.25">
      <c r="C4273" s="210"/>
      <c r="R4273" s="208">
        <v>40785</v>
      </c>
      <c r="S4273" s="209">
        <v>86.2</v>
      </c>
    </row>
    <row r="4274" spans="3:19" x14ac:dyDescent="0.25">
      <c r="C4274" s="210"/>
      <c r="R4274" s="208">
        <v>40786</v>
      </c>
      <c r="S4274" s="209">
        <v>86.3</v>
      </c>
    </row>
    <row r="4275" spans="3:19" x14ac:dyDescent="0.25">
      <c r="C4275" s="210"/>
      <c r="R4275" s="208">
        <v>40787</v>
      </c>
      <c r="S4275" s="209">
        <v>86.3</v>
      </c>
    </row>
    <row r="4276" spans="3:19" x14ac:dyDescent="0.25">
      <c r="C4276" s="210"/>
      <c r="R4276" s="208">
        <v>40788</v>
      </c>
      <c r="S4276" s="209">
        <v>87</v>
      </c>
    </row>
    <row r="4277" spans="3:19" x14ac:dyDescent="0.25">
      <c r="C4277" s="210"/>
      <c r="R4277" s="208">
        <v>40789</v>
      </c>
      <c r="S4277" s="209">
        <v>87.4</v>
      </c>
    </row>
    <row r="4278" spans="3:19" x14ac:dyDescent="0.25">
      <c r="C4278" s="210"/>
      <c r="R4278" s="208">
        <v>40790</v>
      </c>
      <c r="S4278" s="209">
        <v>87.5</v>
      </c>
    </row>
    <row r="4279" spans="3:19" x14ac:dyDescent="0.25">
      <c r="C4279" s="210"/>
      <c r="R4279" s="208">
        <v>40791</v>
      </c>
      <c r="S4279" s="209">
        <v>90.6</v>
      </c>
    </row>
    <row r="4280" spans="3:19" x14ac:dyDescent="0.25">
      <c r="C4280" s="210"/>
      <c r="R4280" s="208">
        <v>40792</v>
      </c>
      <c r="S4280" s="209">
        <v>92.7</v>
      </c>
    </row>
    <row r="4281" spans="3:19" x14ac:dyDescent="0.25">
      <c r="C4281" s="210"/>
      <c r="R4281" s="208">
        <v>40793</v>
      </c>
      <c r="S4281" s="209">
        <v>92.5</v>
      </c>
    </row>
    <row r="4282" spans="3:19" x14ac:dyDescent="0.25">
      <c r="C4282" s="210"/>
      <c r="R4282" s="208">
        <v>40794</v>
      </c>
      <c r="S4282" s="209">
        <v>93.7</v>
      </c>
    </row>
    <row r="4283" spans="3:19" x14ac:dyDescent="0.25">
      <c r="C4283" s="210"/>
      <c r="R4283" s="208">
        <v>40795</v>
      </c>
      <c r="S4283" s="209">
        <v>95.3</v>
      </c>
    </row>
    <row r="4284" spans="3:19" x14ac:dyDescent="0.25">
      <c r="C4284" s="210"/>
      <c r="R4284" s="208">
        <v>40796</v>
      </c>
      <c r="S4284" s="209">
        <v>95.4</v>
      </c>
    </row>
    <row r="4285" spans="3:19" x14ac:dyDescent="0.25">
      <c r="C4285" s="210"/>
      <c r="R4285" s="208">
        <v>40797</v>
      </c>
      <c r="S4285" s="209">
        <v>94.9</v>
      </c>
    </row>
    <row r="4286" spans="3:19" x14ac:dyDescent="0.25">
      <c r="C4286" s="210"/>
      <c r="R4286" s="208">
        <v>40798</v>
      </c>
      <c r="S4286" s="209">
        <v>97</v>
      </c>
    </row>
    <row r="4287" spans="3:19" x14ac:dyDescent="0.25">
      <c r="C4287" s="210"/>
      <c r="R4287" s="208">
        <v>40799</v>
      </c>
      <c r="S4287" s="209">
        <v>99.4</v>
      </c>
    </row>
    <row r="4288" spans="3:19" x14ac:dyDescent="0.25">
      <c r="C4288" s="210"/>
      <c r="R4288" s="208">
        <v>40800</v>
      </c>
      <c r="S4288" s="209">
        <v>97.6</v>
      </c>
    </row>
    <row r="4289" spans="3:19" x14ac:dyDescent="0.25">
      <c r="C4289" s="210"/>
      <c r="R4289" s="208">
        <v>40801</v>
      </c>
      <c r="S4289" s="209">
        <v>98.7</v>
      </c>
    </row>
    <row r="4290" spans="3:19" x14ac:dyDescent="0.25">
      <c r="C4290" s="210"/>
      <c r="R4290" s="208">
        <v>40802</v>
      </c>
      <c r="S4290" s="209">
        <v>99.8</v>
      </c>
    </row>
    <row r="4291" spans="3:19" x14ac:dyDescent="0.25">
      <c r="C4291" s="210"/>
      <c r="R4291" s="208">
        <v>40803</v>
      </c>
      <c r="S4291" s="209">
        <v>98.5</v>
      </c>
    </row>
    <row r="4292" spans="3:19" x14ac:dyDescent="0.25">
      <c r="C4292" s="210"/>
      <c r="R4292" s="208">
        <v>40804</v>
      </c>
      <c r="S4292" s="209">
        <v>96.3</v>
      </c>
    </row>
    <row r="4293" spans="3:19" x14ac:dyDescent="0.25">
      <c r="C4293" s="210"/>
      <c r="R4293" s="208">
        <v>40805</v>
      </c>
      <c r="S4293" s="209">
        <v>94.5</v>
      </c>
    </row>
    <row r="4294" spans="3:19" x14ac:dyDescent="0.25">
      <c r="C4294" s="210"/>
      <c r="R4294" s="208">
        <v>40806</v>
      </c>
      <c r="S4294" s="209">
        <v>95.5</v>
      </c>
    </row>
    <row r="4295" spans="3:19" x14ac:dyDescent="0.25">
      <c r="C4295" s="210"/>
      <c r="R4295" s="208">
        <v>40807</v>
      </c>
      <c r="S4295" s="209">
        <v>94.1</v>
      </c>
    </row>
    <row r="4296" spans="3:19" x14ac:dyDescent="0.25">
      <c r="C4296" s="210"/>
      <c r="R4296" s="208">
        <v>40808</v>
      </c>
      <c r="S4296" s="209">
        <v>90.3</v>
      </c>
    </row>
    <row r="4297" spans="3:19" x14ac:dyDescent="0.25">
      <c r="C4297" s="210"/>
      <c r="R4297" s="208">
        <v>40809</v>
      </c>
      <c r="S4297" s="209">
        <v>88.1</v>
      </c>
    </row>
    <row r="4298" spans="3:19" x14ac:dyDescent="0.25">
      <c r="C4298" s="210"/>
      <c r="R4298" s="208">
        <v>40810</v>
      </c>
      <c r="S4298" s="209">
        <v>86.4</v>
      </c>
    </row>
    <row r="4299" spans="3:19" x14ac:dyDescent="0.25">
      <c r="C4299" s="210"/>
      <c r="R4299" s="208">
        <v>40811</v>
      </c>
      <c r="S4299" s="209">
        <v>84.6</v>
      </c>
    </row>
    <row r="4300" spans="3:19" x14ac:dyDescent="0.25">
      <c r="C4300" s="210"/>
      <c r="R4300" s="208">
        <v>40812</v>
      </c>
      <c r="S4300" s="209">
        <v>84.1</v>
      </c>
    </row>
    <row r="4301" spans="3:19" x14ac:dyDescent="0.25">
      <c r="C4301" s="210"/>
      <c r="R4301" s="208">
        <v>40813</v>
      </c>
      <c r="S4301" s="209">
        <v>85.1</v>
      </c>
    </row>
    <row r="4302" spans="3:19" x14ac:dyDescent="0.25">
      <c r="C4302" s="210"/>
      <c r="R4302" s="208">
        <v>40814</v>
      </c>
      <c r="S4302" s="209">
        <v>82.8</v>
      </c>
    </row>
    <row r="4303" spans="3:19" x14ac:dyDescent="0.25">
      <c r="C4303" s="210"/>
      <c r="R4303" s="208">
        <v>40815</v>
      </c>
      <c r="S4303" s="209">
        <v>83.9</v>
      </c>
    </row>
    <row r="4304" spans="3:19" x14ac:dyDescent="0.25">
      <c r="C4304" s="210"/>
      <c r="R4304" s="208">
        <v>40816</v>
      </c>
      <c r="S4304" s="209">
        <v>83.1</v>
      </c>
    </row>
    <row r="4305" spans="3:19" x14ac:dyDescent="0.25">
      <c r="C4305" s="210"/>
      <c r="R4305" s="208">
        <v>40817</v>
      </c>
      <c r="S4305" s="209">
        <v>82.9</v>
      </c>
    </row>
    <row r="4306" spans="3:19" x14ac:dyDescent="0.25">
      <c r="C4306" s="210"/>
      <c r="R4306" s="208">
        <v>40818</v>
      </c>
      <c r="S4306" s="209">
        <v>80.599999999999994</v>
      </c>
    </row>
    <row r="4307" spans="3:19" x14ac:dyDescent="0.25">
      <c r="C4307" s="210"/>
      <c r="R4307" s="208">
        <v>40819</v>
      </c>
      <c r="S4307" s="209">
        <v>80.599999999999994</v>
      </c>
    </row>
    <row r="4308" spans="3:19" x14ac:dyDescent="0.25">
      <c r="C4308" s="210"/>
      <c r="R4308" s="208">
        <v>40820</v>
      </c>
      <c r="S4308" s="209">
        <v>81.3</v>
      </c>
    </row>
    <row r="4309" spans="3:19" x14ac:dyDescent="0.25">
      <c r="C4309" s="210"/>
      <c r="R4309" s="208">
        <v>40821</v>
      </c>
      <c r="S4309" s="209">
        <v>79.400000000000006</v>
      </c>
    </row>
    <row r="4310" spans="3:19" x14ac:dyDescent="0.25">
      <c r="C4310" s="210"/>
      <c r="R4310" s="208">
        <v>40822</v>
      </c>
      <c r="S4310" s="209">
        <v>77.599999999999994</v>
      </c>
    </row>
    <row r="4311" spans="3:19" x14ac:dyDescent="0.25">
      <c r="C4311" s="210"/>
      <c r="R4311" s="208">
        <v>40823</v>
      </c>
      <c r="S4311" s="209">
        <v>77.2</v>
      </c>
    </row>
    <row r="4312" spans="3:19" x14ac:dyDescent="0.25">
      <c r="C4312" s="210"/>
      <c r="R4312" s="208">
        <v>40824</v>
      </c>
      <c r="S4312" s="209">
        <v>75.5</v>
      </c>
    </row>
    <row r="4313" spans="3:19" x14ac:dyDescent="0.25">
      <c r="C4313" s="210"/>
      <c r="R4313" s="208">
        <v>40825</v>
      </c>
      <c r="S4313" s="209">
        <v>73.7</v>
      </c>
    </row>
    <row r="4314" spans="3:19" x14ac:dyDescent="0.25">
      <c r="C4314" s="210"/>
      <c r="R4314" s="208">
        <v>40826</v>
      </c>
      <c r="S4314" s="209">
        <v>72.400000000000006</v>
      </c>
    </row>
    <row r="4315" spans="3:19" x14ac:dyDescent="0.25">
      <c r="C4315" s="210"/>
      <c r="R4315" s="208">
        <v>40827</v>
      </c>
      <c r="S4315" s="209">
        <v>73.5</v>
      </c>
    </row>
    <row r="4316" spans="3:19" x14ac:dyDescent="0.25">
      <c r="C4316" s="210"/>
      <c r="R4316" s="208">
        <v>40828</v>
      </c>
      <c r="S4316" s="209">
        <v>74.400000000000006</v>
      </c>
    </row>
    <row r="4317" spans="3:19" x14ac:dyDescent="0.25">
      <c r="C4317" s="210"/>
      <c r="R4317" s="208">
        <v>40829</v>
      </c>
      <c r="S4317" s="209">
        <v>75.2</v>
      </c>
    </row>
    <row r="4318" spans="3:19" x14ac:dyDescent="0.25">
      <c r="C4318" s="210"/>
      <c r="R4318" s="208">
        <v>40830</v>
      </c>
      <c r="S4318" s="209">
        <v>75</v>
      </c>
    </row>
    <row r="4319" spans="3:19" x14ac:dyDescent="0.25">
      <c r="C4319" s="210"/>
      <c r="R4319" s="208">
        <v>40831</v>
      </c>
      <c r="S4319" s="209">
        <v>74.5</v>
      </c>
    </row>
    <row r="4320" spans="3:19" x14ac:dyDescent="0.25">
      <c r="C4320" s="210"/>
      <c r="R4320" s="208">
        <v>40832</v>
      </c>
      <c r="S4320" s="209">
        <v>73.8</v>
      </c>
    </row>
    <row r="4321" spans="3:19" x14ac:dyDescent="0.25">
      <c r="C4321" s="210"/>
      <c r="R4321" s="208">
        <v>40833</v>
      </c>
      <c r="S4321" s="209">
        <v>74.7</v>
      </c>
    </row>
    <row r="4322" spans="3:19" x14ac:dyDescent="0.25">
      <c r="C4322" s="210"/>
      <c r="R4322" s="208">
        <v>40834</v>
      </c>
      <c r="S4322" s="209">
        <v>76.8</v>
      </c>
    </row>
    <row r="4323" spans="3:19" x14ac:dyDescent="0.25">
      <c r="C4323" s="210"/>
      <c r="R4323" s="208">
        <v>40835</v>
      </c>
      <c r="S4323" s="209">
        <v>76.599999999999994</v>
      </c>
    </row>
    <row r="4324" spans="3:19" x14ac:dyDescent="0.25">
      <c r="C4324" s="210"/>
      <c r="R4324" s="208">
        <v>40836</v>
      </c>
      <c r="S4324" s="209">
        <v>76.599999999999994</v>
      </c>
    </row>
    <row r="4325" spans="3:19" x14ac:dyDescent="0.25">
      <c r="C4325" s="210"/>
      <c r="R4325" s="208">
        <v>40837</v>
      </c>
      <c r="S4325" s="209">
        <v>76.900000000000006</v>
      </c>
    </row>
    <row r="4326" spans="3:19" x14ac:dyDescent="0.25">
      <c r="C4326" s="210"/>
      <c r="R4326" s="208">
        <v>40838</v>
      </c>
      <c r="S4326" s="209">
        <v>76.2</v>
      </c>
    </row>
    <row r="4327" spans="3:19" x14ac:dyDescent="0.25">
      <c r="C4327" s="210"/>
      <c r="R4327" s="208">
        <v>40839</v>
      </c>
      <c r="S4327" s="209">
        <v>75.5</v>
      </c>
    </row>
    <row r="4328" spans="3:19" x14ac:dyDescent="0.25">
      <c r="C4328" s="210"/>
      <c r="R4328" s="208">
        <v>40840</v>
      </c>
      <c r="S4328" s="209">
        <v>76.8</v>
      </c>
    </row>
    <row r="4329" spans="3:19" x14ac:dyDescent="0.25">
      <c r="C4329" s="210"/>
      <c r="R4329" s="208">
        <v>40841</v>
      </c>
      <c r="S4329" s="209">
        <v>78.3</v>
      </c>
    </row>
    <row r="4330" spans="3:19" x14ac:dyDescent="0.25">
      <c r="C4330" s="210"/>
      <c r="R4330" s="208">
        <v>40842</v>
      </c>
      <c r="S4330" s="209">
        <v>78</v>
      </c>
    </row>
    <row r="4331" spans="3:19" x14ac:dyDescent="0.25">
      <c r="C4331" s="210"/>
      <c r="R4331" s="208">
        <v>40843</v>
      </c>
      <c r="S4331" s="209">
        <v>76.900000000000006</v>
      </c>
    </row>
    <row r="4332" spans="3:19" x14ac:dyDescent="0.25">
      <c r="C4332" s="210"/>
      <c r="R4332" s="208">
        <v>40844</v>
      </c>
      <c r="S4332" s="209">
        <v>76.7</v>
      </c>
    </row>
    <row r="4333" spans="3:19" x14ac:dyDescent="0.25">
      <c r="C4333" s="210"/>
      <c r="R4333" s="208">
        <v>40845</v>
      </c>
      <c r="S4333" s="209">
        <v>75.2</v>
      </c>
    </row>
    <row r="4334" spans="3:19" x14ac:dyDescent="0.25">
      <c r="C4334" s="210"/>
      <c r="R4334" s="208">
        <v>40846</v>
      </c>
      <c r="S4334" s="209">
        <v>74.900000000000006</v>
      </c>
    </row>
    <row r="4335" spans="3:19" x14ac:dyDescent="0.25">
      <c r="C4335" s="210"/>
      <c r="R4335" s="208">
        <v>40847</v>
      </c>
      <c r="S4335" s="209">
        <v>74.900000000000006</v>
      </c>
    </row>
    <row r="4336" spans="3:19" x14ac:dyDescent="0.25">
      <c r="C4336" s="210"/>
      <c r="R4336" s="208">
        <v>40848</v>
      </c>
      <c r="S4336" s="209">
        <v>76.400000000000006</v>
      </c>
    </row>
    <row r="4337" spans="3:19" x14ac:dyDescent="0.25">
      <c r="C4337" s="210"/>
      <c r="R4337" s="208">
        <v>40849</v>
      </c>
      <c r="S4337" s="209">
        <v>74.5</v>
      </c>
    </row>
    <row r="4338" spans="3:19" x14ac:dyDescent="0.25">
      <c r="C4338" s="210"/>
      <c r="R4338" s="208">
        <v>40850</v>
      </c>
      <c r="S4338" s="209">
        <v>75.8</v>
      </c>
    </row>
    <row r="4339" spans="3:19" x14ac:dyDescent="0.25">
      <c r="C4339" s="210"/>
      <c r="R4339" s="208">
        <v>40851</v>
      </c>
      <c r="S4339" s="209">
        <v>77.3</v>
      </c>
    </row>
    <row r="4340" spans="3:19" x14ac:dyDescent="0.25">
      <c r="C4340" s="210"/>
      <c r="R4340" s="208">
        <v>40852</v>
      </c>
      <c r="S4340" s="209">
        <v>76.400000000000006</v>
      </c>
    </row>
    <row r="4341" spans="3:19" x14ac:dyDescent="0.25">
      <c r="C4341" s="210"/>
      <c r="R4341" s="208">
        <v>40853</v>
      </c>
      <c r="S4341" s="209">
        <v>75</v>
      </c>
    </row>
    <row r="4342" spans="3:19" x14ac:dyDescent="0.25">
      <c r="C4342" s="210"/>
      <c r="R4342" s="208">
        <v>40854</v>
      </c>
      <c r="S4342" s="209">
        <v>75.599999999999994</v>
      </c>
    </row>
    <row r="4343" spans="3:19" x14ac:dyDescent="0.25">
      <c r="C4343" s="210"/>
      <c r="R4343" s="208">
        <v>40855</v>
      </c>
      <c r="S4343" s="209">
        <v>77</v>
      </c>
    </row>
    <row r="4344" spans="3:19" x14ac:dyDescent="0.25">
      <c r="C4344" s="210"/>
      <c r="R4344" s="208">
        <v>40856</v>
      </c>
      <c r="S4344" s="209">
        <v>79</v>
      </c>
    </row>
    <row r="4345" spans="3:19" x14ac:dyDescent="0.25">
      <c r="C4345" s="210"/>
      <c r="R4345" s="208">
        <v>40857</v>
      </c>
      <c r="S4345" s="209">
        <v>78.8</v>
      </c>
    </row>
    <row r="4346" spans="3:19" x14ac:dyDescent="0.25">
      <c r="C4346" s="210"/>
      <c r="R4346" s="208">
        <v>40858</v>
      </c>
      <c r="S4346" s="209">
        <v>76.400000000000006</v>
      </c>
    </row>
    <row r="4347" spans="3:19" x14ac:dyDescent="0.25">
      <c r="C4347" s="210"/>
      <c r="R4347" s="208">
        <v>40859</v>
      </c>
      <c r="S4347" s="209">
        <v>73.7</v>
      </c>
    </row>
    <row r="4348" spans="3:19" x14ac:dyDescent="0.25">
      <c r="C4348" s="210"/>
      <c r="R4348" s="208">
        <v>40860</v>
      </c>
      <c r="S4348" s="209">
        <v>73.7</v>
      </c>
    </row>
    <row r="4349" spans="3:19" x14ac:dyDescent="0.25">
      <c r="C4349" s="210"/>
      <c r="R4349" s="208">
        <v>40861</v>
      </c>
      <c r="S4349" s="209">
        <v>74.599999999999994</v>
      </c>
    </row>
    <row r="4350" spans="3:19" x14ac:dyDescent="0.25">
      <c r="C4350" s="210"/>
      <c r="R4350" s="208">
        <v>40862</v>
      </c>
      <c r="S4350" s="209">
        <v>76.599999999999994</v>
      </c>
    </row>
    <row r="4351" spans="3:19" x14ac:dyDescent="0.25">
      <c r="C4351" s="210"/>
      <c r="R4351" s="208">
        <v>40863</v>
      </c>
      <c r="S4351" s="209">
        <v>76.2</v>
      </c>
    </row>
    <row r="4352" spans="3:19" x14ac:dyDescent="0.25">
      <c r="C4352" s="210"/>
      <c r="R4352" s="208">
        <v>40864</v>
      </c>
      <c r="S4352" s="209">
        <v>76</v>
      </c>
    </row>
    <row r="4353" spans="3:19" x14ac:dyDescent="0.25">
      <c r="C4353" s="210"/>
      <c r="R4353" s="208">
        <v>40865</v>
      </c>
      <c r="S4353" s="209">
        <v>77.900000000000006</v>
      </c>
    </row>
    <row r="4354" spans="3:19" x14ac:dyDescent="0.25">
      <c r="C4354" s="210"/>
      <c r="R4354" s="208">
        <v>40866</v>
      </c>
      <c r="S4354" s="209">
        <v>78.099999999999994</v>
      </c>
    </row>
    <row r="4355" spans="3:19" x14ac:dyDescent="0.25">
      <c r="C4355" s="210"/>
      <c r="R4355" s="208">
        <v>40867</v>
      </c>
      <c r="S4355" s="209">
        <v>76.3</v>
      </c>
    </row>
    <row r="4356" spans="3:19" x14ac:dyDescent="0.25">
      <c r="C4356" s="210"/>
      <c r="R4356" s="208">
        <v>40868</v>
      </c>
      <c r="S4356" s="209">
        <v>77.900000000000006</v>
      </c>
    </row>
    <row r="4357" spans="3:19" x14ac:dyDescent="0.25">
      <c r="C4357" s="210"/>
      <c r="R4357" s="208">
        <v>40869</v>
      </c>
      <c r="S4357" s="209">
        <v>77.400000000000006</v>
      </c>
    </row>
    <row r="4358" spans="3:19" x14ac:dyDescent="0.25">
      <c r="C4358" s="210"/>
      <c r="R4358" s="208">
        <v>40870</v>
      </c>
      <c r="S4358" s="209">
        <v>77.599999999999994</v>
      </c>
    </row>
    <row r="4359" spans="3:19" x14ac:dyDescent="0.25">
      <c r="C4359" s="210"/>
      <c r="R4359" s="208">
        <v>40871</v>
      </c>
      <c r="S4359" s="209">
        <v>77.2</v>
      </c>
    </row>
    <row r="4360" spans="3:19" x14ac:dyDescent="0.25">
      <c r="C4360" s="210"/>
      <c r="R4360" s="208">
        <v>40872</v>
      </c>
      <c r="S4360" s="209">
        <v>77.8</v>
      </c>
    </row>
    <row r="4361" spans="3:19" x14ac:dyDescent="0.25">
      <c r="C4361" s="210"/>
      <c r="R4361" s="208">
        <v>40873</v>
      </c>
      <c r="S4361" s="209">
        <v>77.599999999999994</v>
      </c>
    </row>
    <row r="4362" spans="3:19" x14ac:dyDescent="0.25">
      <c r="C4362" s="210"/>
      <c r="R4362" s="208">
        <v>40874</v>
      </c>
      <c r="S4362" s="209">
        <v>79.7</v>
      </c>
    </row>
    <row r="4363" spans="3:19" x14ac:dyDescent="0.25">
      <c r="C4363" s="210"/>
      <c r="R4363" s="208">
        <v>40875</v>
      </c>
      <c r="S4363" s="209">
        <v>81.599999999999994</v>
      </c>
    </row>
    <row r="4364" spans="3:19" x14ac:dyDescent="0.25">
      <c r="C4364" s="210"/>
      <c r="R4364" s="208">
        <v>40876</v>
      </c>
      <c r="S4364" s="209">
        <v>83.2</v>
      </c>
    </row>
    <row r="4365" spans="3:19" x14ac:dyDescent="0.25">
      <c r="C4365" s="210"/>
      <c r="R4365" s="208">
        <v>40877</v>
      </c>
      <c r="S4365" s="209">
        <v>83.3</v>
      </c>
    </row>
    <row r="4366" spans="3:19" x14ac:dyDescent="0.25">
      <c r="C4366" s="210"/>
      <c r="R4366" s="208">
        <v>40878</v>
      </c>
      <c r="S4366" s="209">
        <v>84</v>
      </c>
    </row>
    <row r="4367" spans="3:19" x14ac:dyDescent="0.25">
      <c r="C4367" s="210"/>
      <c r="R4367" s="208">
        <v>40879</v>
      </c>
      <c r="S4367" s="209">
        <v>86.3</v>
      </c>
    </row>
    <row r="4368" spans="3:19" x14ac:dyDescent="0.25">
      <c r="C4368" s="210"/>
      <c r="R4368" s="208">
        <v>40880</v>
      </c>
      <c r="S4368" s="209">
        <v>85.1</v>
      </c>
    </row>
    <row r="4369" spans="3:19" x14ac:dyDescent="0.25">
      <c r="C4369" s="210"/>
      <c r="R4369" s="208">
        <v>40881</v>
      </c>
      <c r="S4369" s="209">
        <v>83.4</v>
      </c>
    </row>
    <row r="4370" spans="3:19" x14ac:dyDescent="0.25">
      <c r="C4370" s="210"/>
      <c r="R4370" s="208">
        <v>40882</v>
      </c>
      <c r="S4370" s="209">
        <v>84.6</v>
      </c>
    </row>
    <row r="4371" spans="3:19" x14ac:dyDescent="0.25">
      <c r="C4371" s="210"/>
      <c r="R4371" s="208">
        <v>40883</v>
      </c>
      <c r="S4371" s="209">
        <v>86</v>
      </c>
    </row>
    <row r="4372" spans="3:19" x14ac:dyDescent="0.25">
      <c r="C4372" s="210"/>
      <c r="R4372" s="208">
        <v>40884</v>
      </c>
      <c r="S4372" s="209">
        <v>85.5</v>
      </c>
    </row>
    <row r="4373" spans="3:19" x14ac:dyDescent="0.25">
      <c r="C4373" s="210"/>
      <c r="R4373" s="208">
        <v>40885</v>
      </c>
      <c r="S4373" s="209">
        <v>85.6</v>
      </c>
    </row>
    <row r="4374" spans="3:19" x14ac:dyDescent="0.25">
      <c r="C4374" s="210"/>
      <c r="R4374" s="208">
        <v>40886</v>
      </c>
      <c r="S4374" s="209">
        <v>84.3</v>
      </c>
    </row>
    <row r="4375" spans="3:19" x14ac:dyDescent="0.25">
      <c r="C4375" s="210"/>
      <c r="R4375" s="208">
        <v>40887</v>
      </c>
      <c r="S4375" s="209">
        <v>82.7</v>
      </c>
    </row>
    <row r="4376" spans="3:19" x14ac:dyDescent="0.25">
      <c r="C4376" s="210"/>
      <c r="R4376" s="208">
        <v>40888</v>
      </c>
      <c r="S4376" s="209">
        <v>81.599999999999994</v>
      </c>
    </row>
    <row r="4377" spans="3:19" x14ac:dyDescent="0.25">
      <c r="C4377" s="210"/>
      <c r="R4377" s="208">
        <v>40889</v>
      </c>
      <c r="S4377" s="209">
        <v>83.2</v>
      </c>
    </row>
    <row r="4378" spans="3:19" x14ac:dyDescent="0.25">
      <c r="C4378" s="210"/>
      <c r="R4378" s="208">
        <v>40890</v>
      </c>
      <c r="S4378" s="209">
        <v>83.6</v>
      </c>
    </row>
    <row r="4379" spans="3:19" x14ac:dyDescent="0.25">
      <c r="C4379" s="210"/>
      <c r="R4379" s="208">
        <v>40891</v>
      </c>
      <c r="S4379" s="209">
        <v>84.2</v>
      </c>
    </row>
    <row r="4380" spans="3:19" x14ac:dyDescent="0.25">
      <c r="C4380" s="210"/>
      <c r="R4380" s="208">
        <v>40892</v>
      </c>
      <c r="S4380" s="209">
        <v>83.1</v>
      </c>
    </row>
    <row r="4381" spans="3:19" x14ac:dyDescent="0.25">
      <c r="C4381" s="210"/>
      <c r="R4381" s="208">
        <v>40893</v>
      </c>
      <c r="S4381" s="209">
        <v>84.3</v>
      </c>
    </row>
    <row r="4382" spans="3:19" x14ac:dyDescent="0.25">
      <c r="C4382" s="210"/>
      <c r="R4382" s="208">
        <v>40894</v>
      </c>
      <c r="S4382" s="209">
        <v>82.3</v>
      </c>
    </row>
    <row r="4383" spans="3:19" x14ac:dyDescent="0.25">
      <c r="C4383" s="210"/>
      <c r="R4383" s="208">
        <v>40895</v>
      </c>
      <c r="S4383" s="209">
        <v>80.900000000000006</v>
      </c>
    </row>
    <row r="4384" spans="3:19" x14ac:dyDescent="0.25">
      <c r="C4384" s="210"/>
      <c r="R4384" s="208">
        <v>40896</v>
      </c>
      <c r="S4384" s="209">
        <v>81.3</v>
      </c>
    </row>
    <row r="4385" spans="3:19" x14ac:dyDescent="0.25">
      <c r="C4385" s="210"/>
      <c r="R4385" s="208">
        <v>40897</v>
      </c>
      <c r="S4385" s="209">
        <v>85.3</v>
      </c>
    </row>
    <row r="4386" spans="3:19" x14ac:dyDescent="0.25">
      <c r="C4386" s="210"/>
      <c r="R4386" s="208">
        <v>40898</v>
      </c>
      <c r="S4386" s="209">
        <v>84.3</v>
      </c>
    </row>
    <row r="4387" spans="3:19" x14ac:dyDescent="0.25">
      <c r="C4387" s="210"/>
      <c r="R4387" s="208">
        <v>40899</v>
      </c>
      <c r="S4387" s="209">
        <v>85.1</v>
      </c>
    </row>
    <row r="4388" spans="3:19" x14ac:dyDescent="0.25">
      <c r="C4388" s="210"/>
      <c r="R4388" s="208">
        <v>40900</v>
      </c>
      <c r="S4388" s="209">
        <v>84.2</v>
      </c>
    </row>
    <row r="4389" spans="3:19" x14ac:dyDescent="0.25">
      <c r="C4389" s="210"/>
      <c r="R4389" s="208">
        <v>40901</v>
      </c>
      <c r="S4389" s="209">
        <v>85.1</v>
      </c>
    </row>
    <row r="4390" spans="3:19" x14ac:dyDescent="0.25">
      <c r="C4390" s="210"/>
      <c r="R4390" s="208">
        <v>40902</v>
      </c>
      <c r="S4390" s="209">
        <v>84.4</v>
      </c>
    </row>
    <row r="4391" spans="3:19" x14ac:dyDescent="0.25">
      <c r="C4391" s="210"/>
      <c r="R4391" s="208">
        <v>40903</v>
      </c>
      <c r="S4391" s="209">
        <v>86.2</v>
      </c>
    </row>
    <row r="4392" spans="3:19" x14ac:dyDescent="0.25">
      <c r="C4392" s="210"/>
      <c r="R4392" s="208">
        <v>40904</v>
      </c>
      <c r="S4392" s="209">
        <v>84.7</v>
      </c>
    </row>
    <row r="4393" spans="3:19" x14ac:dyDescent="0.25">
      <c r="C4393" s="210"/>
      <c r="R4393" s="208">
        <v>40905</v>
      </c>
      <c r="S4393" s="209">
        <v>84.1</v>
      </c>
    </row>
    <row r="4394" spans="3:19" x14ac:dyDescent="0.25">
      <c r="C4394" s="210"/>
      <c r="R4394" s="208">
        <v>40906</v>
      </c>
      <c r="S4394" s="209">
        <v>84.3</v>
      </c>
    </row>
    <row r="4395" spans="3:19" x14ac:dyDescent="0.25">
      <c r="C4395" s="210"/>
      <c r="R4395" s="208">
        <v>40907</v>
      </c>
      <c r="S4395" s="209">
        <v>85.7</v>
      </c>
    </row>
    <row r="4396" spans="3:19" x14ac:dyDescent="0.25">
      <c r="C4396" s="210"/>
      <c r="R4396" s="208">
        <v>40908</v>
      </c>
      <c r="S4396" s="209">
        <v>84.2</v>
      </c>
    </row>
    <row r="4397" spans="3:19" x14ac:dyDescent="0.25">
      <c r="C4397" s="210"/>
      <c r="R4397" s="208">
        <v>40909</v>
      </c>
      <c r="S4397" s="209">
        <v>83.1</v>
      </c>
    </row>
    <row r="4398" spans="3:19" x14ac:dyDescent="0.25">
      <c r="C4398" s="210"/>
      <c r="R4398" s="208">
        <v>40910</v>
      </c>
      <c r="S4398" s="209">
        <v>82.6</v>
      </c>
    </row>
    <row r="4399" spans="3:19" x14ac:dyDescent="0.25">
      <c r="C4399" s="210"/>
      <c r="R4399" s="208">
        <v>40911</v>
      </c>
      <c r="S4399" s="209">
        <v>83.6</v>
      </c>
    </row>
    <row r="4400" spans="3:19" x14ac:dyDescent="0.25">
      <c r="C4400" s="210"/>
      <c r="R4400" s="208">
        <v>40912</v>
      </c>
      <c r="S4400" s="209">
        <v>82.9</v>
      </c>
    </row>
    <row r="4401" spans="3:19" x14ac:dyDescent="0.25">
      <c r="C4401" s="210"/>
      <c r="R4401" s="208">
        <v>40913</v>
      </c>
      <c r="S4401" s="209">
        <v>83.2</v>
      </c>
    </row>
    <row r="4402" spans="3:19" x14ac:dyDescent="0.25">
      <c r="C4402" s="210"/>
      <c r="R4402" s="208">
        <v>40914</v>
      </c>
      <c r="S4402" s="209">
        <v>84.9</v>
      </c>
    </row>
    <row r="4403" spans="3:19" x14ac:dyDescent="0.25">
      <c r="C4403" s="210"/>
      <c r="R4403" s="208">
        <v>40915</v>
      </c>
      <c r="S4403" s="209">
        <v>84.4</v>
      </c>
    </row>
    <row r="4404" spans="3:19" x14ac:dyDescent="0.25">
      <c r="C4404" s="210"/>
      <c r="R4404" s="208">
        <v>40916</v>
      </c>
      <c r="S4404" s="209">
        <v>83.9</v>
      </c>
    </row>
    <row r="4405" spans="3:19" x14ac:dyDescent="0.25">
      <c r="C4405" s="210"/>
      <c r="R4405" s="208">
        <v>40917</v>
      </c>
      <c r="S4405" s="209">
        <v>85.7</v>
      </c>
    </row>
    <row r="4406" spans="3:19" x14ac:dyDescent="0.25">
      <c r="C4406" s="210"/>
      <c r="R4406" s="208">
        <v>40918</v>
      </c>
      <c r="S4406" s="209">
        <v>86.8</v>
      </c>
    </row>
    <row r="4407" spans="3:19" x14ac:dyDescent="0.25">
      <c r="C4407" s="210"/>
      <c r="R4407" s="208">
        <v>40919</v>
      </c>
      <c r="S4407" s="209">
        <v>87</v>
      </c>
    </row>
    <row r="4408" spans="3:19" x14ac:dyDescent="0.25">
      <c r="C4408" s="210"/>
      <c r="R4408" s="208">
        <v>40920</v>
      </c>
      <c r="S4408" s="209">
        <v>87.5</v>
      </c>
    </row>
    <row r="4409" spans="3:19" x14ac:dyDescent="0.25">
      <c r="C4409" s="210"/>
      <c r="R4409" s="208">
        <v>40921</v>
      </c>
      <c r="S4409" s="209">
        <v>87</v>
      </c>
    </row>
    <row r="4410" spans="3:19" x14ac:dyDescent="0.25">
      <c r="C4410" s="210"/>
      <c r="R4410" s="208">
        <v>40922</v>
      </c>
      <c r="S4410" s="209">
        <v>87.6</v>
      </c>
    </row>
    <row r="4411" spans="3:19" x14ac:dyDescent="0.25">
      <c r="C4411" s="210"/>
      <c r="R4411" s="208">
        <v>40923</v>
      </c>
      <c r="S4411" s="209">
        <v>85.4</v>
      </c>
    </row>
    <row r="4412" spans="3:19" x14ac:dyDescent="0.25">
      <c r="C4412" s="210"/>
      <c r="R4412" s="208">
        <v>40924</v>
      </c>
      <c r="S4412" s="209">
        <v>86.3</v>
      </c>
    </row>
    <row r="4413" spans="3:19" x14ac:dyDescent="0.25">
      <c r="C4413" s="210"/>
      <c r="R4413" s="208">
        <v>40925</v>
      </c>
      <c r="S4413" s="209">
        <v>85.9</v>
      </c>
    </row>
    <row r="4414" spans="3:19" x14ac:dyDescent="0.25">
      <c r="C4414" s="210"/>
      <c r="R4414" s="208">
        <v>40926</v>
      </c>
      <c r="S4414" s="209">
        <v>85.5</v>
      </c>
    </row>
    <row r="4415" spans="3:19" x14ac:dyDescent="0.25">
      <c r="C4415" s="210"/>
      <c r="R4415" s="208">
        <v>40927</v>
      </c>
      <c r="S4415" s="209">
        <v>82.9</v>
      </c>
    </row>
    <row r="4416" spans="3:19" x14ac:dyDescent="0.25">
      <c r="C4416" s="210"/>
      <c r="R4416" s="208">
        <v>40928</v>
      </c>
      <c r="S4416" s="209">
        <v>82.6</v>
      </c>
    </row>
    <row r="4417" spans="3:19" x14ac:dyDescent="0.25">
      <c r="C4417" s="210"/>
      <c r="R4417" s="208">
        <v>40929</v>
      </c>
      <c r="S4417" s="209">
        <v>81.8</v>
      </c>
    </row>
    <row r="4418" spans="3:19" x14ac:dyDescent="0.25">
      <c r="C4418" s="210"/>
      <c r="R4418" s="208">
        <v>40930</v>
      </c>
      <c r="S4418" s="209">
        <v>80.599999999999994</v>
      </c>
    </row>
    <row r="4419" spans="3:19" x14ac:dyDescent="0.25">
      <c r="C4419" s="210"/>
      <c r="R4419" s="208">
        <v>40931</v>
      </c>
      <c r="S4419" s="209">
        <v>81.099999999999994</v>
      </c>
    </row>
    <row r="4420" spans="3:19" x14ac:dyDescent="0.25">
      <c r="C4420" s="210"/>
      <c r="R4420" s="208">
        <v>40932</v>
      </c>
      <c r="S4420" s="209">
        <v>82.5</v>
      </c>
    </row>
    <row r="4421" spans="3:19" x14ac:dyDescent="0.25">
      <c r="C4421" s="210"/>
      <c r="R4421" s="208">
        <v>40933</v>
      </c>
      <c r="S4421" s="209">
        <v>81.2</v>
      </c>
    </row>
    <row r="4422" spans="3:19" x14ac:dyDescent="0.25">
      <c r="C4422" s="210"/>
      <c r="R4422" s="208">
        <v>40934</v>
      </c>
      <c r="S4422" s="209">
        <v>81.8</v>
      </c>
    </row>
    <row r="4423" spans="3:19" x14ac:dyDescent="0.25">
      <c r="C4423" s="210"/>
      <c r="R4423" s="208">
        <v>40935</v>
      </c>
      <c r="S4423" s="209">
        <v>80.900000000000006</v>
      </c>
    </row>
    <row r="4424" spans="3:19" x14ac:dyDescent="0.25">
      <c r="C4424" s="210"/>
      <c r="R4424" s="208">
        <v>40936</v>
      </c>
      <c r="S4424" s="209">
        <v>78.7</v>
      </c>
    </row>
    <row r="4425" spans="3:19" x14ac:dyDescent="0.25">
      <c r="C4425" s="210"/>
      <c r="R4425" s="208">
        <v>40937</v>
      </c>
      <c r="S4425" s="209">
        <v>75.8</v>
      </c>
    </row>
    <row r="4426" spans="3:19" x14ac:dyDescent="0.25">
      <c r="C4426" s="210"/>
      <c r="R4426" s="208">
        <v>40938</v>
      </c>
      <c r="S4426" s="209">
        <v>78.2</v>
      </c>
    </row>
    <row r="4427" spans="3:19" x14ac:dyDescent="0.25">
      <c r="C4427" s="210"/>
      <c r="R4427" s="208">
        <v>40939</v>
      </c>
      <c r="S4427" s="209">
        <v>78.099999999999994</v>
      </c>
    </row>
    <row r="4428" spans="3:19" x14ac:dyDescent="0.25">
      <c r="C4428" s="210"/>
      <c r="R4428" s="208">
        <v>40940</v>
      </c>
      <c r="S4428" s="209">
        <v>80.599999999999994</v>
      </c>
    </row>
    <row r="4429" spans="3:19" x14ac:dyDescent="0.25">
      <c r="C4429" s="210"/>
      <c r="R4429" s="208">
        <v>40941</v>
      </c>
      <c r="S4429" s="209">
        <v>79.599999999999994</v>
      </c>
    </row>
    <row r="4430" spans="3:19" x14ac:dyDescent="0.25">
      <c r="C4430" s="210"/>
      <c r="R4430" s="208">
        <v>40942</v>
      </c>
      <c r="S4430" s="209">
        <v>80.400000000000006</v>
      </c>
    </row>
    <row r="4431" spans="3:19" x14ac:dyDescent="0.25">
      <c r="C4431" s="210"/>
      <c r="R4431" s="208">
        <v>40943</v>
      </c>
      <c r="S4431" s="209">
        <v>79.900000000000006</v>
      </c>
    </row>
    <row r="4432" spans="3:19" x14ac:dyDescent="0.25">
      <c r="C4432" s="210"/>
      <c r="R4432" s="208">
        <v>40944</v>
      </c>
      <c r="S4432" s="209">
        <v>77.900000000000006</v>
      </c>
    </row>
    <row r="4433" spans="3:19" x14ac:dyDescent="0.25">
      <c r="C4433" s="210"/>
      <c r="R4433" s="208">
        <v>40945</v>
      </c>
      <c r="S4433" s="209">
        <v>79.599999999999994</v>
      </c>
    </row>
    <row r="4434" spans="3:19" x14ac:dyDescent="0.25">
      <c r="C4434" s="210"/>
      <c r="R4434" s="208">
        <v>40946</v>
      </c>
      <c r="S4434" s="209">
        <v>82.5</v>
      </c>
    </row>
    <row r="4435" spans="3:19" x14ac:dyDescent="0.25">
      <c r="C4435" s="210"/>
      <c r="R4435" s="208">
        <v>40947</v>
      </c>
      <c r="S4435" s="209">
        <v>82.3</v>
      </c>
    </row>
    <row r="4436" spans="3:19" x14ac:dyDescent="0.25">
      <c r="C4436" s="210"/>
      <c r="R4436" s="208">
        <v>40948</v>
      </c>
      <c r="S4436" s="209">
        <v>82.9</v>
      </c>
    </row>
    <row r="4437" spans="3:19" x14ac:dyDescent="0.25">
      <c r="C4437" s="210"/>
      <c r="R4437" s="208">
        <v>40949</v>
      </c>
      <c r="S4437" s="209">
        <v>81.7</v>
      </c>
    </row>
    <row r="4438" spans="3:19" x14ac:dyDescent="0.25">
      <c r="C4438" s="210"/>
      <c r="R4438" s="208">
        <v>40950</v>
      </c>
      <c r="S4438" s="209">
        <v>80</v>
      </c>
    </row>
    <row r="4439" spans="3:19" x14ac:dyDescent="0.25">
      <c r="C4439" s="210"/>
      <c r="R4439" s="208">
        <v>40951</v>
      </c>
      <c r="S4439" s="209">
        <v>78.2</v>
      </c>
    </row>
    <row r="4440" spans="3:19" x14ac:dyDescent="0.25">
      <c r="C4440" s="210"/>
      <c r="R4440" s="208">
        <v>40952</v>
      </c>
      <c r="S4440" s="209">
        <v>76.900000000000006</v>
      </c>
    </row>
    <row r="4441" spans="3:19" x14ac:dyDescent="0.25">
      <c r="C4441" s="210"/>
      <c r="R4441" s="208">
        <v>40953</v>
      </c>
      <c r="S4441" s="209">
        <v>77.8</v>
      </c>
    </row>
    <row r="4442" spans="3:19" x14ac:dyDescent="0.25">
      <c r="C4442" s="210"/>
      <c r="R4442" s="208">
        <v>40954</v>
      </c>
      <c r="S4442" s="209">
        <v>79.599999999999994</v>
      </c>
    </row>
    <row r="4443" spans="3:19" x14ac:dyDescent="0.25">
      <c r="C4443" s="210"/>
      <c r="R4443" s="208">
        <v>40955</v>
      </c>
      <c r="S4443" s="209">
        <v>80.5</v>
      </c>
    </row>
    <row r="4444" spans="3:19" x14ac:dyDescent="0.25">
      <c r="C4444" s="210"/>
      <c r="R4444" s="208">
        <v>40956</v>
      </c>
      <c r="S4444" s="209">
        <v>79.7</v>
      </c>
    </row>
    <row r="4445" spans="3:19" x14ac:dyDescent="0.25">
      <c r="C4445" s="210"/>
      <c r="R4445" s="208">
        <v>40957</v>
      </c>
      <c r="S4445" s="209">
        <v>79.3</v>
      </c>
    </row>
    <row r="4446" spans="3:19" x14ac:dyDescent="0.25">
      <c r="C4446" s="210"/>
      <c r="R4446" s="208">
        <v>40958</v>
      </c>
      <c r="S4446" s="209">
        <v>78.3</v>
      </c>
    </row>
    <row r="4447" spans="3:19" x14ac:dyDescent="0.25">
      <c r="C4447" s="210"/>
      <c r="R4447" s="208">
        <v>40959</v>
      </c>
      <c r="S4447" s="209">
        <v>81.3</v>
      </c>
    </row>
    <row r="4448" spans="3:19" x14ac:dyDescent="0.25">
      <c r="C4448" s="210"/>
      <c r="R4448" s="208">
        <v>40960</v>
      </c>
      <c r="S4448" s="209">
        <v>84.7</v>
      </c>
    </row>
    <row r="4449" spans="3:19" x14ac:dyDescent="0.25">
      <c r="C4449" s="210"/>
      <c r="R4449" s="208">
        <v>40961</v>
      </c>
      <c r="S4449" s="209">
        <v>84.4</v>
      </c>
    </row>
    <row r="4450" spans="3:19" x14ac:dyDescent="0.25">
      <c r="C4450" s="210"/>
      <c r="R4450" s="208">
        <v>40962</v>
      </c>
      <c r="S4450" s="209">
        <v>83.2</v>
      </c>
    </row>
    <row r="4451" spans="3:19" x14ac:dyDescent="0.25">
      <c r="C4451" s="210"/>
      <c r="R4451" s="208">
        <v>40963</v>
      </c>
      <c r="S4451" s="209">
        <v>86.2</v>
      </c>
    </row>
    <row r="4452" spans="3:19" x14ac:dyDescent="0.25">
      <c r="C4452" s="210"/>
      <c r="R4452" s="208">
        <v>40964</v>
      </c>
      <c r="S4452" s="209">
        <v>87.8</v>
      </c>
    </row>
    <row r="4453" spans="3:19" x14ac:dyDescent="0.25">
      <c r="C4453" s="210"/>
      <c r="R4453" s="208">
        <v>40965</v>
      </c>
      <c r="S4453" s="209">
        <v>87.5</v>
      </c>
    </row>
    <row r="4454" spans="3:19" x14ac:dyDescent="0.25">
      <c r="C4454" s="210"/>
      <c r="R4454" s="208">
        <v>40966</v>
      </c>
      <c r="S4454" s="209">
        <v>87.6</v>
      </c>
    </row>
    <row r="4455" spans="3:19" x14ac:dyDescent="0.25">
      <c r="C4455" s="210"/>
      <c r="R4455" s="208">
        <v>40967</v>
      </c>
      <c r="S4455" s="209">
        <v>90.2</v>
      </c>
    </row>
    <row r="4456" spans="3:19" x14ac:dyDescent="0.25">
      <c r="C4456" s="210"/>
      <c r="R4456" s="208">
        <v>40968</v>
      </c>
      <c r="S4456" s="209">
        <v>90.8</v>
      </c>
    </row>
    <row r="4457" spans="3:19" x14ac:dyDescent="0.25">
      <c r="C4457" s="210"/>
      <c r="R4457" s="208">
        <v>40969</v>
      </c>
      <c r="S4457" s="209">
        <v>91.5</v>
      </c>
    </row>
    <row r="4458" spans="3:19" x14ac:dyDescent="0.25">
      <c r="C4458" s="210"/>
      <c r="R4458" s="208">
        <v>40970</v>
      </c>
      <c r="S4458" s="209">
        <v>90.3</v>
      </c>
    </row>
    <row r="4459" spans="3:19" x14ac:dyDescent="0.25">
      <c r="C4459" s="210"/>
      <c r="R4459" s="208">
        <v>40971</v>
      </c>
      <c r="S4459" s="209">
        <v>90.7</v>
      </c>
    </row>
    <row r="4460" spans="3:19" x14ac:dyDescent="0.25">
      <c r="C4460" s="210"/>
      <c r="R4460" s="208">
        <v>40972</v>
      </c>
      <c r="S4460" s="209">
        <v>90.5</v>
      </c>
    </row>
    <row r="4461" spans="3:19" x14ac:dyDescent="0.25">
      <c r="C4461" s="210"/>
      <c r="R4461" s="208">
        <v>40973</v>
      </c>
      <c r="S4461" s="209">
        <v>92.1</v>
      </c>
    </row>
    <row r="4462" spans="3:19" x14ac:dyDescent="0.25">
      <c r="C4462" s="210"/>
      <c r="R4462" s="208">
        <v>40974</v>
      </c>
      <c r="S4462" s="209">
        <v>94.5</v>
      </c>
    </row>
    <row r="4463" spans="3:19" x14ac:dyDescent="0.25">
      <c r="C4463" s="210"/>
      <c r="R4463" s="208">
        <v>40975</v>
      </c>
      <c r="S4463" s="209">
        <v>94.9</v>
      </c>
    </row>
    <row r="4464" spans="3:19" x14ac:dyDescent="0.25">
      <c r="C4464" s="210"/>
      <c r="R4464" s="208">
        <v>40976</v>
      </c>
      <c r="S4464" s="209">
        <v>95.3</v>
      </c>
    </row>
    <row r="4465" spans="3:19" x14ac:dyDescent="0.25">
      <c r="C4465" s="210"/>
      <c r="R4465" s="208">
        <v>40977</v>
      </c>
      <c r="S4465" s="209">
        <v>97</v>
      </c>
    </row>
    <row r="4466" spans="3:19" x14ac:dyDescent="0.25">
      <c r="C4466" s="210"/>
      <c r="R4466" s="208">
        <v>40978</v>
      </c>
      <c r="S4466" s="209">
        <v>94.9</v>
      </c>
    </row>
    <row r="4467" spans="3:19" x14ac:dyDescent="0.25">
      <c r="C4467" s="210"/>
      <c r="R4467" s="208">
        <v>40979</v>
      </c>
      <c r="S4467" s="209">
        <v>94.2</v>
      </c>
    </row>
    <row r="4468" spans="3:19" x14ac:dyDescent="0.25">
      <c r="C4468" s="210"/>
      <c r="R4468" s="208">
        <v>40980</v>
      </c>
      <c r="S4468" s="209">
        <v>94.9</v>
      </c>
    </row>
    <row r="4469" spans="3:19" x14ac:dyDescent="0.25">
      <c r="C4469" s="210"/>
      <c r="R4469" s="208">
        <v>40981</v>
      </c>
      <c r="S4469" s="209">
        <v>95.5</v>
      </c>
    </row>
    <row r="4470" spans="3:19" x14ac:dyDescent="0.25">
      <c r="C4470" s="210"/>
      <c r="R4470" s="208">
        <v>40982</v>
      </c>
      <c r="S4470" s="209">
        <v>95.8</v>
      </c>
    </row>
    <row r="4471" spans="3:19" x14ac:dyDescent="0.25">
      <c r="C4471" s="210"/>
      <c r="R4471" s="208">
        <v>40983</v>
      </c>
      <c r="S4471" s="209">
        <v>95.3</v>
      </c>
    </row>
    <row r="4472" spans="3:19" x14ac:dyDescent="0.25">
      <c r="C4472" s="210"/>
      <c r="R4472" s="208">
        <v>40984</v>
      </c>
      <c r="S4472" s="209">
        <v>93.4</v>
      </c>
    </row>
    <row r="4473" spans="3:19" x14ac:dyDescent="0.25">
      <c r="C4473" s="210"/>
      <c r="R4473" s="208">
        <v>40985</v>
      </c>
      <c r="S4473" s="209">
        <v>92.4</v>
      </c>
    </row>
    <row r="4474" spans="3:19" x14ac:dyDescent="0.25">
      <c r="C4474" s="210"/>
      <c r="R4474" s="208">
        <v>40986</v>
      </c>
      <c r="S4474" s="209">
        <v>91.8</v>
      </c>
    </row>
    <row r="4475" spans="3:19" x14ac:dyDescent="0.25">
      <c r="C4475" s="210"/>
      <c r="R4475" s="208">
        <v>40987</v>
      </c>
      <c r="S4475" s="209">
        <v>92.4</v>
      </c>
    </row>
    <row r="4476" spans="3:19" x14ac:dyDescent="0.25">
      <c r="C4476" s="210"/>
      <c r="R4476" s="208">
        <v>40988</v>
      </c>
      <c r="S4476" s="209">
        <v>94.5</v>
      </c>
    </row>
    <row r="4477" spans="3:19" x14ac:dyDescent="0.25">
      <c r="C4477" s="210"/>
      <c r="R4477" s="208">
        <v>40989</v>
      </c>
      <c r="S4477" s="209">
        <v>93.6</v>
      </c>
    </row>
    <row r="4478" spans="3:19" x14ac:dyDescent="0.25">
      <c r="C4478" s="210"/>
      <c r="R4478" s="208">
        <v>40990</v>
      </c>
      <c r="S4478" s="209">
        <v>91.1</v>
      </c>
    </row>
    <row r="4479" spans="3:19" x14ac:dyDescent="0.25">
      <c r="C4479" s="210"/>
      <c r="R4479" s="208">
        <v>40991</v>
      </c>
      <c r="S4479" s="209">
        <v>90.9</v>
      </c>
    </row>
    <row r="4480" spans="3:19" x14ac:dyDescent="0.25">
      <c r="C4480" s="210"/>
      <c r="R4480" s="208">
        <v>40992</v>
      </c>
      <c r="S4480" s="209">
        <v>90.3</v>
      </c>
    </row>
    <row r="4481" spans="3:19" x14ac:dyDescent="0.25">
      <c r="C4481" s="210"/>
      <c r="R4481" s="208">
        <v>40993</v>
      </c>
      <c r="S4481" s="209">
        <v>86.9</v>
      </c>
    </row>
    <row r="4482" spans="3:19" x14ac:dyDescent="0.25">
      <c r="C4482" s="210"/>
      <c r="R4482" s="208">
        <v>40994</v>
      </c>
      <c r="S4482" s="209">
        <v>85.1</v>
      </c>
    </row>
    <row r="4483" spans="3:19" x14ac:dyDescent="0.25">
      <c r="C4483" s="210"/>
      <c r="R4483" s="208">
        <v>40995</v>
      </c>
      <c r="S4483" s="209">
        <v>87.3</v>
      </c>
    </row>
    <row r="4484" spans="3:19" x14ac:dyDescent="0.25">
      <c r="C4484" s="210"/>
      <c r="R4484" s="208">
        <v>40996</v>
      </c>
      <c r="S4484" s="209">
        <v>90.4</v>
      </c>
    </row>
    <row r="4485" spans="3:19" x14ac:dyDescent="0.25">
      <c r="C4485" s="210"/>
      <c r="R4485" s="208">
        <v>40997</v>
      </c>
      <c r="S4485" s="209">
        <v>89.4</v>
      </c>
    </row>
    <row r="4486" spans="3:19" x14ac:dyDescent="0.25">
      <c r="C4486" s="210"/>
      <c r="R4486" s="208">
        <v>40998</v>
      </c>
      <c r="S4486" s="209">
        <v>88</v>
      </c>
    </row>
    <row r="4487" spans="3:19" x14ac:dyDescent="0.25">
      <c r="C4487" s="210"/>
      <c r="R4487" s="208">
        <v>40999</v>
      </c>
      <c r="S4487" s="209">
        <v>88</v>
      </c>
    </row>
    <row r="4488" spans="3:19" x14ac:dyDescent="0.25">
      <c r="C4488" s="210"/>
      <c r="R4488" s="208">
        <v>41000</v>
      </c>
      <c r="S4488" s="209">
        <v>89.4</v>
      </c>
    </row>
    <row r="4489" spans="3:19" x14ac:dyDescent="0.25">
      <c r="C4489" s="210"/>
      <c r="R4489" s="208">
        <v>41001</v>
      </c>
      <c r="S4489" s="209">
        <v>92.2</v>
      </c>
    </row>
    <row r="4490" spans="3:19" x14ac:dyDescent="0.25">
      <c r="C4490" s="210"/>
      <c r="R4490" s="208">
        <v>41002</v>
      </c>
      <c r="S4490" s="209">
        <v>93.5</v>
      </c>
    </row>
    <row r="4491" spans="3:19" x14ac:dyDescent="0.25">
      <c r="C4491" s="210"/>
      <c r="R4491" s="208">
        <v>41003</v>
      </c>
      <c r="S4491" s="209">
        <v>93.8</v>
      </c>
    </row>
    <row r="4492" spans="3:19" x14ac:dyDescent="0.25">
      <c r="C4492" s="210"/>
      <c r="R4492" s="208">
        <v>41004</v>
      </c>
      <c r="S4492" s="209">
        <v>94</v>
      </c>
    </row>
    <row r="4493" spans="3:19" x14ac:dyDescent="0.25">
      <c r="C4493" s="210"/>
      <c r="R4493" s="208">
        <v>41005</v>
      </c>
      <c r="S4493" s="209">
        <v>92.4</v>
      </c>
    </row>
    <row r="4494" spans="3:19" x14ac:dyDescent="0.25">
      <c r="C4494" s="210"/>
      <c r="R4494" s="208">
        <v>41006</v>
      </c>
      <c r="S4494" s="209">
        <v>90.3</v>
      </c>
    </row>
    <row r="4495" spans="3:19" x14ac:dyDescent="0.25">
      <c r="C4495" s="210"/>
      <c r="R4495" s="208">
        <v>41007</v>
      </c>
      <c r="S4495" s="209">
        <v>88.4</v>
      </c>
    </row>
    <row r="4496" spans="3:19" x14ac:dyDescent="0.25">
      <c r="C4496" s="210"/>
      <c r="R4496" s="208">
        <v>41008</v>
      </c>
      <c r="S4496" s="209">
        <v>91.8</v>
      </c>
    </row>
    <row r="4497" spans="3:19" x14ac:dyDescent="0.25">
      <c r="C4497" s="210"/>
      <c r="R4497" s="208">
        <v>41009</v>
      </c>
      <c r="S4497" s="209">
        <v>94.1</v>
      </c>
    </row>
    <row r="4498" spans="3:19" x14ac:dyDescent="0.25">
      <c r="C4498" s="210"/>
      <c r="R4498" s="208">
        <v>41010</v>
      </c>
      <c r="S4498" s="209">
        <v>94.6</v>
      </c>
    </row>
    <row r="4499" spans="3:19" x14ac:dyDescent="0.25">
      <c r="C4499" s="210"/>
      <c r="R4499" s="208">
        <v>41011</v>
      </c>
      <c r="S4499" s="209">
        <v>97</v>
      </c>
    </row>
    <row r="4500" spans="3:19" x14ac:dyDescent="0.25">
      <c r="C4500" s="210"/>
      <c r="R4500" s="208">
        <v>41012</v>
      </c>
      <c r="S4500" s="209">
        <v>98.5</v>
      </c>
    </row>
    <row r="4501" spans="3:19" x14ac:dyDescent="0.25">
      <c r="C4501" s="210"/>
      <c r="R4501" s="208">
        <v>41013</v>
      </c>
      <c r="S4501" s="209">
        <v>99.1</v>
      </c>
    </row>
    <row r="4502" spans="3:19" x14ac:dyDescent="0.25">
      <c r="C4502" s="210"/>
      <c r="R4502" s="208">
        <v>41014</v>
      </c>
      <c r="S4502" s="209">
        <v>98.5</v>
      </c>
    </row>
    <row r="4503" spans="3:19" x14ac:dyDescent="0.25">
      <c r="C4503" s="210"/>
      <c r="R4503" s="208">
        <v>41015</v>
      </c>
      <c r="S4503" s="209">
        <v>101.3</v>
      </c>
    </row>
    <row r="4504" spans="3:19" x14ac:dyDescent="0.25">
      <c r="C4504" s="210"/>
      <c r="R4504" s="208">
        <v>41016</v>
      </c>
      <c r="S4504" s="209">
        <v>104.2</v>
      </c>
    </row>
    <row r="4505" spans="3:19" x14ac:dyDescent="0.25">
      <c r="C4505" s="210"/>
      <c r="R4505" s="208">
        <v>41017</v>
      </c>
      <c r="S4505" s="209">
        <v>103.9</v>
      </c>
    </row>
    <row r="4506" spans="3:19" x14ac:dyDescent="0.25">
      <c r="C4506" s="210"/>
      <c r="R4506" s="208">
        <v>41018</v>
      </c>
      <c r="S4506" s="209">
        <v>102.6</v>
      </c>
    </row>
    <row r="4507" spans="3:19" x14ac:dyDescent="0.25">
      <c r="C4507" s="210"/>
      <c r="R4507" s="208">
        <v>41019</v>
      </c>
      <c r="S4507" s="209">
        <v>101.8</v>
      </c>
    </row>
    <row r="4508" spans="3:19" x14ac:dyDescent="0.25">
      <c r="C4508" s="210"/>
      <c r="R4508" s="208">
        <v>41020</v>
      </c>
      <c r="S4508" s="209">
        <v>101.2</v>
      </c>
    </row>
    <row r="4509" spans="3:19" x14ac:dyDescent="0.25">
      <c r="C4509" s="210"/>
      <c r="R4509" s="208">
        <v>41021</v>
      </c>
      <c r="S4509" s="209">
        <v>100.1</v>
      </c>
    </row>
    <row r="4510" spans="3:19" x14ac:dyDescent="0.25">
      <c r="C4510" s="210"/>
      <c r="R4510" s="208">
        <v>41022</v>
      </c>
      <c r="S4510" s="209">
        <v>101.4</v>
      </c>
    </row>
    <row r="4511" spans="3:19" x14ac:dyDescent="0.25">
      <c r="C4511" s="210"/>
      <c r="R4511" s="208">
        <v>41023</v>
      </c>
      <c r="S4511" s="209">
        <v>102.8</v>
      </c>
    </row>
    <row r="4512" spans="3:19" x14ac:dyDescent="0.25">
      <c r="C4512" s="210"/>
      <c r="R4512" s="208">
        <v>41024</v>
      </c>
      <c r="S4512" s="209">
        <v>102.9</v>
      </c>
    </row>
    <row r="4513" spans="3:19" x14ac:dyDescent="0.25">
      <c r="C4513" s="210"/>
      <c r="R4513" s="208">
        <v>41025</v>
      </c>
      <c r="S4513" s="209">
        <v>103</v>
      </c>
    </row>
    <row r="4514" spans="3:19" x14ac:dyDescent="0.25">
      <c r="C4514" s="210"/>
      <c r="R4514" s="208">
        <v>41026</v>
      </c>
      <c r="S4514" s="209">
        <v>100.8</v>
      </c>
    </row>
    <row r="4515" spans="3:19" x14ac:dyDescent="0.25">
      <c r="C4515" s="210"/>
      <c r="R4515" s="208">
        <v>41027</v>
      </c>
      <c r="S4515" s="209">
        <v>99.2</v>
      </c>
    </row>
    <row r="4516" spans="3:19" x14ac:dyDescent="0.25">
      <c r="C4516" s="210"/>
      <c r="R4516" s="208">
        <v>41028</v>
      </c>
      <c r="S4516" s="209">
        <v>98.1</v>
      </c>
    </row>
    <row r="4517" spans="3:19" x14ac:dyDescent="0.25">
      <c r="C4517" s="210"/>
      <c r="R4517" s="208">
        <v>41029</v>
      </c>
      <c r="S4517" s="209">
        <v>98.4</v>
      </c>
    </row>
    <row r="4518" spans="3:19" x14ac:dyDescent="0.25">
      <c r="C4518" s="210"/>
      <c r="R4518" s="208">
        <v>41030</v>
      </c>
      <c r="S4518" s="209">
        <v>96.2</v>
      </c>
    </row>
    <row r="4519" spans="3:19" x14ac:dyDescent="0.25">
      <c r="C4519" s="210"/>
      <c r="R4519" s="208">
        <v>41031</v>
      </c>
      <c r="S4519" s="209">
        <v>93.9</v>
      </c>
    </row>
    <row r="4520" spans="3:19" x14ac:dyDescent="0.25">
      <c r="C4520" s="210"/>
      <c r="R4520" s="208">
        <v>41032</v>
      </c>
      <c r="S4520" s="209">
        <v>92.8</v>
      </c>
    </row>
    <row r="4521" spans="3:19" x14ac:dyDescent="0.25">
      <c r="C4521" s="210"/>
      <c r="R4521" s="208">
        <v>41033</v>
      </c>
      <c r="S4521" s="209">
        <v>90.7</v>
      </c>
    </row>
    <row r="4522" spans="3:19" x14ac:dyDescent="0.25">
      <c r="C4522" s="210"/>
      <c r="R4522" s="208">
        <v>41034</v>
      </c>
      <c r="S4522" s="209">
        <v>88.1</v>
      </c>
    </row>
    <row r="4523" spans="3:19" x14ac:dyDescent="0.25">
      <c r="C4523" s="210"/>
      <c r="R4523" s="208">
        <v>41035</v>
      </c>
      <c r="S4523" s="209">
        <v>86</v>
      </c>
    </row>
    <row r="4524" spans="3:19" x14ac:dyDescent="0.25">
      <c r="C4524" s="210"/>
      <c r="R4524" s="208">
        <v>41036</v>
      </c>
      <c r="S4524" s="209">
        <v>85</v>
      </c>
    </row>
    <row r="4525" spans="3:19" x14ac:dyDescent="0.25">
      <c r="C4525" s="210"/>
      <c r="R4525" s="208">
        <v>41037</v>
      </c>
      <c r="S4525" s="209">
        <v>85.2</v>
      </c>
    </row>
    <row r="4526" spans="3:19" x14ac:dyDescent="0.25">
      <c r="C4526" s="210"/>
      <c r="R4526" s="208">
        <v>41038</v>
      </c>
      <c r="S4526" s="209">
        <v>82.8</v>
      </c>
    </row>
    <row r="4527" spans="3:19" x14ac:dyDescent="0.25">
      <c r="C4527" s="210"/>
      <c r="R4527" s="208">
        <v>41039</v>
      </c>
      <c r="S4527" s="209">
        <v>80.8</v>
      </c>
    </row>
    <row r="4528" spans="3:19" x14ac:dyDescent="0.25">
      <c r="C4528" s="210"/>
      <c r="R4528" s="208">
        <v>41040</v>
      </c>
      <c r="S4528" s="209">
        <v>81.599999999999994</v>
      </c>
    </row>
    <row r="4529" spans="3:19" x14ac:dyDescent="0.25">
      <c r="C4529" s="210"/>
      <c r="R4529" s="208">
        <v>41041</v>
      </c>
      <c r="S4529" s="209">
        <v>78.099999999999994</v>
      </c>
    </row>
    <row r="4530" spans="3:19" x14ac:dyDescent="0.25">
      <c r="C4530" s="210"/>
      <c r="R4530" s="208">
        <v>41042</v>
      </c>
      <c r="S4530" s="209">
        <v>76.099999999999994</v>
      </c>
    </row>
    <row r="4531" spans="3:19" x14ac:dyDescent="0.25">
      <c r="C4531" s="210"/>
      <c r="R4531" s="208">
        <v>41043</v>
      </c>
      <c r="S4531" s="209">
        <v>75.599999999999994</v>
      </c>
    </row>
    <row r="4532" spans="3:19" x14ac:dyDescent="0.25">
      <c r="C4532" s="210"/>
      <c r="R4532" s="208">
        <v>41044</v>
      </c>
      <c r="S4532" s="209">
        <v>76.8</v>
      </c>
    </row>
    <row r="4533" spans="3:19" x14ac:dyDescent="0.25">
      <c r="C4533" s="210"/>
      <c r="R4533" s="208">
        <v>41045</v>
      </c>
      <c r="S4533" s="209">
        <v>74.400000000000006</v>
      </c>
    </row>
    <row r="4534" spans="3:19" x14ac:dyDescent="0.25">
      <c r="C4534" s="210"/>
      <c r="R4534" s="208">
        <v>41046</v>
      </c>
      <c r="S4534" s="209">
        <v>72.3</v>
      </c>
    </row>
    <row r="4535" spans="3:19" x14ac:dyDescent="0.25">
      <c r="C4535" s="210"/>
      <c r="R4535" s="208">
        <v>41047</v>
      </c>
      <c r="S4535" s="209">
        <v>73.900000000000006</v>
      </c>
    </row>
    <row r="4536" spans="3:19" x14ac:dyDescent="0.25">
      <c r="C4536" s="210"/>
      <c r="R4536" s="208">
        <v>41048</v>
      </c>
      <c r="S4536" s="209">
        <v>74.3</v>
      </c>
    </row>
    <row r="4537" spans="3:19" x14ac:dyDescent="0.25">
      <c r="C4537" s="210"/>
      <c r="R4537" s="208">
        <v>41049</v>
      </c>
      <c r="S4537" s="209">
        <v>73.400000000000006</v>
      </c>
    </row>
    <row r="4538" spans="3:19" x14ac:dyDescent="0.25">
      <c r="C4538" s="210"/>
      <c r="R4538" s="208">
        <v>41050</v>
      </c>
      <c r="S4538" s="209">
        <v>73.8</v>
      </c>
    </row>
    <row r="4539" spans="3:19" x14ac:dyDescent="0.25">
      <c r="C4539" s="210"/>
      <c r="R4539" s="208">
        <v>41051</v>
      </c>
      <c r="S4539" s="209">
        <v>75.599999999999994</v>
      </c>
    </row>
    <row r="4540" spans="3:19" x14ac:dyDescent="0.25">
      <c r="C4540" s="210"/>
      <c r="R4540" s="208">
        <v>41052</v>
      </c>
      <c r="S4540" s="209">
        <v>75.5</v>
      </c>
    </row>
    <row r="4541" spans="3:19" x14ac:dyDescent="0.25">
      <c r="C4541" s="210"/>
      <c r="R4541" s="208">
        <v>41053</v>
      </c>
      <c r="S4541" s="209">
        <v>76.099999999999994</v>
      </c>
    </row>
    <row r="4542" spans="3:19" x14ac:dyDescent="0.25">
      <c r="C4542" s="210"/>
      <c r="R4542" s="208">
        <v>41054</v>
      </c>
      <c r="S4542" s="209">
        <v>76.099999999999994</v>
      </c>
    </row>
    <row r="4543" spans="3:19" x14ac:dyDescent="0.25">
      <c r="C4543" s="210"/>
      <c r="R4543" s="208">
        <v>41055</v>
      </c>
      <c r="S4543" s="209">
        <v>74</v>
      </c>
    </row>
    <row r="4544" spans="3:19" x14ac:dyDescent="0.25">
      <c r="C4544" s="210"/>
      <c r="R4544" s="208">
        <v>41056</v>
      </c>
      <c r="S4544" s="209">
        <v>72.8</v>
      </c>
    </row>
    <row r="4545" spans="3:19" x14ac:dyDescent="0.25">
      <c r="C4545" s="210"/>
      <c r="R4545" s="208">
        <v>41057</v>
      </c>
      <c r="S4545" s="209">
        <v>76.900000000000006</v>
      </c>
    </row>
    <row r="4546" spans="3:19" x14ac:dyDescent="0.25">
      <c r="C4546" s="210"/>
      <c r="R4546" s="208">
        <v>41058</v>
      </c>
      <c r="S4546" s="209">
        <v>77.599999999999994</v>
      </c>
    </row>
    <row r="4547" spans="3:19" x14ac:dyDescent="0.25">
      <c r="C4547" s="210"/>
      <c r="R4547" s="208">
        <v>41059</v>
      </c>
      <c r="S4547" s="209">
        <v>77.2</v>
      </c>
    </row>
    <row r="4548" spans="3:19" x14ac:dyDescent="0.25">
      <c r="C4548" s="210"/>
      <c r="R4548" s="208">
        <v>41060</v>
      </c>
      <c r="S4548" s="209">
        <v>77.8</v>
      </c>
    </row>
    <row r="4549" spans="3:19" x14ac:dyDescent="0.25">
      <c r="C4549" s="210"/>
      <c r="R4549" s="208">
        <v>41061</v>
      </c>
      <c r="S4549" s="209">
        <v>77.099999999999994</v>
      </c>
    </row>
    <row r="4550" spans="3:19" x14ac:dyDescent="0.25">
      <c r="C4550" s="210"/>
      <c r="R4550" s="208">
        <v>41062</v>
      </c>
      <c r="S4550" s="209">
        <v>75.3</v>
      </c>
    </row>
    <row r="4551" spans="3:19" x14ac:dyDescent="0.25">
      <c r="C4551" s="210"/>
      <c r="R4551" s="208">
        <v>41063</v>
      </c>
      <c r="S4551" s="209">
        <v>73.7</v>
      </c>
    </row>
    <row r="4552" spans="3:19" x14ac:dyDescent="0.25">
      <c r="C4552" s="210"/>
      <c r="R4552" s="208">
        <v>41064</v>
      </c>
      <c r="S4552" s="209">
        <v>73.8</v>
      </c>
    </row>
    <row r="4553" spans="3:19" x14ac:dyDescent="0.25">
      <c r="C4553" s="210"/>
      <c r="R4553" s="208">
        <v>41065</v>
      </c>
      <c r="S4553" s="209">
        <v>75.2</v>
      </c>
    </row>
    <row r="4554" spans="3:19" x14ac:dyDescent="0.25">
      <c r="C4554" s="210"/>
      <c r="R4554" s="208">
        <v>41066</v>
      </c>
      <c r="S4554" s="209">
        <v>75.5</v>
      </c>
    </row>
    <row r="4555" spans="3:19" x14ac:dyDescent="0.25">
      <c r="C4555" s="210"/>
      <c r="R4555" s="208">
        <v>41067</v>
      </c>
      <c r="S4555" s="209">
        <v>76.099999999999994</v>
      </c>
    </row>
    <row r="4556" spans="3:19" x14ac:dyDescent="0.25">
      <c r="C4556" s="210"/>
      <c r="R4556" s="208">
        <v>41068</v>
      </c>
      <c r="S4556" s="209">
        <v>77.400000000000006</v>
      </c>
    </row>
    <row r="4557" spans="3:19" x14ac:dyDescent="0.25">
      <c r="C4557" s="210"/>
      <c r="R4557" s="208">
        <v>41069</v>
      </c>
      <c r="S4557" s="209">
        <v>78.5</v>
      </c>
    </row>
    <row r="4558" spans="3:19" x14ac:dyDescent="0.25">
      <c r="C4558" s="210"/>
      <c r="R4558" s="208">
        <v>41070</v>
      </c>
      <c r="S4558" s="209">
        <v>76.8</v>
      </c>
    </row>
    <row r="4559" spans="3:19" x14ac:dyDescent="0.25">
      <c r="C4559" s="210"/>
      <c r="R4559" s="208">
        <v>41071</v>
      </c>
      <c r="S4559" s="209">
        <v>78.400000000000006</v>
      </c>
    </row>
    <row r="4560" spans="3:19" x14ac:dyDescent="0.25">
      <c r="C4560" s="210"/>
      <c r="R4560" s="208">
        <v>41072</v>
      </c>
      <c r="S4560" s="209">
        <v>79.7</v>
      </c>
    </row>
    <row r="4561" spans="3:19" x14ac:dyDescent="0.25">
      <c r="C4561" s="210"/>
      <c r="R4561" s="208">
        <v>41073</v>
      </c>
      <c r="S4561" s="209">
        <v>80.8</v>
      </c>
    </row>
    <row r="4562" spans="3:19" x14ac:dyDescent="0.25">
      <c r="C4562" s="210"/>
      <c r="R4562" s="208">
        <v>41074</v>
      </c>
      <c r="S4562" s="209">
        <v>81.5</v>
      </c>
    </row>
    <row r="4563" spans="3:19" x14ac:dyDescent="0.25">
      <c r="C4563" s="210"/>
      <c r="R4563" s="208">
        <v>41075</v>
      </c>
      <c r="S4563" s="209">
        <v>81.099999999999994</v>
      </c>
    </row>
    <row r="4564" spans="3:19" x14ac:dyDescent="0.25">
      <c r="C4564" s="210"/>
      <c r="R4564" s="208">
        <v>41076</v>
      </c>
      <c r="S4564" s="209">
        <v>81.2</v>
      </c>
    </row>
    <row r="4565" spans="3:19" x14ac:dyDescent="0.25">
      <c r="C4565" s="210"/>
      <c r="R4565" s="208">
        <v>41077</v>
      </c>
      <c r="S4565" s="209">
        <v>78.599999999999994</v>
      </c>
    </row>
    <row r="4566" spans="3:19" x14ac:dyDescent="0.25">
      <c r="C4566" s="210"/>
      <c r="R4566" s="208">
        <v>41078</v>
      </c>
      <c r="S4566" s="209">
        <v>79.5</v>
      </c>
    </row>
    <row r="4567" spans="3:19" x14ac:dyDescent="0.25">
      <c r="C4567" s="210"/>
      <c r="R4567" s="208">
        <v>41079</v>
      </c>
      <c r="S4567" s="209">
        <v>80.8</v>
      </c>
    </row>
    <row r="4568" spans="3:19" x14ac:dyDescent="0.25">
      <c r="C4568" s="210"/>
      <c r="R4568" s="208">
        <v>41080</v>
      </c>
      <c r="S4568" s="209">
        <v>83.7</v>
      </c>
    </row>
    <row r="4569" spans="3:19" x14ac:dyDescent="0.25">
      <c r="C4569" s="210"/>
      <c r="R4569" s="208">
        <v>41081</v>
      </c>
      <c r="S4569" s="209">
        <v>82.3</v>
      </c>
    </row>
    <row r="4570" spans="3:19" x14ac:dyDescent="0.25">
      <c r="C4570" s="210"/>
      <c r="R4570" s="208">
        <v>41082</v>
      </c>
      <c r="S4570" s="209">
        <v>81.8</v>
      </c>
    </row>
    <row r="4571" spans="3:19" x14ac:dyDescent="0.25">
      <c r="C4571" s="210"/>
      <c r="R4571" s="208">
        <v>41083</v>
      </c>
      <c r="S4571" s="209">
        <v>79.5</v>
      </c>
    </row>
    <row r="4572" spans="3:19" x14ac:dyDescent="0.25">
      <c r="C4572" s="210"/>
      <c r="R4572" s="208">
        <v>41084</v>
      </c>
      <c r="S4572" s="209">
        <v>78.8</v>
      </c>
    </row>
    <row r="4573" spans="3:19" x14ac:dyDescent="0.25">
      <c r="C4573" s="210"/>
      <c r="R4573" s="208">
        <v>41085</v>
      </c>
      <c r="S4573" s="209">
        <v>80.2</v>
      </c>
    </row>
    <row r="4574" spans="3:19" x14ac:dyDescent="0.25">
      <c r="C4574" s="210"/>
      <c r="R4574" s="208">
        <v>41086</v>
      </c>
      <c r="S4574" s="209">
        <v>83</v>
      </c>
    </row>
    <row r="4575" spans="3:19" x14ac:dyDescent="0.25">
      <c r="C4575" s="210"/>
      <c r="R4575" s="208">
        <v>41087</v>
      </c>
      <c r="S4575" s="209">
        <v>79.400000000000006</v>
      </c>
    </row>
    <row r="4576" spans="3:19" x14ac:dyDescent="0.25">
      <c r="C4576" s="210"/>
      <c r="R4576" s="208">
        <v>41088</v>
      </c>
      <c r="S4576" s="209">
        <v>79.400000000000006</v>
      </c>
    </row>
    <row r="4577" spans="3:19" x14ac:dyDescent="0.25">
      <c r="C4577" s="210"/>
      <c r="R4577" s="208">
        <v>41089</v>
      </c>
      <c r="S4577" s="209">
        <v>79.099999999999994</v>
      </c>
    </row>
    <row r="4578" spans="3:19" x14ac:dyDescent="0.25">
      <c r="C4578" s="210"/>
      <c r="R4578" s="208">
        <v>41090</v>
      </c>
      <c r="S4578" s="209">
        <v>77.599999999999994</v>
      </c>
    </row>
    <row r="4579" spans="3:19" x14ac:dyDescent="0.25">
      <c r="C4579" s="210"/>
      <c r="R4579" s="208">
        <v>41091</v>
      </c>
      <c r="S4579" s="209">
        <v>76</v>
      </c>
    </row>
    <row r="4580" spans="3:19" x14ac:dyDescent="0.25">
      <c r="C4580" s="210"/>
      <c r="R4580" s="208">
        <v>41092</v>
      </c>
      <c r="S4580" s="209">
        <v>75.900000000000006</v>
      </c>
    </row>
    <row r="4581" spans="3:19" x14ac:dyDescent="0.25">
      <c r="C4581" s="210"/>
      <c r="R4581" s="208">
        <v>41093</v>
      </c>
      <c r="S4581" s="209">
        <v>78</v>
      </c>
    </row>
    <row r="4582" spans="3:19" x14ac:dyDescent="0.25">
      <c r="C4582" s="210"/>
      <c r="R4582" s="208">
        <v>41094</v>
      </c>
      <c r="S4582" s="209">
        <v>81</v>
      </c>
    </row>
    <row r="4583" spans="3:19" x14ac:dyDescent="0.25">
      <c r="C4583" s="210"/>
      <c r="R4583" s="208">
        <v>41095</v>
      </c>
      <c r="S4583" s="209">
        <v>81.5</v>
      </c>
    </row>
    <row r="4584" spans="3:19" x14ac:dyDescent="0.25">
      <c r="C4584" s="210"/>
      <c r="R4584" s="208">
        <v>41096</v>
      </c>
      <c r="S4584" s="209">
        <v>81.2</v>
      </c>
    </row>
    <row r="4585" spans="3:19" x14ac:dyDescent="0.25">
      <c r="C4585" s="210"/>
      <c r="R4585" s="208">
        <v>41097</v>
      </c>
      <c r="S4585" s="209">
        <v>79.8</v>
      </c>
    </row>
    <row r="4586" spans="3:19" x14ac:dyDescent="0.25">
      <c r="C4586" s="210"/>
      <c r="R4586" s="208">
        <v>41098</v>
      </c>
      <c r="S4586" s="209">
        <v>77.7</v>
      </c>
    </row>
    <row r="4587" spans="3:19" x14ac:dyDescent="0.25">
      <c r="C4587" s="210"/>
      <c r="R4587" s="208">
        <v>41099</v>
      </c>
      <c r="S4587" s="209">
        <v>77.5</v>
      </c>
    </row>
    <row r="4588" spans="3:19" x14ac:dyDescent="0.25">
      <c r="C4588" s="210"/>
      <c r="R4588" s="208">
        <v>41100</v>
      </c>
      <c r="S4588" s="209">
        <v>78.7</v>
      </c>
    </row>
    <row r="4589" spans="3:19" x14ac:dyDescent="0.25">
      <c r="C4589" s="210"/>
      <c r="R4589" s="208">
        <v>41101</v>
      </c>
      <c r="S4589" s="209">
        <v>78.400000000000006</v>
      </c>
    </row>
    <row r="4590" spans="3:19" x14ac:dyDescent="0.25">
      <c r="C4590" s="210"/>
      <c r="R4590" s="208">
        <v>41102</v>
      </c>
      <c r="S4590" s="209">
        <v>77.599999999999994</v>
      </c>
    </row>
    <row r="4591" spans="3:19" x14ac:dyDescent="0.25">
      <c r="C4591" s="210"/>
      <c r="R4591" s="208">
        <v>41103</v>
      </c>
      <c r="S4591" s="209">
        <v>77.900000000000006</v>
      </c>
    </row>
    <row r="4592" spans="3:19" x14ac:dyDescent="0.25">
      <c r="C4592" s="210"/>
      <c r="R4592" s="208">
        <v>41104</v>
      </c>
      <c r="S4592" s="209">
        <v>76.8</v>
      </c>
    </row>
    <row r="4593" spans="3:19" x14ac:dyDescent="0.25">
      <c r="C4593" s="210"/>
      <c r="R4593" s="208">
        <v>41105</v>
      </c>
      <c r="S4593" s="209">
        <v>76.599999999999994</v>
      </c>
    </row>
    <row r="4594" spans="3:19" x14ac:dyDescent="0.25">
      <c r="C4594" s="210"/>
      <c r="R4594" s="208">
        <v>41106</v>
      </c>
      <c r="S4594" s="209">
        <v>76.400000000000006</v>
      </c>
    </row>
    <row r="4595" spans="3:19" x14ac:dyDescent="0.25">
      <c r="C4595" s="210"/>
      <c r="R4595" s="208">
        <v>41107</v>
      </c>
      <c r="S4595" s="209">
        <v>79.3</v>
      </c>
    </row>
    <row r="4596" spans="3:19" x14ac:dyDescent="0.25">
      <c r="C4596" s="210"/>
      <c r="R4596" s="208">
        <v>41108</v>
      </c>
      <c r="S4596" s="209">
        <v>79.3</v>
      </c>
    </row>
    <row r="4597" spans="3:19" x14ac:dyDescent="0.25">
      <c r="C4597" s="210"/>
      <c r="R4597" s="208">
        <v>41109</v>
      </c>
      <c r="S4597" s="209">
        <v>80.5</v>
      </c>
    </row>
    <row r="4598" spans="3:19" x14ac:dyDescent="0.25">
      <c r="C4598" s="210"/>
      <c r="R4598" s="208">
        <v>41110</v>
      </c>
      <c r="S4598" s="209">
        <v>81.2</v>
      </c>
    </row>
    <row r="4599" spans="3:19" x14ac:dyDescent="0.25">
      <c r="C4599" s="210"/>
      <c r="R4599" s="208">
        <v>41111</v>
      </c>
      <c r="S4599" s="209">
        <v>80.099999999999994</v>
      </c>
    </row>
    <row r="4600" spans="3:19" x14ac:dyDescent="0.25">
      <c r="C4600" s="210"/>
      <c r="R4600" s="208">
        <v>41112</v>
      </c>
      <c r="S4600" s="209">
        <v>79.599999999999994</v>
      </c>
    </row>
    <row r="4601" spans="3:19" x14ac:dyDescent="0.25">
      <c r="C4601" s="210"/>
      <c r="R4601" s="208">
        <v>41113</v>
      </c>
      <c r="S4601" s="209">
        <v>80.8</v>
      </c>
    </row>
    <row r="4602" spans="3:19" x14ac:dyDescent="0.25">
      <c r="C4602" s="210"/>
      <c r="R4602" s="208">
        <v>41114</v>
      </c>
      <c r="S4602" s="209">
        <v>82.4</v>
      </c>
    </row>
    <row r="4603" spans="3:19" x14ac:dyDescent="0.25">
      <c r="C4603" s="210"/>
      <c r="R4603" s="208">
        <v>41115</v>
      </c>
      <c r="S4603" s="209">
        <v>82</v>
      </c>
    </row>
    <row r="4604" spans="3:19" x14ac:dyDescent="0.25">
      <c r="C4604" s="210"/>
      <c r="R4604" s="208">
        <v>41116</v>
      </c>
      <c r="S4604" s="209">
        <v>80.2</v>
      </c>
    </row>
    <row r="4605" spans="3:19" x14ac:dyDescent="0.25">
      <c r="C4605" s="210"/>
      <c r="R4605" s="208">
        <v>41117</v>
      </c>
      <c r="S4605" s="209">
        <v>80.900000000000006</v>
      </c>
    </row>
    <row r="4606" spans="3:19" x14ac:dyDescent="0.25">
      <c r="C4606" s="210"/>
      <c r="R4606" s="208">
        <v>41118</v>
      </c>
      <c r="S4606" s="209">
        <v>79.8</v>
      </c>
    </row>
    <row r="4607" spans="3:19" x14ac:dyDescent="0.25">
      <c r="C4607" s="210"/>
      <c r="R4607" s="208">
        <v>41119</v>
      </c>
      <c r="S4607" s="209">
        <v>79.5</v>
      </c>
    </row>
    <row r="4608" spans="3:19" x14ac:dyDescent="0.25">
      <c r="C4608" s="210"/>
      <c r="R4608" s="208">
        <v>41120</v>
      </c>
      <c r="S4608" s="209">
        <v>81.7</v>
      </c>
    </row>
    <row r="4609" spans="3:19" x14ac:dyDescent="0.25">
      <c r="C4609" s="210"/>
      <c r="R4609" s="208">
        <v>41121</v>
      </c>
      <c r="S4609" s="209">
        <v>83.3</v>
      </c>
    </row>
    <row r="4610" spans="3:19" x14ac:dyDescent="0.25">
      <c r="C4610" s="210"/>
      <c r="R4610" s="208">
        <v>41122</v>
      </c>
      <c r="S4610" s="209">
        <v>84</v>
      </c>
    </row>
    <row r="4611" spans="3:19" x14ac:dyDescent="0.25">
      <c r="C4611" s="210"/>
      <c r="R4611" s="208">
        <v>41123</v>
      </c>
      <c r="S4611" s="209">
        <v>83.2</v>
      </c>
    </row>
    <row r="4612" spans="3:19" x14ac:dyDescent="0.25">
      <c r="C4612" s="210"/>
      <c r="R4612" s="208">
        <v>41124</v>
      </c>
      <c r="S4612" s="209">
        <v>81.400000000000006</v>
      </c>
    </row>
    <row r="4613" spans="3:19" x14ac:dyDescent="0.25">
      <c r="C4613" s="210"/>
      <c r="R4613" s="208">
        <v>41125</v>
      </c>
      <c r="S4613" s="209">
        <v>80.099999999999994</v>
      </c>
    </row>
    <row r="4614" spans="3:19" x14ac:dyDescent="0.25">
      <c r="C4614" s="210"/>
      <c r="R4614" s="208">
        <v>41126</v>
      </c>
      <c r="S4614" s="209">
        <v>79.8</v>
      </c>
    </row>
    <row r="4615" spans="3:19" x14ac:dyDescent="0.25">
      <c r="C4615" s="210"/>
      <c r="R4615" s="208">
        <v>41127</v>
      </c>
      <c r="S4615" s="209">
        <v>81.099999999999994</v>
      </c>
    </row>
    <row r="4616" spans="3:19" x14ac:dyDescent="0.25">
      <c r="C4616" s="210"/>
      <c r="R4616" s="208">
        <v>41128</v>
      </c>
      <c r="S4616" s="209">
        <v>83.9</v>
      </c>
    </row>
    <row r="4617" spans="3:19" x14ac:dyDescent="0.25">
      <c r="C4617" s="210"/>
      <c r="R4617" s="208">
        <v>41129</v>
      </c>
      <c r="S4617" s="209">
        <v>83.7</v>
      </c>
    </row>
    <row r="4618" spans="3:19" x14ac:dyDescent="0.25">
      <c r="C4618" s="210"/>
      <c r="R4618" s="208">
        <v>41130</v>
      </c>
      <c r="S4618" s="209">
        <v>83.3</v>
      </c>
    </row>
    <row r="4619" spans="3:19" x14ac:dyDescent="0.25">
      <c r="C4619" s="210"/>
      <c r="R4619" s="208">
        <v>41131</v>
      </c>
      <c r="S4619" s="209">
        <v>83.9</v>
      </c>
    </row>
    <row r="4620" spans="3:19" x14ac:dyDescent="0.25">
      <c r="C4620" s="210"/>
      <c r="R4620" s="208">
        <v>41132</v>
      </c>
      <c r="S4620" s="209">
        <v>83.4</v>
      </c>
    </row>
    <row r="4621" spans="3:19" x14ac:dyDescent="0.25">
      <c r="C4621" s="210"/>
      <c r="R4621" s="208">
        <v>41133</v>
      </c>
      <c r="S4621" s="209">
        <v>81.900000000000006</v>
      </c>
    </row>
    <row r="4622" spans="3:19" x14ac:dyDescent="0.25">
      <c r="C4622" s="210"/>
      <c r="R4622" s="208">
        <v>41134</v>
      </c>
      <c r="S4622" s="209">
        <v>82.3</v>
      </c>
    </row>
    <row r="4623" spans="3:19" x14ac:dyDescent="0.25">
      <c r="C4623" s="210"/>
      <c r="R4623" s="208">
        <v>41135</v>
      </c>
      <c r="S4623" s="209">
        <v>84.3</v>
      </c>
    </row>
    <row r="4624" spans="3:19" x14ac:dyDescent="0.25">
      <c r="C4624" s="210"/>
      <c r="R4624" s="208">
        <v>41136</v>
      </c>
      <c r="S4624" s="209">
        <v>85.6</v>
      </c>
    </row>
    <row r="4625" spans="3:19" x14ac:dyDescent="0.25">
      <c r="C4625" s="210"/>
      <c r="R4625" s="208">
        <v>41137</v>
      </c>
      <c r="S4625" s="209">
        <v>83.6</v>
      </c>
    </row>
    <row r="4626" spans="3:19" x14ac:dyDescent="0.25">
      <c r="C4626" s="210"/>
      <c r="R4626" s="208">
        <v>41138</v>
      </c>
      <c r="S4626" s="209">
        <v>83.6</v>
      </c>
    </row>
    <row r="4627" spans="3:19" x14ac:dyDescent="0.25">
      <c r="C4627" s="210"/>
      <c r="R4627" s="208">
        <v>41139</v>
      </c>
      <c r="S4627" s="209">
        <v>80.3</v>
      </c>
    </row>
    <row r="4628" spans="3:19" x14ac:dyDescent="0.25">
      <c r="C4628" s="210"/>
      <c r="R4628" s="208">
        <v>41140</v>
      </c>
      <c r="S4628" s="209">
        <v>75.900000000000006</v>
      </c>
    </row>
    <row r="4629" spans="3:19" x14ac:dyDescent="0.25">
      <c r="C4629" s="210"/>
      <c r="R4629" s="208">
        <v>41141</v>
      </c>
      <c r="S4629" s="209">
        <v>76.900000000000006</v>
      </c>
    </row>
    <row r="4630" spans="3:19" x14ac:dyDescent="0.25">
      <c r="C4630" s="210"/>
      <c r="R4630" s="208">
        <v>41142</v>
      </c>
      <c r="S4630" s="209">
        <v>77.5</v>
      </c>
    </row>
    <row r="4631" spans="3:19" x14ac:dyDescent="0.25">
      <c r="C4631" s="210"/>
      <c r="R4631" s="208">
        <v>41143</v>
      </c>
      <c r="S4631" s="209">
        <v>78.900000000000006</v>
      </c>
    </row>
    <row r="4632" spans="3:19" x14ac:dyDescent="0.25">
      <c r="C4632" s="210"/>
      <c r="R4632" s="208">
        <v>41144</v>
      </c>
      <c r="S4632" s="209">
        <v>77.8</v>
      </c>
    </row>
    <row r="4633" spans="3:19" x14ac:dyDescent="0.25">
      <c r="C4633" s="210"/>
      <c r="R4633" s="208">
        <v>41145</v>
      </c>
      <c r="S4633" s="209">
        <v>77.2</v>
      </c>
    </row>
    <row r="4634" spans="3:19" x14ac:dyDescent="0.25">
      <c r="C4634" s="210"/>
      <c r="R4634" s="208">
        <v>41146</v>
      </c>
      <c r="S4634" s="209">
        <v>75.599999999999994</v>
      </c>
    </row>
    <row r="4635" spans="3:19" x14ac:dyDescent="0.25">
      <c r="C4635" s="210"/>
      <c r="R4635" s="208">
        <v>41147</v>
      </c>
      <c r="S4635" s="209">
        <v>75.2</v>
      </c>
    </row>
    <row r="4636" spans="3:19" x14ac:dyDescent="0.25">
      <c r="C4636" s="210"/>
      <c r="R4636" s="208">
        <v>41148</v>
      </c>
      <c r="S4636" s="209">
        <v>75.900000000000006</v>
      </c>
    </row>
    <row r="4637" spans="3:19" x14ac:dyDescent="0.25">
      <c r="C4637" s="210"/>
      <c r="R4637" s="208">
        <v>41149</v>
      </c>
      <c r="S4637" s="209">
        <v>76</v>
      </c>
    </row>
    <row r="4638" spans="3:19" x14ac:dyDescent="0.25">
      <c r="C4638" s="210"/>
      <c r="R4638" s="208">
        <v>41150</v>
      </c>
      <c r="S4638" s="209">
        <v>74.400000000000006</v>
      </c>
    </row>
    <row r="4639" spans="3:19" x14ac:dyDescent="0.25">
      <c r="C4639" s="210"/>
      <c r="R4639" s="208">
        <v>41151</v>
      </c>
      <c r="S4639" s="209">
        <v>75.099999999999994</v>
      </c>
    </row>
    <row r="4640" spans="3:19" x14ac:dyDescent="0.25">
      <c r="C4640" s="210"/>
      <c r="R4640" s="208">
        <v>41152</v>
      </c>
      <c r="S4640" s="209">
        <v>75.099999999999994</v>
      </c>
    </row>
    <row r="4641" spans="3:19" x14ac:dyDescent="0.25">
      <c r="C4641" s="210"/>
      <c r="R4641" s="208">
        <v>41153</v>
      </c>
      <c r="S4641" s="209">
        <v>75</v>
      </c>
    </row>
    <row r="4642" spans="3:19" x14ac:dyDescent="0.25">
      <c r="C4642" s="210"/>
      <c r="R4642" s="208">
        <v>41154</v>
      </c>
      <c r="S4642" s="209">
        <v>74.599999999999994</v>
      </c>
    </row>
    <row r="4643" spans="3:19" x14ac:dyDescent="0.25">
      <c r="C4643" s="210"/>
      <c r="R4643" s="208">
        <v>41155</v>
      </c>
      <c r="S4643" s="209">
        <v>75</v>
      </c>
    </row>
    <row r="4644" spans="3:19" x14ac:dyDescent="0.25">
      <c r="C4644" s="210"/>
      <c r="R4644" s="208">
        <v>41156</v>
      </c>
      <c r="S4644" s="209">
        <v>76</v>
      </c>
    </row>
    <row r="4645" spans="3:19" x14ac:dyDescent="0.25">
      <c r="C4645" s="210"/>
      <c r="R4645" s="208">
        <v>41157</v>
      </c>
      <c r="S4645" s="209">
        <v>75.400000000000006</v>
      </c>
    </row>
    <row r="4646" spans="3:19" x14ac:dyDescent="0.25">
      <c r="C4646" s="210"/>
      <c r="R4646" s="208">
        <v>41158</v>
      </c>
      <c r="S4646" s="209">
        <v>73.400000000000006</v>
      </c>
    </row>
    <row r="4647" spans="3:19" x14ac:dyDescent="0.25">
      <c r="C4647" s="210"/>
      <c r="R4647" s="208">
        <v>41159</v>
      </c>
      <c r="S4647" s="209">
        <v>73.3</v>
      </c>
    </row>
    <row r="4648" spans="3:19" x14ac:dyDescent="0.25">
      <c r="C4648" s="210"/>
      <c r="R4648" s="208">
        <v>41160</v>
      </c>
      <c r="S4648" s="209">
        <v>72.400000000000006</v>
      </c>
    </row>
    <row r="4649" spans="3:19" x14ac:dyDescent="0.25">
      <c r="C4649" s="210"/>
      <c r="R4649" s="208">
        <v>41161</v>
      </c>
      <c r="S4649" s="209">
        <v>71.8</v>
      </c>
    </row>
    <row r="4650" spans="3:19" x14ac:dyDescent="0.25">
      <c r="C4650" s="210"/>
      <c r="R4650" s="208">
        <v>41162</v>
      </c>
      <c r="S4650" s="209">
        <v>72.3</v>
      </c>
    </row>
    <row r="4651" spans="3:19" x14ac:dyDescent="0.25">
      <c r="C4651" s="210"/>
      <c r="R4651" s="208">
        <v>41163</v>
      </c>
      <c r="S4651" s="209">
        <v>72.8</v>
      </c>
    </row>
    <row r="4652" spans="3:19" x14ac:dyDescent="0.25">
      <c r="C4652" s="210"/>
      <c r="R4652" s="208">
        <v>41164</v>
      </c>
      <c r="S4652" s="209">
        <v>73.099999999999994</v>
      </c>
    </row>
    <row r="4653" spans="3:19" x14ac:dyDescent="0.25">
      <c r="C4653" s="210"/>
      <c r="R4653" s="208">
        <v>41165</v>
      </c>
      <c r="S4653" s="209">
        <v>71.7</v>
      </c>
    </row>
    <row r="4654" spans="3:19" x14ac:dyDescent="0.25">
      <c r="C4654" s="210"/>
      <c r="R4654" s="208">
        <v>41166</v>
      </c>
      <c r="S4654" s="209">
        <v>71.099999999999994</v>
      </c>
    </row>
    <row r="4655" spans="3:19" x14ac:dyDescent="0.25">
      <c r="C4655" s="210"/>
      <c r="R4655" s="208">
        <v>41167</v>
      </c>
      <c r="S4655" s="209">
        <v>69.5</v>
      </c>
    </row>
    <row r="4656" spans="3:19" x14ac:dyDescent="0.25">
      <c r="C4656" s="210"/>
      <c r="R4656" s="208">
        <v>41168</v>
      </c>
      <c r="S4656" s="209">
        <v>68.5</v>
      </c>
    </row>
    <row r="4657" spans="3:19" x14ac:dyDescent="0.25">
      <c r="C4657" s="210"/>
      <c r="R4657" s="208">
        <v>41169</v>
      </c>
      <c r="S4657" s="209">
        <v>70</v>
      </c>
    </row>
    <row r="4658" spans="3:19" x14ac:dyDescent="0.25">
      <c r="C4658" s="210"/>
      <c r="R4658" s="208">
        <v>41170</v>
      </c>
      <c r="S4658" s="209">
        <v>71.599999999999994</v>
      </c>
    </row>
    <row r="4659" spans="3:19" x14ac:dyDescent="0.25">
      <c r="C4659" s="210"/>
      <c r="R4659" s="208">
        <v>41171</v>
      </c>
      <c r="S4659" s="209">
        <v>71</v>
      </c>
    </row>
    <row r="4660" spans="3:19" x14ac:dyDescent="0.25">
      <c r="C4660" s="210"/>
      <c r="R4660" s="208">
        <v>41172</v>
      </c>
      <c r="S4660" s="209">
        <v>70.3</v>
      </c>
    </row>
    <row r="4661" spans="3:19" x14ac:dyDescent="0.25">
      <c r="C4661" s="210"/>
      <c r="R4661" s="208">
        <v>41173</v>
      </c>
      <c r="S4661" s="209">
        <v>68.400000000000006</v>
      </c>
    </row>
    <row r="4662" spans="3:19" x14ac:dyDescent="0.25">
      <c r="C4662" s="210"/>
      <c r="R4662" s="208">
        <v>41174</v>
      </c>
      <c r="S4662" s="209">
        <v>66.8</v>
      </c>
    </row>
    <row r="4663" spans="3:19" x14ac:dyDescent="0.25">
      <c r="C4663" s="210"/>
      <c r="R4663" s="208">
        <v>41175</v>
      </c>
      <c r="S4663" s="209">
        <v>66.2</v>
      </c>
    </row>
    <row r="4664" spans="3:19" x14ac:dyDescent="0.25">
      <c r="C4664" s="210"/>
      <c r="R4664" s="208">
        <v>41176</v>
      </c>
      <c r="S4664" s="209">
        <v>67.3</v>
      </c>
    </row>
    <row r="4665" spans="3:19" x14ac:dyDescent="0.25">
      <c r="C4665" s="210"/>
      <c r="R4665" s="208">
        <v>41177</v>
      </c>
      <c r="S4665" s="209">
        <v>68</v>
      </c>
    </row>
    <row r="4666" spans="3:19" x14ac:dyDescent="0.25">
      <c r="C4666" s="210"/>
      <c r="R4666" s="208">
        <v>41178</v>
      </c>
      <c r="S4666" s="209">
        <v>68.099999999999994</v>
      </c>
    </row>
    <row r="4667" spans="3:19" x14ac:dyDescent="0.25">
      <c r="C4667" s="210"/>
      <c r="R4667" s="208">
        <v>41179</v>
      </c>
      <c r="S4667" s="209">
        <v>69.2</v>
      </c>
    </row>
    <row r="4668" spans="3:19" x14ac:dyDescent="0.25">
      <c r="C4668" s="210"/>
      <c r="R4668" s="208">
        <v>41180</v>
      </c>
      <c r="S4668" s="209">
        <v>70</v>
      </c>
    </row>
    <row r="4669" spans="3:19" x14ac:dyDescent="0.25">
      <c r="C4669" s="210"/>
      <c r="R4669" s="208">
        <v>41181</v>
      </c>
      <c r="S4669" s="209">
        <v>69.3</v>
      </c>
    </row>
    <row r="4670" spans="3:19" x14ac:dyDescent="0.25">
      <c r="C4670" s="210"/>
      <c r="R4670" s="208">
        <v>41182</v>
      </c>
      <c r="S4670" s="209">
        <v>69</v>
      </c>
    </row>
    <row r="4671" spans="3:19" x14ac:dyDescent="0.25">
      <c r="C4671" s="210"/>
      <c r="R4671" s="208">
        <v>41183</v>
      </c>
      <c r="S4671" s="209">
        <v>69.099999999999994</v>
      </c>
    </row>
    <row r="4672" spans="3:19" x14ac:dyDescent="0.25">
      <c r="C4672" s="210"/>
      <c r="R4672" s="208">
        <v>41184</v>
      </c>
      <c r="S4672" s="209">
        <v>69.7</v>
      </c>
    </row>
    <row r="4673" spans="3:19" x14ac:dyDescent="0.25">
      <c r="C4673" s="210"/>
      <c r="R4673" s="208">
        <v>41185</v>
      </c>
      <c r="S4673" s="209">
        <v>69.900000000000006</v>
      </c>
    </row>
    <row r="4674" spans="3:19" x14ac:dyDescent="0.25">
      <c r="C4674" s="210"/>
      <c r="R4674" s="208">
        <v>41186</v>
      </c>
      <c r="S4674" s="209">
        <v>69.5</v>
      </c>
    </row>
    <row r="4675" spans="3:19" x14ac:dyDescent="0.25">
      <c r="C4675" s="210"/>
      <c r="R4675" s="208">
        <v>41187</v>
      </c>
      <c r="S4675" s="209">
        <v>69.7</v>
      </c>
    </row>
    <row r="4676" spans="3:19" x14ac:dyDescent="0.25">
      <c r="C4676" s="210"/>
      <c r="R4676" s="208">
        <v>41188</v>
      </c>
      <c r="S4676" s="209">
        <v>69.5</v>
      </c>
    </row>
    <row r="4677" spans="3:19" x14ac:dyDescent="0.25">
      <c r="C4677" s="210"/>
      <c r="R4677" s="208">
        <v>41189</v>
      </c>
      <c r="S4677" s="209">
        <v>68.5</v>
      </c>
    </row>
    <row r="4678" spans="3:19" x14ac:dyDescent="0.25">
      <c r="C4678" s="210"/>
      <c r="R4678" s="208">
        <v>41190</v>
      </c>
      <c r="S4678" s="209">
        <v>69.5</v>
      </c>
    </row>
    <row r="4679" spans="3:19" x14ac:dyDescent="0.25">
      <c r="C4679" s="210"/>
      <c r="R4679" s="208">
        <v>41191</v>
      </c>
      <c r="S4679" s="209">
        <v>70.900000000000006</v>
      </c>
    </row>
    <row r="4680" spans="3:19" x14ac:dyDescent="0.25">
      <c r="C4680" s="210"/>
      <c r="R4680" s="208">
        <v>41192</v>
      </c>
      <c r="S4680" s="209">
        <v>70.8</v>
      </c>
    </row>
    <row r="4681" spans="3:19" x14ac:dyDescent="0.25">
      <c r="C4681" s="210"/>
      <c r="R4681" s="208">
        <v>41193</v>
      </c>
      <c r="S4681" s="209">
        <v>71.2</v>
      </c>
    </row>
    <row r="4682" spans="3:19" x14ac:dyDescent="0.25">
      <c r="C4682" s="210"/>
      <c r="R4682" s="208">
        <v>41194</v>
      </c>
      <c r="S4682" s="209">
        <v>70.599999999999994</v>
      </c>
    </row>
    <row r="4683" spans="3:19" x14ac:dyDescent="0.25">
      <c r="C4683" s="210"/>
      <c r="R4683" s="208">
        <v>41195</v>
      </c>
      <c r="S4683" s="209">
        <v>70.900000000000006</v>
      </c>
    </row>
    <row r="4684" spans="3:19" x14ac:dyDescent="0.25">
      <c r="C4684" s="210"/>
      <c r="R4684" s="208">
        <v>41196</v>
      </c>
      <c r="S4684" s="209">
        <v>69.900000000000006</v>
      </c>
    </row>
    <row r="4685" spans="3:19" x14ac:dyDescent="0.25">
      <c r="C4685" s="210"/>
      <c r="R4685" s="208">
        <v>41197</v>
      </c>
      <c r="S4685" s="209">
        <v>72.599999999999994</v>
      </c>
    </row>
    <row r="4686" spans="3:19" x14ac:dyDescent="0.25">
      <c r="C4686" s="210"/>
      <c r="R4686" s="208">
        <v>41198</v>
      </c>
      <c r="S4686" s="209">
        <v>72.7</v>
      </c>
    </row>
    <row r="4687" spans="3:19" x14ac:dyDescent="0.25">
      <c r="C4687" s="210"/>
      <c r="R4687" s="208">
        <v>41199</v>
      </c>
      <c r="S4687" s="209">
        <v>72.8</v>
      </c>
    </row>
    <row r="4688" spans="3:19" x14ac:dyDescent="0.25">
      <c r="C4688" s="210"/>
      <c r="R4688" s="208">
        <v>41200</v>
      </c>
      <c r="S4688" s="209">
        <v>73.7</v>
      </c>
    </row>
    <row r="4689" spans="3:19" x14ac:dyDescent="0.25">
      <c r="C4689" s="210"/>
      <c r="R4689" s="208">
        <v>41201</v>
      </c>
      <c r="S4689" s="209">
        <v>75.400000000000006</v>
      </c>
    </row>
    <row r="4690" spans="3:19" x14ac:dyDescent="0.25">
      <c r="C4690" s="210"/>
      <c r="R4690" s="208">
        <v>41202</v>
      </c>
      <c r="S4690" s="209">
        <v>76</v>
      </c>
    </row>
    <row r="4691" spans="3:19" x14ac:dyDescent="0.25">
      <c r="C4691" s="210"/>
      <c r="R4691" s="208">
        <v>41203</v>
      </c>
      <c r="S4691" s="209">
        <v>76.5</v>
      </c>
    </row>
    <row r="4692" spans="3:19" x14ac:dyDescent="0.25">
      <c r="C4692" s="210"/>
      <c r="R4692" s="208">
        <v>41204</v>
      </c>
      <c r="S4692" s="209">
        <v>81</v>
      </c>
    </row>
    <row r="4693" spans="3:19" x14ac:dyDescent="0.25">
      <c r="C4693" s="210"/>
      <c r="R4693" s="208">
        <v>41205</v>
      </c>
      <c r="S4693" s="209">
        <v>82.9</v>
      </c>
    </row>
    <row r="4694" spans="3:19" x14ac:dyDescent="0.25">
      <c r="C4694" s="210"/>
      <c r="R4694" s="208">
        <v>41206</v>
      </c>
      <c r="S4694" s="209">
        <v>83.3</v>
      </c>
    </row>
    <row r="4695" spans="3:19" x14ac:dyDescent="0.25">
      <c r="C4695" s="210"/>
      <c r="R4695" s="208">
        <v>41207</v>
      </c>
      <c r="S4695" s="209">
        <v>83.8</v>
      </c>
    </row>
    <row r="4696" spans="3:19" x14ac:dyDescent="0.25">
      <c r="C4696" s="210"/>
      <c r="R4696" s="208">
        <v>41208</v>
      </c>
      <c r="S4696" s="209">
        <v>83.2</v>
      </c>
    </row>
    <row r="4697" spans="3:19" x14ac:dyDescent="0.25">
      <c r="C4697" s="210"/>
      <c r="R4697" s="208">
        <v>41209</v>
      </c>
      <c r="S4697" s="209">
        <v>81.3</v>
      </c>
    </row>
    <row r="4698" spans="3:19" x14ac:dyDescent="0.25">
      <c r="C4698" s="210"/>
      <c r="R4698" s="208">
        <v>41210</v>
      </c>
      <c r="S4698" s="209">
        <v>80</v>
      </c>
    </row>
    <row r="4699" spans="3:19" x14ac:dyDescent="0.25">
      <c r="C4699" s="210"/>
      <c r="R4699" s="208">
        <v>41211</v>
      </c>
      <c r="S4699" s="209">
        <v>81.8</v>
      </c>
    </row>
    <row r="4700" spans="3:19" x14ac:dyDescent="0.25">
      <c r="C4700" s="210"/>
      <c r="R4700" s="208">
        <v>41212</v>
      </c>
      <c r="S4700" s="209">
        <v>82.2</v>
      </c>
    </row>
    <row r="4701" spans="3:19" x14ac:dyDescent="0.25">
      <c r="C4701" s="210"/>
      <c r="R4701" s="208">
        <v>41213</v>
      </c>
      <c r="S4701" s="209">
        <v>82.9</v>
      </c>
    </row>
    <row r="4702" spans="3:19" x14ac:dyDescent="0.25">
      <c r="C4702" s="210"/>
      <c r="R4702" s="208">
        <v>41214</v>
      </c>
      <c r="S4702" s="209">
        <v>82</v>
      </c>
    </row>
    <row r="4703" spans="3:19" x14ac:dyDescent="0.25">
      <c r="C4703" s="210"/>
      <c r="R4703" s="208">
        <v>41215</v>
      </c>
      <c r="S4703" s="209">
        <v>81.7</v>
      </c>
    </row>
    <row r="4704" spans="3:19" x14ac:dyDescent="0.25">
      <c r="C4704" s="210"/>
      <c r="R4704" s="208">
        <v>41216</v>
      </c>
      <c r="S4704" s="209">
        <v>81.400000000000006</v>
      </c>
    </row>
    <row r="4705" spans="3:19" x14ac:dyDescent="0.25">
      <c r="C4705" s="210"/>
      <c r="R4705" s="208">
        <v>41217</v>
      </c>
      <c r="S4705" s="209">
        <v>80.3</v>
      </c>
    </row>
    <row r="4706" spans="3:19" x14ac:dyDescent="0.25">
      <c r="C4706" s="210"/>
      <c r="R4706" s="208">
        <v>41218</v>
      </c>
      <c r="S4706" s="209">
        <v>80.7</v>
      </c>
    </row>
    <row r="4707" spans="3:19" x14ac:dyDescent="0.25">
      <c r="C4707" s="210"/>
      <c r="R4707" s="208">
        <v>41219</v>
      </c>
      <c r="S4707" s="209">
        <v>83.7</v>
      </c>
    </row>
    <row r="4708" spans="3:19" x14ac:dyDescent="0.25">
      <c r="C4708" s="210"/>
      <c r="R4708" s="208">
        <v>41220</v>
      </c>
      <c r="S4708" s="209">
        <v>82.1</v>
      </c>
    </row>
    <row r="4709" spans="3:19" x14ac:dyDescent="0.25">
      <c r="C4709" s="210"/>
      <c r="R4709" s="208">
        <v>41221</v>
      </c>
      <c r="S4709" s="209">
        <v>80.5</v>
      </c>
    </row>
    <row r="4710" spans="3:19" x14ac:dyDescent="0.25">
      <c r="C4710" s="210"/>
      <c r="R4710" s="208">
        <v>41222</v>
      </c>
      <c r="S4710" s="209">
        <v>80.7</v>
      </c>
    </row>
    <row r="4711" spans="3:19" x14ac:dyDescent="0.25">
      <c r="C4711" s="210"/>
      <c r="R4711" s="208">
        <v>41223</v>
      </c>
      <c r="S4711" s="209">
        <v>79.5</v>
      </c>
    </row>
    <row r="4712" spans="3:19" x14ac:dyDescent="0.25">
      <c r="C4712" s="210"/>
      <c r="R4712" s="208">
        <v>41224</v>
      </c>
      <c r="S4712" s="209">
        <v>78.5</v>
      </c>
    </row>
    <row r="4713" spans="3:19" x14ac:dyDescent="0.25">
      <c r="C4713" s="210"/>
      <c r="R4713" s="208">
        <v>41225</v>
      </c>
      <c r="S4713" s="209">
        <v>79.7</v>
      </c>
    </row>
    <row r="4714" spans="3:19" x14ac:dyDescent="0.25">
      <c r="C4714" s="210"/>
      <c r="R4714" s="208">
        <v>41226</v>
      </c>
      <c r="S4714" s="209">
        <v>80.2</v>
      </c>
    </row>
    <row r="4715" spans="3:19" x14ac:dyDescent="0.25">
      <c r="C4715" s="210"/>
      <c r="R4715" s="208">
        <v>41227</v>
      </c>
      <c r="S4715" s="209">
        <v>77.7</v>
      </c>
    </row>
    <row r="4716" spans="3:19" x14ac:dyDescent="0.25">
      <c r="C4716" s="210"/>
      <c r="R4716" s="208">
        <v>41228</v>
      </c>
      <c r="S4716" s="209">
        <v>78.3</v>
      </c>
    </row>
    <row r="4717" spans="3:19" x14ac:dyDescent="0.25">
      <c r="C4717" s="210"/>
      <c r="R4717" s="208">
        <v>41229</v>
      </c>
      <c r="S4717" s="209">
        <v>78.400000000000006</v>
      </c>
    </row>
    <row r="4718" spans="3:19" x14ac:dyDescent="0.25">
      <c r="C4718" s="210"/>
      <c r="R4718" s="208">
        <v>41230</v>
      </c>
      <c r="S4718" s="209">
        <v>78.400000000000006</v>
      </c>
    </row>
    <row r="4719" spans="3:19" x14ac:dyDescent="0.25">
      <c r="C4719" s="210"/>
      <c r="R4719" s="208">
        <v>41231</v>
      </c>
      <c r="S4719" s="209">
        <v>77.599999999999994</v>
      </c>
    </row>
    <row r="4720" spans="3:19" x14ac:dyDescent="0.25">
      <c r="C4720" s="210"/>
      <c r="R4720" s="208">
        <v>41232</v>
      </c>
      <c r="S4720" s="209">
        <v>79.099999999999994</v>
      </c>
    </row>
    <row r="4721" spans="3:19" x14ac:dyDescent="0.25">
      <c r="C4721" s="210"/>
      <c r="R4721" s="208">
        <v>41233</v>
      </c>
      <c r="S4721" s="209">
        <v>80.8</v>
      </c>
    </row>
    <row r="4722" spans="3:19" x14ac:dyDescent="0.25">
      <c r="C4722" s="210"/>
      <c r="R4722" s="208">
        <v>41234</v>
      </c>
      <c r="S4722" s="209">
        <v>79.3</v>
      </c>
    </row>
    <row r="4723" spans="3:19" x14ac:dyDescent="0.25">
      <c r="C4723" s="210"/>
      <c r="R4723" s="208">
        <v>41235</v>
      </c>
      <c r="S4723" s="209">
        <v>79.8</v>
      </c>
    </row>
    <row r="4724" spans="3:19" x14ac:dyDescent="0.25">
      <c r="C4724" s="210"/>
      <c r="R4724" s="208">
        <v>41236</v>
      </c>
      <c r="S4724" s="209">
        <v>81.400000000000006</v>
      </c>
    </row>
    <row r="4725" spans="3:19" x14ac:dyDescent="0.25">
      <c r="C4725" s="210"/>
      <c r="R4725" s="208">
        <v>41237</v>
      </c>
      <c r="S4725" s="209">
        <v>80.5</v>
      </c>
    </row>
    <row r="4726" spans="3:19" x14ac:dyDescent="0.25">
      <c r="C4726" s="210"/>
      <c r="R4726" s="208">
        <v>41238</v>
      </c>
      <c r="S4726" s="209">
        <v>79.900000000000006</v>
      </c>
    </row>
    <row r="4727" spans="3:19" x14ac:dyDescent="0.25">
      <c r="C4727" s="210"/>
      <c r="R4727" s="208">
        <v>41239</v>
      </c>
      <c r="S4727" s="209">
        <v>81.900000000000006</v>
      </c>
    </row>
    <row r="4728" spans="3:19" x14ac:dyDescent="0.25">
      <c r="C4728" s="210"/>
      <c r="R4728" s="208">
        <v>41240</v>
      </c>
      <c r="S4728" s="209">
        <v>82.5</v>
      </c>
    </row>
    <row r="4729" spans="3:19" x14ac:dyDescent="0.25">
      <c r="C4729" s="210"/>
      <c r="R4729" s="208">
        <v>41241</v>
      </c>
      <c r="S4729" s="209">
        <v>80.400000000000006</v>
      </c>
    </row>
    <row r="4730" spans="3:19" x14ac:dyDescent="0.25">
      <c r="C4730" s="210"/>
      <c r="R4730" s="208">
        <v>41242</v>
      </c>
      <c r="S4730" s="209">
        <v>80</v>
      </c>
    </row>
    <row r="4731" spans="3:19" x14ac:dyDescent="0.25">
      <c r="C4731" s="210"/>
      <c r="R4731" s="208">
        <v>41243</v>
      </c>
      <c r="S4731" s="209">
        <v>79.8</v>
      </c>
    </row>
    <row r="4732" spans="3:19" x14ac:dyDescent="0.25">
      <c r="C4732" s="210"/>
      <c r="R4732" s="208">
        <v>41244</v>
      </c>
      <c r="S4732" s="209">
        <v>79.2</v>
      </c>
    </row>
    <row r="4733" spans="3:19" x14ac:dyDescent="0.25">
      <c r="C4733" s="210"/>
      <c r="R4733" s="208">
        <v>41245</v>
      </c>
      <c r="S4733" s="209">
        <v>79.8</v>
      </c>
    </row>
    <row r="4734" spans="3:19" x14ac:dyDescent="0.25">
      <c r="C4734" s="210"/>
      <c r="R4734" s="208">
        <v>41246</v>
      </c>
      <c r="S4734" s="209">
        <v>80</v>
      </c>
    </row>
    <row r="4735" spans="3:19" x14ac:dyDescent="0.25">
      <c r="C4735" s="210"/>
      <c r="R4735" s="208">
        <v>41247</v>
      </c>
      <c r="S4735" s="209">
        <v>81.5</v>
      </c>
    </row>
    <row r="4736" spans="3:19" x14ac:dyDescent="0.25">
      <c r="C4736" s="210"/>
      <c r="R4736" s="208">
        <v>41248</v>
      </c>
      <c r="S4736" s="209">
        <v>82.3</v>
      </c>
    </row>
    <row r="4737" spans="3:19" x14ac:dyDescent="0.25">
      <c r="C4737" s="210"/>
      <c r="R4737" s="208">
        <v>41249</v>
      </c>
      <c r="S4737" s="209">
        <v>79.3</v>
      </c>
    </row>
    <row r="4738" spans="3:19" x14ac:dyDescent="0.25">
      <c r="C4738" s="210"/>
      <c r="R4738" s="208">
        <v>41250</v>
      </c>
      <c r="S4738" s="209">
        <v>81.400000000000006</v>
      </c>
    </row>
    <row r="4739" spans="3:19" x14ac:dyDescent="0.25">
      <c r="C4739" s="210"/>
      <c r="R4739" s="208">
        <v>41251</v>
      </c>
      <c r="S4739" s="209">
        <v>81.5</v>
      </c>
    </row>
    <row r="4740" spans="3:19" x14ac:dyDescent="0.25">
      <c r="C4740" s="210"/>
      <c r="R4740" s="208">
        <v>41252</v>
      </c>
      <c r="S4740" s="209">
        <v>79.8</v>
      </c>
    </row>
    <row r="4741" spans="3:19" x14ac:dyDescent="0.25">
      <c r="C4741" s="210"/>
      <c r="R4741" s="208">
        <v>41253</v>
      </c>
      <c r="S4741" s="209">
        <v>80</v>
      </c>
    </row>
    <row r="4742" spans="3:19" x14ac:dyDescent="0.25">
      <c r="C4742" s="210"/>
      <c r="R4742" s="208">
        <v>41254</v>
      </c>
      <c r="S4742" s="209">
        <v>81.900000000000006</v>
      </c>
    </row>
    <row r="4743" spans="3:19" x14ac:dyDescent="0.25">
      <c r="C4743" s="210"/>
      <c r="R4743" s="208">
        <v>41255</v>
      </c>
      <c r="S4743" s="209">
        <v>81.900000000000006</v>
      </c>
    </row>
    <row r="4744" spans="3:19" x14ac:dyDescent="0.25">
      <c r="C4744" s="210"/>
      <c r="R4744" s="208">
        <v>41256</v>
      </c>
      <c r="S4744" s="209">
        <v>83</v>
      </c>
    </row>
    <row r="4745" spans="3:19" x14ac:dyDescent="0.25">
      <c r="C4745" s="210"/>
      <c r="R4745" s="208">
        <v>41257</v>
      </c>
      <c r="S4745" s="209">
        <v>84.6</v>
      </c>
    </row>
    <row r="4746" spans="3:19" x14ac:dyDescent="0.25">
      <c r="C4746" s="210"/>
      <c r="R4746" s="208">
        <v>41258</v>
      </c>
      <c r="S4746" s="209">
        <v>83.3</v>
      </c>
    </row>
    <row r="4747" spans="3:19" x14ac:dyDescent="0.25">
      <c r="C4747" s="210"/>
      <c r="R4747" s="208">
        <v>41259</v>
      </c>
      <c r="S4747" s="209">
        <v>82</v>
      </c>
    </row>
    <row r="4748" spans="3:19" x14ac:dyDescent="0.25">
      <c r="C4748" s="210"/>
      <c r="R4748" s="208">
        <v>41260</v>
      </c>
      <c r="S4748" s="209">
        <v>81.2</v>
      </c>
    </row>
    <row r="4749" spans="3:19" x14ac:dyDescent="0.25">
      <c r="C4749" s="210"/>
      <c r="R4749" s="208">
        <v>41261</v>
      </c>
      <c r="S4749" s="209">
        <v>81.2</v>
      </c>
    </row>
    <row r="4750" spans="3:19" x14ac:dyDescent="0.25">
      <c r="C4750" s="210"/>
      <c r="R4750" s="208">
        <v>41262</v>
      </c>
      <c r="S4750" s="209">
        <v>80.8</v>
      </c>
    </row>
    <row r="4751" spans="3:19" x14ac:dyDescent="0.25">
      <c r="C4751" s="210"/>
      <c r="R4751" s="208">
        <v>41263</v>
      </c>
      <c r="S4751" s="209">
        <v>79</v>
      </c>
    </row>
    <row r="4752" spans="3:19" x14ac:dyDescent="0.25">
      <c r="C4752" s="210"/>
      <c r="R4752" s="208">
        <v>41264</v>
      </c>
      <c r="S4752" s="209">
        <v>77.7</v>
      </c>
    </row>
    <row r="4753" spans="3:19" x14ac:dyDescent="0.25">
      <c r="C4753" s="210"/>
      <c r="R4753" s="208">
        <v>41265</v>
      </c>
      <c r="S4753" s="209">
        <v>75.599999999999994</v>
      </c>
    </row>
    <row r="4754" spans="3:19" x14ac:dyDescent="0.25">
      <c r="C4754" s="210"/>
      <c r="R4754" s="208">
        <v>41266</v>
      </c>
      <c r="S4754" s="209">
        <v>73.8</v>
      </c>
    </row>
    <row r="4755" spans="3:19" x14ac:dyDescent="0.25">
      <c r="C4755" s="210"/>
      <c r="R4755" s="208">
        <v>41267</v>
      </c>
      <c r="S4755" s="209">
        <v>74.7</v>
      </c>
    </row>
    <row r="4756" spans="3:19" x14ac:dyDescent="0.25">
      <c r="C4756" s="210"/>
      <c r="R4756" s="208">
        <v>41268</v>
      </c>
      <c r="S4756" s="209">
        <v>76.5</v>
      </c>
    </row>
    <row r="4757" spans="3:19" x14ac:dyDescent="0.25">
      <c r="C4757" s="210"/>
      <c r="R4757" s="208">
        <v>41269</v>
      </c>
      <c r="S4757" s="209">
        <v>74.7</v>
      </c>
    </row>
    <row r="4758" spans="3:19" x14ac:dyDescent="0.25">
      <c r="C4758" s="210"/>
      <c r="R4758" s="208">
        <v>41270</v>
      </c>
      <c r="S4758" s="209">
        <v>74.5</v>
      </c>
    </row>
    <row r="4759" spans="3:19" x14ac:dyDescent="0.25">
      <c r="C4759" s="210"/>
      <c r="R4759" s="208">
        <v>41271</v>
      </c>
      <c r="S4759" s="209">
        <v>76.2</v>
      </c>
    </row>
    <row r="4760" spans="3:19" x14ac:dyDescent="0.25">
      <c r="C4760" s="210"/>
      <c r="R4760" s="208">
        <v>41272</v>
      </c>
      <c r="S4760" s="209">
        <v>75.8</v>
      </c>
    </row>
    <row r="4761" spans="3:19" x14ac:dyDescent="0.25">
      <c r="C4761" s="210"/>
      <c r="R4761" s="208">
        <v>41273</v>
      </c>
      <c r="S4761" s="209">
        <v>75.8</v>
      </c>
    </row>
    <row r="4762" spans="3:19" x14ac:dyDescent="0.25">
      <c r="C4762" s="210"/>
      <c r="R4762" s="208">
        <v>41274</v>
      </c>
      <c r="S4762" s="209">
        <v>76.3</v>
      </c>
    </row>
    <row r="4763" spans="3:19" x14ac:dyDescent="0.25">
      <c r="C4763" s="210"/>
      <c r="R4763" s="208">
        <v>41275</v>
      </c>
      <c r="S4763" s="209">
        <v>77.7</v>
      </c>
    </row>
    <row r="4764" spans="3:19" x14ac:dyDescent="0.25">
      <c r="C4764" s="210"/>
      <c r="R4764" s="208">
        <v>41276</v>
      </c>
      <c r="S4764" s="209">
        <v>78.2</v>
      </c>
    </row>
    <row r="4765" spans="3:19" x14ac:dyDescent="0.25">
      <c r="C4765" s="210"/>
      <c r="R4765" s="208">
        <v>41277</v>
      </c>
      <c r="S4765" s="209">
        <v>77.400000000000006</v>
      </c>
    </row>
    <row r="4766" spans="3:19" x14ac:dyDescent="0.25">
      <c r="C4766" s="210"/>
      <c r="R4766" s="208">
        <v>41278</v>
      </c>
      <c r="S4766" s="209">
        <v>77.3</v>
      </c>
    </row>
    <row r="4767" spans="3:19" x14ac:dyDescent="0.25">
      <c r="C4767" s="210"/>
      <c r="R4767" s="208">
        <v>41279</v>
      </c>
      <c r="S4767" s="209">
        <v>77.8</v>
      </c>
    </row>
    <row r="4768" spans="3:19" x14ac:dyDescent="0.25">
      <c r="C4768" s="210"/>
      <c r="R4768" s="208">
        <v>41280</v>
      </c>
      <c r="S4768" s="209">
        <v>74.900000000000006</v>
      </c>
    </row>
    <row r="4769" spans="3:19" x14ac:dyDescent="0.25">
      <c r="C4769" s="210"/>
      <c r="R4769" s="208">
        <v>41281</v>
      </c>
      <c r="S4769" s="209">
        <v>75.7</v>
      </c>
    </row>
    <row r="4770" spans="3:19" x14ac:dyDescent="0.25">
      <c r="C4770" s="210"/>
      <c r="R4770" s="208">
        <v>41282</v>
      </c>
      <c r="S4770" s="209">
        <v>77.8</v>
      </c>
    </row>
    <row r="4771" spans="3:19" x14ac:dyDescent="0.25">
      <c r="C4771" s="210"/>
      <c r="R4771" s="208">
        <v>41283</v>
      </c>
      <c r="S4771" s="209">
        <v>78.099999999999994</v>
      </c>
    </row>
    <row r="4772" spans="3:19" x14ac:dyDescent="0.25">
      <c r="C4772" s="210"/>
      <c r="R4772" s="208">
        <v>41284</v>
      </c>
      <c r="S4772" s="209">
        <v>76.400000000000006</v>
      </c>
    </row>
    <row r="4773" spans="3:19" x14ac:dyDescent="0.25">
      <c r="C4773" s="210"/>
      <c r="R4773" s="208">
        <v>41285</v>
      </c>
      <c r="S4773" s="209">
        <v>75.900000000000006</v>
      </c>
    </row>
    <row r="4774" spans="3:19" x14ac:dyDescent="0.25">
      <c r="C4774" s="210"/>
      <c r="R4774" s="208">
        <v>41286</v>
      </c>
      <c r="S4774" s="209">
        <v>75.5</v>
      </c>
    </row>
    <row r="4775" spans="3:19" x14ac:dyDescent="0.25">
      <c r="C4775" s="210"/>
      <c r="R4775" s="208">
        <v>41287</v>
      </c>
      <c r="S4775" s="209">
        <v>73.900000000000006</v>
      </c>
    </row>
    <row r="4776" spans="3:19" x14ac:dyDescent="0.25">
      <c r="C4776" s="210"/>
      <c r="R4776" s="208">
        <v>41288</v>
      </c>
      <c r="S4776" s="209">
        <v>74.599999999999994</v>
      </c>
    </row>
    <row r="4777" spans="3:19" x14ac:dyDescent="0.25">
      <c r="C4777" s="210"/>
      <c r="R4777" s="208">
        <v>41289</v>
      </c>
      <c r="S4777" s="209">
        <v>76.8</v>
      </c>
    </row>
    <row r="4778" spans="3:19" x14ac:dyDescent="0.25">
      <c r="C4778" s="210"/>
      <c r="R4778" s="208">
        <v>41290</v>
      </c>
      <c r="S4778" s="209">
        <v>77.099999999999994</v>
      </c>
    </row>
    <row r="4779" spans="3:19" x14ac:dyDescent="0.25">
      <c r="C4779" s="210"/>
      <c r="R4779" s="208">
        <v>41291</v>
      </c>
      <c r="S4779" s="209">
        <v>78.599999999999994</v>
      </c>
    </row>
    <row r="4780" spans="3:19" x14ac:dyDescent="0.25">
      <c r="C4780" s="210"/>
      <c r="R4780" s="208">
        <v>41292</v>
      </c>
      <c r="S4780" s="209">
        <v>80.099999999999994</v>
      </c>
    </row>
    <row r="4781" spans="3:19" x14ac:dyDescent="0.25">
      <c r="C4781" s="210"/>
      <c r="R4781" s="208">
        <v>41293</v>
      </c>
      <c r="S4781" s="209">
        <v>80.900000000000006</v>
      </c>
    </row>
    <row r="4782" spans="3:19" x14ac:dyDescent="0.25">
      <c r="C4782" s="210"/>
      <c r="R4782" s="208">
        <v>41294</v>
      </c>
      <c r="S4782" s="209">
        <v>81.900000000000006</v>
      </c>
    </row>
    <row r="4783" spans="3:19" x14ac:dyDescent="0.25">
      <c r="C4783" s="210"/>
      <c r="R4783" s="208">
        <v>41295</v>
      </c>
      <c r="S4783" s="209">
        <v>83.9</v>
      </c>
    </row>
    <row r="4784" spans="3:19" x14ac:dyDescent="0.25">
      <c r="C4784" s="210"/>
      <c r="R4784" s="208">
        <v>41296</v>
      </c>
      <c r="S4784" s="209">
        <v>86.7</v>
      </c>
    </row>
    <row r="4785" spans="3:19" x14ac:dyDescent="0.25">
      <c r="C4785" s="210"/>
      <c r="R4785" s="208">
        <v>41297</v>
      </c>
      <c r="S4785" s="209">
        <v>87.6</v>
      </c>
    </row>
    <row r="4786" spans="3:19" x14ac:dyDescent="0.25">
      <c r="C4786" s="210"/>
      <c r="R4786" s="208">
        <v>41298</v>
      </c>
      <c r="S4786" s="209">
        <v>87.4</v>
      </c>
    </row>
    <row r="4787" spans="3:19" x14ac:dyDescent="0.25">
      <c r="C4787" s="210"/>
      <c r="R4787" s="208">
        <v>41299</v>
      </c>
      <c r="S4787" s="209">
        <v>89.7</v>
      </c>
    </row>
    <row r="4788" spans="3:19" x14ac:dyDescent="0.25">
      <c r="C4788" s="210"/>
      <c r="R4788" s="208">
        <v>41300</v>
      </c>
      <c r="S4788" s="209">
        <v>89.8</v>
      </c>
    </row>
    <row r="4789" spans="3:19" x14ac:dyDescent="0.25">
      <c r="C4789" s="210"/>
      <c r="R4789" s="208">
        <v>41301</v>
      </c>
      <c r="S4789" s="209">
        <v>88.7</v>
      </c>
    </row>
    <row r="4790" spans="3:19" x14ac:dyDescent="0.25">
      <c r="C4790" s="210"/>
      <c r="R4790" s="208">
        <v>41302</v>
      </c>
      <c r="S4790" s="209">
        <v>91.2</v>
      </c>
    </row>
    <row r="4791" spans="3:19" x14ac:dyDescent="0.25">
      <c r="C4791" s="210"/>
      <c r="R4791" s="208">
        <v>41303</v>
      </c>
      <c r="S4791" s="209">
        <v>90.1</v>
      </c>
    </row>
    <row r="4792" spans="3:19" x14ac:dyDescent="0.25">
      <c r="C4792" s="210"/>
      <c r="R4792" s="208">
        <v>41304</v>
      </c>
      <c r="S4792" s="209">
        <v>91.5</v>
      </c>
    </row>
    <row r="4793" spans="3:19" x14ac:dyDescent="0.25">
      <c r="C4793" s="210"/>
      <c r="R4793" s="208">
        <v>41305</v>
      </c>
      <c r="S4793" s="209">
        <v>89.4</v>
      </c>
    </row>
    <row r="4794" spans="3:19" x14ac:dyDescent="0.25">
      <c r="C4794" s="210"/>
      <c r="R4794" s="208">
        <v>41306</v>
      </c>
      <c r="S4794" s="209">
        <v>91.1</v>
      </c>
    </row>
    <row r="4795" spans="3:19" x14ac:dyDescent="0.25">
      <c r="C4795" s="210"/>
      <c r="R4795" s="208">
        <v>41307</v>
      </c>
      <c r="S4795" s="209">
        <v>89.8</v>
      </c>
    </row>
    <row r="4796" spans="3:19" x14ac:dyDescent="0.25">
      <c r="C4796" s="210"/>
      <c r="R4796" s="208">
        <v>41308</v>
      </c>
      <c r="S4796" s="209">
        <v>89.2</v>
      </c>
    </row>
    <row r="4797" spans="3:19" x14ac:dyDescent="0.25">
      <c r="C4797" s="210"/>
      <c r="R4797" s="208">
        <v>41309</v>
      </c>
      <c r="S4797" s="209">
        <v>90.1</v>
      </c>
    </row>
    <row r="4798" spans="3:19" x14ac:dyDescent="0.25">
      <c r="C4798" s="210"/>
      <c r="R4798" s="208">
        <v>41310</v>
      </c>
      <c r="S4798" s="209">
        <v>92.1</v>
      </c>
    </row>
    <row r="4799" spans="3:19" x14ac:dyDescent="0.25">
      <c r="C4799" s="210"/>
      <c r="R4799" s="208">
        <v>41311</v>
      </c>
      <c r="S4799" s="209">
        <v>92.4</v>
      </c>
    </row>
    <row r="4800" spans="3:19" x14ac:dyDescent="0.25">
      <c r="C4800" s="210"/>
      <c r="R4800" s="208">
        <v>41312</v>
      </c>
      <c r="S4800" s="209">
        <v>92.1</v>
      </c>
    </row>
    <row r="4801" spans="3:19" x14ac:dyDescent="0.25">
      <c r="C4801" s="210"/>
      <c r="R4801" s="208">
        <v>41313</v>
      </c>
      <c r="S4801" s="209">
        <v>92.8</v>
      </c>
    </row>
    <row r="4802" spans="3:19" x14ac:dyDescent="0.25">
      <c r="C4802" s="210"/>
      <c r="R4802" s="208">
        <v>41314</v>
      </c>
      <c r="S4802" s="209">
        <v>93.7</v>
      </c>
    </row>
    <row r="4803" spans="3:19" x14ac:dyDescent="0.25">
      <c r="C4803" s="210"/>
      <c r="R4803" s="208">
        <v>41315</v>
      </c>
      <c r="S4803" s="209">
        <v>94</v>
      </c>
    </row>
    <row r="4804" spans="3:19" x14ac:dyDescent="0.25">
      <c r="C4804" s="210"/>
      <c r="R4804" s="208">
        <v>41316</v>
      </c>
      <c r="S4804" s="209">
        <v>94.5</v>
      </c>
    </row>
    <row r="4805" spans="3:19" x14ac:dyDescent="0.25">
      <c r="C4805" s="210"/>
      <c r="R4805" s="208">
        <v>41317</v>
      </c>
      <c r="S4805" s="209">
        <v>95.6</v>
      </c>
    </row>
    <row r="4806" spans="3:19" x14ac:dyDescent="0.25">
      <c r="C4806" s="210"/>
      <c r="R4806" s="208">
        <v>41318</v>
      </c>
      <c r="S4806" s="209">
        <v>98.9</v>
      </c>
    </row>
    <row r="4807" spans="3:19" x14ac:dyDescent="0.25">
      <c r="C4807" s="210"/>
      <c r="R4807" s="208">
        <v>41319</v>
      </c>
      <c r="S4807" s="209">
        <v>97.7</v>
      </c>
    </row>
    <row r="4808" spans="3:19" x14ac:dyDescent="0.25">
      <c r="C4808" s="210"/>
      <c r="R4808" s="208">
        <v>41320</v>
      </c>
      <c r="S4808" s="209">
        <v>96.9</v>
      </c>
    </row>
    <row r="4809" spans="3:19" x14ac:dyDescent="0.25">
      <c r="C4809" s="210"/>
      <c r="R4809" s="208">
        <v>41321</v>
      </c>
      <c r="S4809" s="209">
        <v>94.9</v>
      </c>
    </row>
    <row r="4810" spans="3:19" x14ac:dyDescent="0.25">
      <c r="C4810" s="210"/>
      <c r="R4810" s="208">
        <v>41322</v>
      </c>
      <c r="S4810" s="209">
        <v>92.7</v>
      </c>
    </row>
    <row r="4811" spans="3:19" x14ac:dyDescent="0.25">
      <c r="C4811" s="210"/>
      <c r="R4811" s="208">
        <v>41323</v>
      </c>
      <c r="S4811" s="209">
        <v>91.2</v>
      </c>
    </row>
    <row r="4812" spans="3:19" x14ac:dyDescent="0.25">
      <c r="C4812" s="210"/>
      <c r="R4812" s="208">
        <v>41324</v>
      </c>
      <c r="S4812" s="209">
        <v>91.4</v>
      </c>
    </row>
    <row r="4813" spans="3:19" x14ac:dyDescent="0.25">
      <c r="C4813" s="210"/>
      <c r="R4813" s="208">
        <v>41325</v>
      </c>
      <c r="S4813" s="209">
        <v>90.3</v>
      </c>
    </row>
    <row r="4814" spans="3:19" x14ac:dyDescent="0.25">
      <c r="C4814" s="210"/>
      <c r="R4814" s="208">
        <v>41326</v>
      </c>
      <c r="S4814" s="209">
        <v>86.3</v>
      </c>
    </row>
    <row r="4815" spans="3:19" x14ac:dyDescent="0.25">
      <c r="C4815" s="210"/>
      <c r="R4815" s="208">
        <v>41327</v>
      </c>
      <c r="S4815" s="209">
        <v>85.2</v>
      </c>
    </row>
    <row r="4816" spans="3:19" x14ac:dyDescent="0.25">
      <c r="C4816" s="210"/>
      <c r="R4816" s="208">
        <v>41328</v>
      </c>
      <c r="S4816" s="209">
        <v>83.1</v>
      </c>
    </row>
    <row r="4817" spans="3:19" x14ac:dyDescent="0.25">
      <c r="C4817" s="210"/>
      <c r="R4817" s="208">
        <v>41329</v>
      </c>
      <c r="S4817" s="209">
        <v>80.3</v>
      </c>
    </row>
    <row r="4818" spans="3:19" x14ac:dyDescent="0.25">
      <c r="C4818" s="210"/>
      <c r="R4818" s="208">
        <v>41330</v>
      </c>
      <c r="S4818" s="209">
        <v>79.8</v>
      </c>
    </row>
    <row r="4819" spans="3:19" x14ac:dyDescent="0.25">
      <c r="C4819" s="210"/>
      <c r="R4819" s="208">
        <v>41331</v>
      </c>
      <c r="S4819" s="209">
        <v>81.2</v>
      </c>
    </row>
    <row r="4820" spans="3:19" x14ac:dyDescent="0.25">
      <c r="C4820" s="210"/>
      <c r="R4820" s="208">
        <v>41332</v>
      </c>
      <c r="S4820" s="209">
        <v>81.2</v>
      </c>
    </row>
    <row r="4821" spans="3:19" x14ac:dyDescent="0.25">
      <c r="C4821" s="210"/>
      <c r="R4821" s="208">
        <v>41333</v>
      </c>
      <c r="S4821" s="209">
        <v>82.1</v>
      </c>
    </row>
    <row r="4822" spans="3:19" x14ac:dyDescent="0.25">
      <c r="C4822" s="210"/>
      <c r="R4822" s="208">
        <v>41334</v>
      </c>
      <c r="S4822" s="209">
        <v>81</v>
      </c>
    </row>
    <row r="4823" spans="3:19" x14ac:dyDescent="0.25">
      <c r="C4823" s="210"/>
      <c r="R4823" s="208">
        <v>41335</v>
      </c>
      <c r="S4823" s="209">
        <v>80.3</v>
      </c>
    </row>
    <row r="4824" spans="3:19" x14ac:dyDescent="0.25">
      <c r="C4824" s="210"/>
      <c r="R4824" s="208">
        <v>41336</v>
      </c>
      <c r="S4824" s="209">
        <v>77.2</v>
      </c>
    </row>
    <row r="4825" spans="3:19" x14ac:dyDescent="0.25">
      <c r="C4825" s="210"/>
      <c r="R4825" s="208">
        <v>41337</v>
      </c>
      <c r="S4825" s="209">
        <v>77.400000000000006</v>
      </c>
    </row>
    <row r="4826" spans="3:19" x14ac:dyDescent="0.25">
      <c r="C4826" s="210"/>
      <c r="R4826" s="208">
        <v>41338</v>
      </c>
      <c r="S4826" s="209">
        <v>78.099999999999994</v>
      </c>
    </row>
    <row r="4827" spans="3:19" x14ac:dyDescent="0.25">
      <c r="C4827" s="210"/>
      <c r="R4827" s="208">
        <v>41339</v>
      </c>
      <c r="S4827" s="209">
        <v>78.400000000000006</v>
      </c>
    </row>
    <row r="4828" spans="3:19" x14ac:dyDescent="0.25">
      <c r="C4828" s="210"/>
      <c r="R4828" s="208">
        <v>41340</v>
      </c>
      <c r="S4828" s="209">
        <v>78.599999999999994</v>
      </c>
    </row>
    <row r="4829" spans="3:19" x14ac:dyDescent="0.25">
      <c r="C4829" s="210"/>
      <c r="R4829" s="208">
        <v>41341</v>
      </c>
      <c r="S4829" s="209">
        <v>78.7</v>
      </c>
    </row>
    <row r="4830" spans="3:19" x14ac:dyDescent="0.25">
      <c r="C4830" s="210"/>
      <c r="R4830" s="208">
        <v>41342</v>
      </c>
      <c r="S4830" s="209">
        <v>78</v>
      </c>
    </row>
    <row r="4831" spans="3:19" x14ac:dyDescent="0.25">
      <c r="C4831" s="210"/>
      <c r="R4831" s="208">
        <v>41343</v>
      </c>
      <c r="S4831" s="209">
        <v>76.900000000000006</v>
      </c>
    </row>
    <row r="4832" spans="3:19" x14ac:dyDescent="0.25">
      <c r="C4832" s="210"/>
      <c r="R4832" s="208">
        <v>41344</v>
      </c>
      <c r="S4832" s="209">
        <v>76.5</v>
      </c>
    </row>
    <row r="4833" spans="3:19" x14ac:dyDescent="0.25">
      <c r="C4833" s="210"/>
      <c r="R4833" s="208">
        <v>41345</v>
      </c>
      <c r="S4833" s="209">
        <v>76.099999999999994</v>
      </c>
    </row>
    <row r="4834" spans="3:19" x14ac:dyDescent="0.25">
      <c r="C4834" s="210"/>
      <c r="R4834" s="208">
        <v>41346</v>
      </c>
      <c r="S4834" s="209">
        <v>76.3</v>
      </c>
    </row>
    <row r="4835" spans="3:19" x14ac:dyDescent="0.25">
      <c r="C4835" s="210"/>
      <c r="R4835" s="208">
        <v>41347</v>
      </c>
      <c r="S4835" s="209">
        <v>74.900000000000006</v>
      </c>
    </row>
    <row r="4836" spans="3:19" x14ac:dyDescent="0.25">
      <c r="C4836" s="210"/>
      <c r="R4836" s="208">
        <v>41348</v>
      </c>
      <c r="S4836" s="209">
        <v>71.900000000000006</v>
      </c>
    </row>
    <row r="4837" spans="3:19" x14ac:dyDescent="0.25">
      <c r="C4837" s="210"/>
      <c r="R4837" s="208">
        <v>41349</v>
      </c>
      <c r="S4837" s="209">
        <v>72</v>
      </c>
    </row>
    <row r="4838" spans="3:19" x14ac:dyDescent="0.25">
      <c r="C4838" s="210"/>
      <c r="R4838" s="208">
        <v>41350</v>
      </c>
      <c r="S4838" s="209">
        <v>71.400000000000006</v>
      </c>
    </row>
    <row r="4839" spans="3:19" x14ac:dyDescent="0.25">
      <c r="C4839" s="210"/>
      <c r="R4839" s="208">
        <v>41351</v>
      </c>
      <c r="S4839" s="209">
        <v>72.7</v>
      </c>
    </row>
    <row r="4840" spans="3:19" x14ac:dyDescent="0.25">
      <c r="C4840" s="210"/>
      <c r="R4840" s="208">
        <v>41352</v>
      </c>
      <c r="S4840" s="209">
        <v>72.8</v>
      </c>
    </row>
    <row r="4841" spans="3:19" x14ac:dyDescent="0.25">
      <c r="C4841" s="210"/>
      <c r="R4841" s="208">
        <v>41353</v>
      </c>
      <c r="S4841" s="209">
        <v>73.099999999999994</v>
      </c>
    </row>
    <row r="4842" spans="3:19" x14ac:dyDescent="0.25">
      <c r="C4842" s="210"/>
      <c r="R4842" s="208">
        <v>41354</v>
      </c>
      <c r="S4842" s="209">
        <v>72.2</v>
      </c>
    </row>
    <row r="4843" spans="3:19" x14ac:dyDescent="0.25">
      <c r="C4843" s="210"/>
      <c r="R4843" s="208">
        <v>41355</v>
      </c>
      <c r="S4843" s="209">
        <v>73</v>
      </c>
    </row>
    <row r="4844" spans="3:19" x14ac:dyDescent="0.25">
      <c r="C4844" s="210"/>
      <c r="R4844" s="208">
        <v>41356</v>
      </c>
      <c r="S4844" s="209">
        <v>73.7</v>
      </c>
    </row>
    <row r="4845" spans="3:19" x14ac:dyDescent="0.25">
      <c r="C4845" s="210"/>
      <c r="R4845" s="208">
        <v>41357</v>
      </c>
      <c r="S4845" s="209">
        <v>73</v>
      </c>
    </row>
    <row r="4846" spans="3:19" x14ac:dyDescent="0.25">
      <c r="C4846" s="210"/>
      <c r="R4846" s="208">
        <v>41358</v>
      </c>
      <c r="S4846" s="209">
        <v>75.2</v>
      </c>
    </row>
    <row r="4847" spans="3:19" x14ac:dyDescent="0.25">
      <c r="C4847" s="210"/>
      <c r="R4847" s="208">
        <v>41359</v>
      </c>
      <c r="S4847" s="209">
        <v>76.8</v>
      </c>
    </row>
    <row r="4848" spans="3:19" x14ac:dyDescent="0.25">
      <c r="C4848" s="210"/>
      <c r="R4848" s="208">
        <v>41360</v>
      </c>
      <c r="S4848" s="209">
        <v>78.5</v>
      </c>
    </row>
    <row r="4849" spans="3:19" x14ac:dyDescent="0.25">
      <c r="C4849" s="210"/>
      <c r="R4849" s="208">
        <v>41361</v>
      </c>
      <c r="S4849" s="209">
        <v>76.599999999999994</v>
      </c>
    </row>
    <row r="4850" spans="3:19" x14ac:dyDescent="0.25">
      <c r="C4850" s="210"/>
      <c r="R4850" s="208">
        <v>41362</v>
      </c>
      <c r="S4850" s="209">
        <v>76.8</v>
      </c>
    </row>
    <row r="4851" spans="3:19" x14ac:dyDescent="0.25">
      <c r="C4851" s="210"/>
      <c r="R4851" s="208">
        <v>41363</v>
      </c>
      <c r="S4851" s="209">
        <v>76.599999999999994</v>
      </c>
    </row>
    <row r="4852" spans="3:19" x14ac:dyDescent="0.25">
      <c r="C4852" s="210"/>
      <c r="R4852" s="208">
        <v>41364</v>
      </c>
      <c r="S4852" s="209">
        <v>75.400000000000006</v>
      </c>
    </row>
    <row r="4853" spans="3:19" x14ac:dyDescent="0.25">
      <c r="C4853" s="210"/>
      <c r="R4853" s="208">
        <v>41365</v>
      </c>
      <c r="S4853" s="209">
        <v>77.7</v>
      </c>
    </row>
    <row r="4854" spans="3:19" x14ac:dyDescent="0.25">
      <c r="C4854" s="210"/>
      <c r="R4854" s="208">
        <v>41366</v>
      </c>
      <c r="S4854" s="209">
        <v>78.7</v>
      </c>
    </row>
    <row r="4855" spans="3:19" x14ac:dyDescent="0.25">
      <c r="C4855" s="210"/>
      <c r="R4855" s="208">
        <v>41367</v>
      </c>
      <c r="S4855" s="209">
        <v>79.8</v>
      </c>
    </row>
    <row r="4856" spans="3:19" x14ac:dyDescent="0.25">
      <c r="C4856" s="210"/>
      <c r="R4856" s="208">
        <v>41368</v>
      </c>
      <c r="S4856" s="209">
        <v>81.099999999999994</v>
      </c>
    </row>
    <row r="4857" spans="3:19" x14ac:dyDescent="0.25">
      <c r="C4857" s="210"/>
      <c r="R4857" s="208">
        <v>41369</v>
      </c>
      <c r="S4857" s="209">
        <v>81.400000000000006</v>
      </c>
    </row>
    <row r="4858" spans="3:19" x14ac:dyDescent="0.25">
      <c r="C4858" s="210"/>
      <c r="R4858" s="208">
        <v>41370</v>
      </c>
      <c r="S4858" s="209">
        <v>80.900000000000006</v>
      </c>
    </row>
    <row r="4859" spans="3:19" x14ac:dyDescent="0.25">
      <c r="C4859" s="210"/>
      <c r="R4859" s="208">
        <v>41371</v>
      </c>
      <c r="S4859" s="209">
        <v>80.8</v>
      </c>
    </row>
    <row r="4860" spans="3:19" x14ac:dyDescent="0.25">
      <c r="C4860" s="210"/>
      <c r="R4860" s="208">
        <v>41372</v>
      </c>
      <c r="S4860" s="209">
        <v>83</v>
      </c>
    </row>
    <row r="4861" spans="3:19" x14ac:dyDescent="0.25">
      <c r="C4861" s="210"/>
      <c r="R4861" s="208">
        <v>41373</v>
      </c>
      <c r="S4861" s="209">
        <v>83.9</v>
      </c>
    </row>
    <row r="4862" spans="3:19" x14ac:dyDescent="0.25">
      <c r="C4862" s="210"/>
      <c r="R4862" s="208">
        <v>41374</v>
      </c>
      <c r="S4862" s="209">
        <v>84.6</v>
      </c>
    </row>
    <row r="4863" spans="3:19" x14ac:dyDescent="0.25">
      <c r="C4863" s="210"/>
      <c r="R4863" s="208">
        <v>41375</v>
      </c>
      <c r="S4863" s="209">
        <v>83.3</v>
      </c>
    </row>
    <row r="4864" spans="3:19" x14ac:dyDescent="0.25">
      <c r="C4864" s="210"/>
      <c r="R4864" s="208">
        <v>41376</v>
      </c>
      <c r="S4864" s="209">
        <v>83.1</v>
      </c>
    </row>
    <row r="4865" spans="3:19" x14ac:dyDescent="0.25">
      <c r="C4865" s="210"/>
      <c r="R4865" s="208">
        <v>41377</v>
      </c>
      <c r="S4865" s="209">
        <v>84</v>
      </c>
    </row>
    <row r="4866" spans="3:19" x14ac:dyDescent="0.25">
      <c r="C4866" s="210"/>
      <c r="R4866" s="208">
        <v>41378</v>
      </c>
      <c r="S4866" s="209">
        <v>82.4</v>
      </c>
    </row>
    <row r="4867" spans="3:19" x14ac:dyDescent="0.25">
      <c r="C4867" s="210"/>
      <c r="R4867" s="208">
        <v>41379</v>
      </c>
      <c r="S4867" s="209">
        <v>83</v>
      </c>
    </row>
    <row r="4868" spans="3:19" x14ac:dyDescent="0.25">
      <c r="C4868" s="210"/>
      <c r="R4868" s="208">
        <v>41380</v>
      </c>
      <c r="S4868" s="209">
        <v>84.8</v>
      </c>
    </row>
    <row r="4869" spans="3:19" x14ac:dyDescent="0.25">
      <c r="C4869" s="210"/>
      <c r="R4869" s="208">
        <v>41381</v>
      </c>
      <c r="S4869" s="209">
        <v>86.3</v>
      </c>
    </row>
    <row r="4870" spans="3:19" x14ac:dyDescent="0.25">
      <c r="C4870" s="210"/>
      <c r="R4870" s="208">
        <v>41382</v>
      </c>
      <c r="S4870" s="209">
        <v>86.3</v>
      </c>
    </row>
    <row r="4871" spans="3:19" x14ac:dyDescent="0.25">
      <c r="C4871" s="210"/>
      <c r="R4871" s="208">
        <v>41383</v>
      </c>
      <c r="S4871" s="209">
        <v>86.9</v>
      </c>
    </row>
    <row r="4872" spans="3:19" x14ac:dyDescent="0.25">
      <c r="C4872" s="210"/>
      <c r="R4872" s="208">
        <v>41384</v>
      </c>
      <c r="S4872" s="209">
        <v>87.2</v>
      </c>
    </row>
    <row r="4873" spans="3:19" x14ac:dyDescent="0.25">
      <c r="C4873" s="210"/>
      <c r="R4873" s="208">
        <v>41385</v>
      </c>
      <c r="S4873" s="209">
        <v>85.8</v>
      </c>
    </row>
    <row r="4874" spans="3:19" x14ac:dyDescent="0.25">
      <c r="C4874" s="210"/>
      <c r="R4874" s="208">
        <v>41386</v>
      </c>
      <c r="S4874" s="209">
        <v>89.4</v>
      </c>
    </row>
    <row r="4875" spans="3:19" x14ac:dyDescent="0.25">
      <c r="C4875" s="210"/>
      <c r="R4875" s="208">
        <v>41387</v>
      </c>
      <c r="S4875" s="209">
        <v>92.5</v>
      </c>
    </row>
    <row r="4876" spans="3:19" x14ac:dyDescent="0.25">
      <c r="C4876" s="210"/>
      <c r="R4876" s="208">
        <v>41388</v>
      </c>
      <c r="S4876" s="209">
        <v>92.6</v>
      </c>
    </row>
    <row r="4877" spans="3:19" x14ac:dyDescent="0.25">
      <c r="C4877" s="210"/>
      <c r="R4877" s="208">
        <v>41389</v>
      </c>
      <c r="S4877" s="209">
        <v>92.2</v>
      </c>
    </row>
    <row r="4878" spans="3:19" x14ac:dyDescent="0.25">
      <c r="C4878" s="210"/>
      <c r="R4878" s="208">
        <v>41390</v>
      </c>
      <c r="S4878" s="209">
        <v>92.1</v>
      </c>
    </row>
    <row r="4879" spans="3:19" x14ac:dyDescent="0.25">
      <c r="C4879" s="210"/>
      <c r="R4879" s="208">
        <v>41391</v>
      </c>
      <c r="S4879" s="209">
        <v>92.6</v>
      </c>
    </row>
    <row r="4880" spans="3:19" x14ac:dyDescent="0.25">
      <c r="C4880" s="210"/>
      <c r="R4880" s="208">
        <v>41392</v>
      </c>
      <c r="S4880" s="209">
        <v>91.1</v>
      </c>
    </row>
    <row r="4881" spans="3:19" x14ac:dyDescent="0.25">
      <c r="C4881" s="210"/>
      <c r="R4881" s="208">
        <v>41393</v>
      </c>
      <c r="S4881" s="209">
        <v>92.1</v>
      </c>
    </row>
    <row r="4882" spans="3:19" x14ac:dyDescent="0.25">
      <c r="C4882" s="210"/>
      <c r="R4882" s="208">
        <v>41394</v>
      </c>
      <c r="S4882" s="209">
        <v>93.8</v>
      </c>
    </row>
    <row r="4883" spans="3:19" x14ac:dyDescent="0.25">
      <c r="C4883" s="210"/>
      <c r="R4883" s="208">
        <v>41395</v>
      </c>
      <c r="S4883" s="209">
        <v>92.8</v>
      </c>
    </row>
    <row r="4884" spans="3:19" x14ac:dyDescent="0.25">
      <c r="C4884" s="210"/>
      <c r="R4884" s="208">
        <v>41396</v>
      </c>
      <c r="S4884" s="209">
        <v>92.8</v>
      </c>
    </row>
    <row r="4885" spans="3:19" x14ac:dyDescent="0.25">
      <c r="C4885" s="210"/>
      <c r="R4885" s="208">
        <v>41397</v>
      </c>
      <c r="S4885" s="209">
        <v>92.9</v>
      </c>
    </row>
    <row r="4886" spans="3:19" x14ac:dyDescent="0.25">
      <c r="C4886" s="210"/>
      <c r="R4886" s="208">
        <v>41398</v>
      </c>
      <c r="S4886" s="209">
        <v>90.7</v>
      </c>
    </row>
    <row r="4887" spans="3:19" x14ac:dyDescent="0.25">
      <c r="C4887" s="210"/>
      <c r="R4887" s="208">
        <v>41399</v>
      </c>
      <c r="S4887" s="209">
        <v>89.4</v>
      </c>
    </row>
    <row r="4888" spans="3:19" x14ac:dyDescent="0.25">
      <c r="C4888" s="210"/>
      <c r="R4888" s="208">
        <v>41400</v>
      </c>
      <c r="S4888" s="209">
        <v>89.9</v>
      </c>
    </row>
    <row r="4889" spans="3:19" x14ac:dyDescent="0.25">
      <c r="C4889" s="210"/>
      <c r="R4889" s="208">
        <v>41401</v>
      </c>
      <c r="S4889" s="209">
        <v>89.6</v>
      </c>
    </row>
    <row r="4890" spans="3:19" x14ac:dyDescent="0.25">
      <c r="C4890" s="210"/>
      <c r="R4890" s="208">
        <v>41402</v>
      </c>
      <c r="S4890" s="209">
        <v>88.4</v>
      </c>
    </row>
    <row r="4891" spans="3:19" x14ac:dyDescent="0.25">
      <c r="C4891" s="210"/>
      <c r="R4891" s="208">
        <v>41403</v>
      </c>
      <c r="S4891" s="209">
        <v>87.8</v>
      </c>
    </row>
    <row r="4892" spans="3:19" x14ac:dyDescent="0.25">
      <c r="C4892" s="210"/>
      <c r="R4892" s="208">
        <v>41404</v>
      </c>
      <c r="S4892" s="209">
        <v>86.8</v>
      </c>
    </row>
    <row r="4893" spans="3:19" x14ac:dyDescent="0.25">
      <c r="C4893" s="210"/>
      <c r="R4893" s="208">
        <v>41405</v>
      </c>
      <c r="S4893" s="209">
        <v>87.3</v>
      </c>
    </row>
    <row r="4894" spans="3:19" x14ac:dyDescent="0.25">
      <c r="C4894" s="210"/>
      <c r="R4894" s="208">
        <v>41406</v>
      </c>
      <c r="S4894" s="209">
        <v>85.7</v>
      </c>
    </row>
    <row r="4895" spans="3:19" x14ac:dyDescent="0.25">
      <c r="C4895" s="210"/>
      <c r="R4895" s="208">
        <v>41407</v>
      </c>
      <c r="S4895" s="209">
        <v>85.7</v>
      </c>
    </row>
    <row r="4896" spans="3:19" x14ac:dyDescent="0.25">
      <c r="C4896" s="210"/>
      <c r="R4896" s="208">
        <v>41408</v>
      </c>
      <c r="S4896" s="209">
        <v>87.4</v>
      </c>
    </row>
    <row r="4897" spans="3:19" x14ac:dyDescent="0.25">
      <c r="C4897" s="210"/>
      <c r="R4897" s="208">
        <v>41409</v>
      </c>
      <c r="S4897" s="209">
        <v>85.4</v>
      </c>
    </row>
    <row r="4898" spans="3:19" x14ac:dyDescent="0.25">
      <c r="C4898" s="210"/>
      <c r="R4898" s="208">
        <v>41410</v>
      </c>
      <c r="S4898" s="209">
        <v>84.7</v>
      </c>
    </row>
    <row r="4899" spans="3:19" x14ac:dyDescent="0.25">
      <c r="C4899" s="210"/>
      <c r="R4899" s="208">
        <v>41411</v>
      </c>
      <c r="S4899" s="209">
        <v>83.1</v>
      </c>
    </row>
    <row r="4900" spans="3:19" x14ac:dyDescent="0.25">
      <c r="C4900" s="210"/>
      <c r="R4900" s="208">
        <v>41412</v>
      </c>
      <c r="S4900" s="209">
        <v>81.900000000000006</v>
      </c>
    </row>
    <row r="4901" spans="3:19" x14ac:dyDescent="0.25">
      <c r="C4901" s="210"/>
      <c r="R4901" s="208">
        <v>41413</v>
      </c>
      <c r="S4901" s="209">
        <v>82.3</v>
      </c>
    </row>
    <row r="4902" spans="3:19" x14ac:dyDescent="0.25">
      <c r="C4902" s="210"/>
      <c r="R4902" s="208">
        <v>41414</v>
      </c>
      <c r="S4902" s="209">
        <v>83.3</v>
      </c>
    </row>
    <row r="4903" spans="3:19" x14ac:dyDescent="0.25">
      <c r="C4903" s="210"/>
      <c r="R4903" s="208">
        <v>41415</v>
      </c>
      <c r="S4903" s="209">
        <v>84.3</v>
      </c>
    </row>
    <row r="4904" spans="3:19" x14ac:dyDescent="0.25">
      <c r="C4904" s="210"/>
      <c r="R4904" s="208">
        <v>41416</v>
      </c>
      <c r="S4904" s="209">
        <v>81.3</v>
      </c>
    </row>
    <row r="4905" spans="3:19" x14ac:dyDescent="0.25">
      <c r="C4905" s="210"/>
      <c r="R4905" s="208">
        <v>41417</v>
      </c>
      <c r="S4905" s="209">
        <v>79.599999999999994</v>
      </c>
    </row>
    <row r="4906" spans="3:19" x14ac:dyDescent="0.25">
      <c r="C4906" s="210"/>
      <c r="R4906" s="208">
        <v>41418</v>
      </c>
      <c r="S4906" s="209">
        <v>79.599999999999994</v>
      </c>
    </row>
    <row r="4907" spans="3:19" x14ac:dyDescent="0.25">
      <c r="C4907" s="210"/>
      <c r="R4907" s="208">
        <v>41419</v>
      </c>
      <c r="S4907" s="209">
        <v>80.3</v>
      </c>
    </row>
    <row r="4908" spans="3:19" x14ac:dyDescent="0.25">
      <c r="C4908" s="210"/>
      <c r="R4908" s="208">
        <v>41420</v>
      </c>
      <c r="S4908" s="209">
        <v>78.2</v>
      </c>
    </row>
    <row r="4909" spans="3:19" x14ac:dyDescent="0.25">
      <c r="C4909" s="210"/>
      <c r="R4909" s="208">
        <v>41421</v>
      </c>
      <c r="S4909" s="209">
        <v>80</v>
      </c>
    </row>
    <row r="4910" spans="3:19" x14ac:dyDescent="0.25">
      <c r="C4910" s="210"/>
      <c r="R4910" s="208">
        <v>41422</v>
      </c>
      <c r="S4910" s="209">
        <v>82.6</v>
      </c>
    </row>
    <row r="4911" spans="3:19" x14ac:dyDescent="0.25">
      <c r="C4911" s="210"/>
      <c r="R4911" s="208">
        <v>41423</v>
      </c>
      <c r="S4911" s="209">
        <v>83.2</v>
      </c>
    </row>
    <row r="4912" spans="3:19" x14ac:dyDescent="0.25">
      <c r="C4912" s="210"/>
      <c r="R4912" s="208">
        <v>41424</v>
      </c>
      <c r="S4912" s="209">
        <v>83.9</v>
      </c>
    </row>
    <row r="4913" spans="3:19" x14ac:dyDescent="0.25">
      <c r="C4913" s="210"/>
      <c r="R4913" s="208">
        <v>41425</v>
      </c>
      <c r="S4913" s="209">
        <v>83.9</v>
      </c>
    </row>
    <row r="4914" spans="3:19" x14ac:dyDescent="0.25">
      <c r="C4914" s="210"/>
      <c r="R4914" s="208">
        <v>41426</v>
      </c>
      <c r="S4914" s="209">
        <v>83.7</v>
      </c>
    </row>
    <row r="4915" spans="3:19" x14ac:dyDescent="0.25">
      <c r="C4915" s="210"/>
      <c r="R4915" s="208">
        <v>41427</v>
      </c>
      <c r="S4915" s="209">
        <v>82.6</v>
      </c>
    </row>
    <row r="4916" spans="3:19" x14ac:dyDescent="0.25">
      <c r="C4916" s="210"/>
      <c r="R4916" s="208">
        <v>41428</v>
      </c>
      <c r="S4916" s="209">
        <v>82.8</v>
      </c>
    </row>
    <row r="4917" spans="3:19" x14ac:dyDescent="0.25">
      <c r="C4917" s="210"/>
      <c r="R4917" s="208">
        <v>41429</v>
      </c>
      <c r="S4917" s="209">
        <v>84.4</v>
      </c>
    </row>
    <row r="4918" spans="3:19" x14ac:dyDescent="0.25">
      <c r="C4918" s="210"/>
      <c r="R4918" s="208">
        <v>41430</v>
      </c>
      <c r="S4918" s="209">
        <v>83.4</v>
      </c>
    </row>
    <row r="4919" spans="3:19" x14ac:dyDescent="0.25">
      <c r="C4919" s="210"/>
      <c r="R4919" s="208">
        <v>41431</v>
      </c>
      <c r="S4919" s="209">
        <v>83.4</v>
      </c>
    </row>
    <row r="4920" spans="3:19" x14ac:dyDescent="0.25">
      <c r="C4920" s="210"/>
      <c r="R4920" s="208">
        <v>41432</v>
      </c>
      <c r="S4920" s="209">
        <v>85.7</v>
      </c>
    </row>
    <row r="4921" spans="3:19" x14ac:dyDescent="0.25">
      <c r="C4921" s="210"/>
      <c r="R4921" s="208">
        <v>41433</v>
      </c>
      <c r="S4921" s="209">
        <v>86.2</v>
      </c>
    </row>
    <row r="4922" spans="3:19" x14ac:dyDescent="0.25">
      <c r="C4922" s="210"/>
      <c r="R4922" s="208">
        <v>41434</v>
      </c>
      <c r="S4922" s="209">
        <v>87.1</v>
      </c>
    </row>
    <row r="4923" spans="3:19" x14ac:dyDescent="0.25">
      <c r="C4923" s="210"/>
      <c r="R4923" s="208">
        <v>41435</v>
      </c>
      <c r="S4923" s="209">
        <v>88</v>
      </c>
    </row>
    <row r="4924" spans="3:19" x14ac:dyDescent="0.25">
      <c r="C4924" s="210"/>
      <c r="R4924" s="208">
        <v>41436</v>
      </c>
      <c r="S4924" s="209">
        <v>90.5</v>
      </c>
    </row>
    <row r="4925" spans="3:19" x14ac:dyDescent="0.25">
      <c r="C4925" s="210"/>
      <c r="R4925" s="208">
        <v>41437</v>
      </c>
      <c r="S4925" s="209">
        <v>90.6</v>
      </c>
    </row>
    <row r="4926" spans="3:19" x14ac:dyDescent="0.25">
      <c r="C4926" s="210"/>
      <c r="R4926" s="208">
        <v>41438</v>
      </c>
      <c r="S4926" s="209">
        <v>90.5</v>
      </c>
    </row>
    <row r="4927" spans="3:19" x14ac:dyDescent="0.25">
      <c r="C4927" s="210"/>
      <c r="R4927" s="208">
        <v>41439</v>
      </c>
      <c r="S4927" s="209">
        <v>91.6</v>
      </c>
    </row>
    <row r="4928" spans="3:19" x14ac:dyDescent="0.25">
      <c r="C4928" s="210"/>
      <c r="R4928" s="208">
        <v>41440</v>
      </c>
      <c r="S4928" s="209">
        <v>91.9</v>
      </c>
    </row>
    <row r="4929" spans="3:19" x14ac:dyDescent="0.25">
      <c r="C4929" s="210"/>
      <c r="R4929" s="208">
        <v>41441</v>
      </c>
      <c r="S4929" s="209">
        <v>91.4</v>
      </c>
    </row>
    <row r="4930" spans="3:19" x14ac:dyDescent="0.25">
      <c r="C4930" s="210"/>
      <c r="R4930" s="208">
        <v>41442</v>
      </c>
      <c r="S4930" s="209">
        <v>94.8</v>
      </c>
    </row>
    <row r="4931" spans="3:19" x14ac:dyDescent="0.25">
      <c r="C4931" s="210"/>
      <c r="R4931" s="208">
        <v>41443</v>
      </c>
      <c r="S4931" s="209">
        <v>95.5</v>
      </c>
    </row>
    <row r="4932" spans="3:19" x14ac:dyDescent="0.25">
      <c r="C4932" s="210"/>
      <c r="R4932" s="208">
        <v>41444</v>
      </c>
      <c r="S4932" s="209">
        <v>95.3</v>
      </c>
    </row>
    <row r="4933" spans="3:19" x14ac:dyDescent="0.25">
      <c r="C4933" s="210"/>
      <c r="R4933" s="208">
        <v>41445</v>
      </c>
      <c r="S4933" s="209">
        <v>95.2</v>
      </c>
    </row>
    <row r="4934" spans="3:19" x14ac:dyDescent="0.25">
      <c r="C4934" s="210"/>
      <c r="R4934" s="208">
        <v>41446</v>
      </c>
      <c r="S4934" s="209">
        <v>95.1</v>
      </c>
    </row>
    <row r="4935" spans="3:19" x14ac:dyDescent="0.25">
      <c r="C4935" s="210"/>
      <c r="R4935" s="208">
        <v>41447</v>
      </c>
      <c r="S4935" s="209">
        <v>93.1</v>
      </c>
    </row>
    <row r="4936" spans="3:19" x14ac:dyDescent="0.25">
      <c r="C4936" s="210"/>
      <c r="R4936" s="208">
        <v>41448</v>
      </c>
      <c r="S4936" s="209">
        <v>91</v>
      </c>
    </row>
    <row r="4937" spans="3:19" x14ac:dyDescent="0.25">
      <c r="C4937" s="210"/>
      <c r="R4937" s="208">
        <v>41449</v>
      </c>
      <c r="S4937" s="209">
        <v>90.7</v>
      </c>
    </row>
    <row r="4938" spans="3:19" x14ac:dyDescent="0.25">
      <c r="C4938" s="210"/>
      <c r="R4938" s="208">
        <v>41450</v>
      </c>
      <c r="S4938" s="209">
        <v>92.5</v>
      </c>
    </row>
    <row r="4939" spans="3:19" x14ac:dyDescent="0.25">
      <c r="C4939" s="210"/>
      <c r="R4939" s="208">
        <v>41451</v>
      </c>
      <c r="S4939" s="209">
        <v>91.5</v>
      </c>
    </row>
    <row r="4940" spans="3:19" x14ac:dyDescent="0.25">
      <c r="C4940" s="210"/>
      <c r="R4940" s="208">
        <v>41452</v>
      </c>
      <c r="S4940" s="209">
        <v>87.5</v>
      </c>
    </row>
    <row r="4941" spans="3:19" x14ac:dyDescent="0.25">
      <c r="C4941" s="210"/>
      <c r="R4941" s="208">
        <v>41453</v>
      </c>
      <c r="S4941" s="209">
        <v>85.2</v>
      </c>
    </row>
    <row r="4942" spans="3:19" x14ac:dyDescent="0.25">
      <c r="C4942" s="210"/>
      <c r="R4942" s="208">
        <v>41454</v>
      </c>
      <c r="S4942" s="209">
        <v>82.6</v>
      </c>
    </row>
    <row r="4943" spans="3:19" x14ac:dyDescent="0.25">
      <c r="C4943" s="210"/>
      <c r="R4943" s="208">
        <v>41455</v>
      </c>
      <c r="S4943" s="209">
        <v>82.6</v>
      </c>
    </row>
    <row r="4944" spans="3:19" x14ac:dyDescent="0.25">
      <c r="C4944" s="210"/>
      <c r="R4944" s="208">
        <v>41456</v>
      </c>
      <c r="S4944" s="209">
        <v>82.8</v>
      </c>
    </row>
    <row r="4945" spans="3:19" x14ac:dyDescent="0.25">
      <c r="C4945" s="210"/>
      <c r="R4945" s="208">
        <v>41457</v>
      </c>
      <c r="S4945" s="209">
        <v>84.7</v>
      </c>
    </row>
    <row r="4946" spans="3:19" x14ac:dyDescent="0.25">
      <c r="C4946" s="210"/>
      <c r="R4946" s="208">
        <v>41458</v>
      </c>
      <c r="S4946" s="209">
        <v>85.5</v>
      </c>
    </row>
    <row r="4947" spans="3:19" x14ac:dyDescent="0.25">
      <c r="C4947" s="210"/>
      <c r="R4947" s="208">
        <v>41459</v>
      </c>
      <c r="S4947" s="209">
        <v>84.4</v>
      </c>
    </row>
    <row r="4948" spans="3:19" x14ac:dyDescent="0.25">
      <c r="C4948" s="210"/>
      <c r="R4948" s="208">
        <v>41460</v>
      </c>
      <c r="S4948" s="209">
        <v>84.7</v>
      </c>
    </row>
    <row r="4949" spans="3:19" x14ac:dyDescent="0.25">
      <c r="C4949" s="210"/>
      <c r="R4949" s="208">
        <v>41461</v>
      </c>
      <c r="S4949" s="209">
        <v>83.5</v>
      </c>
    </row>
    <row r="4950" spans="3:19" x14ac:dyDescent="0.25">
      <c r="C4950" s="210"/>
      <c r="R4950" s="208">
        <v>41462</v>
      </c>
      <c r="S4950" s="209">
        <v>80.5</v>
      </c>
    </row>
    <row r="4951" spans="3:19" x14ac:dyDescent="0.25">
      <c r="C4951" s="210"/>
      <c r="R4951" s="208">
        <v>41463</v>
      </c>
      <c r="S4951" s="209">
        <v>80.8</v>
      </c>
    </row>
    <row r="4952" spans="3:19" x14ac:dyDescent="0.25">
      <c r="C4952" s="210"/>
      <c r="R4952" s="208">
        <v>41464</v>
      </c>
      <c r="S4952" s="209">
        <v>81.2</v>
      </c>
    </row>
    <row r="4953" spans="3:19" x14ac:dyDescent="0.25">
      <c r="C4953" s="210"/>
      <c r="R4953" s="208">
        <v>41465</v>
      </c>
      <c r="S4953" s="209">
        <v>80.900000000000006</v>
      </c>
    </row>
    <row r="4954" spans="3:19" x14ac:dyDescent="0.25">
      <c r="C4954" s="210"/>
      <c r="R4954" s="208">
        <v>41466</v>
      </c>
      <c r="S4954" s="209">
        <v>79.2</v>
      </c>
    </row>
    <row r="4955" spans="3:19" x14ac:dyDescent="0.25">
      <c r="C4955" s="210"/>
      <c r="R4955" s="208">
        <v>41467</v>
      </c>
      <c r="S4955" s="209">
        <v>79</v>
      </c>
    </row>
    <row r="4956" spans="3:19" x14ac:dyDescent="0.25">
      <c r="C4956" s="210"/>
      <c r="R4956" s="208">
        <v>41468</v>
      </c>
      <c r="S4956" s="209">
        <v>78.099999999999994</v>
      </c>
    </row>
    <row r="4957" spans="3:19" x14ac:dyDescent="0.25">
      <c r="C4957" s="210"/>
      <c r="R4957" s="208">
        <v>41469</v>
      </c>
      <c r="S4957" s="209">
        <v>78.599999999999994</v>
      </c>
    </row>
    <row r="4958" spans="3:19" x14ac:dyDescent="0.25">
      <c r="C4958" s="210"/>
      <c r="R4958" s="208">
        <v>41470</v>
      </c>
      <c r="S4958" s="209">
        <v>79.5</v>
      </c>
    </row>
    <row r="4959" spans="3:19" x14ac:dyDescent="0.25">
      <c r="C4959" s="210"/>
      <c r="R4959" s="208">
        <v>41471</v>
      </c>
      <c r="S4959" s="209">
        <v>79.8</v>
      </c>
    </row>
    <row r="4960" spans="3:19" x14ac:dyDescent="0.25">
      <c r="C4960" s="210"/>
      <c r="R4960" s="208">
        <v>41472</v>
      </c>
      <c r="S4960" s="209">
        <v>78.8</v>
      </c>
    </row>
    <row r="4961" spans="3:19" x14ac:dyDescent="0.25">
      <c r="C4961" s="210"/>
      <c r="R4961" s="208">
        <v>41473</v>
      </c>
      <c r="S4961" s="209">
        <v>76.5</v>
      </c>
    </row>
    <row r="4962" spans="3:19" x14ac:dyDescent="0.25">
      <c r="C4962" s="210"/>
      <c r="R4962" s="208">
        <v>41474</v>
      </c>
      <c r="S4962" s="209">
        <v>75.400000000000006</v>
      </c>
    </row>
    <row r="4963" spans="3:19" x14ac:dyDescent="0.25">
      <c r="C4963" s="210"/>
      <c r="R4963" s="208">
        <v>41475</v>
      </c>
      <c r="S4963" s="209">
        <v>74</v>
      </c>
    </row>
    <row r="4964" spans="3:19" x14ac:dyDescent="0.25">
      <c r="C4964" s="210"/>
      <c r="R4964" s="208">
        <v>41476</v>
      </c>
      <c r="S4964" s="209">
        <v>73</v>
      </c>
    </row>
    <row r="4965" spans="3:19" x14ac:dyDescent="0.25">
      <c r="C4965" s="210"/>
      <c r="R4965" s="208">
        <v>41477</v>
      </c>
      <c r="S4965" s="209">
        <v>74.2</v>
      </c>
    </row>
    <row r="4966" spans="3:19" x14ac:dyDescent="0.25">
      <c r="C4966" s="210"/>
      <c r="R4966" s="208">
        <v>41478</v>
      </c>
      <c r="S4966" s="209">
        <v>75.3</v>
      </c>
    </row>
    <row r="4967" spans="3:19" x14ac:dyDescent="0.25">
      <c r="C4967" s="210"/>
      <c r="R4967" s="208">
        <v>41479</v>
      </c>
      <c r="S4967" s="209">
        <v>74</v>
      </c>
    </row>
    <row r="4968" spans="3:19" x14ac:dyDescent="0.25">
      <c r="C4968" s="210"/>
      <c r="R4968" s="208">
        <v>41480</v>
      </c>
      <c r="S4968" s="209">
        <v>72.900000000000006</v>
      </c>
    </row>
    <row r="4969" spans="3:19" x14ac:dyDescent="0.25">
      <c r="C4969" s="210"/>
      <c r="R4969" s="208">
        <v>41481</v>
      </c>
      <c r="S4969" s="209">
        <v>72.599999999999994</v>
      </c>
    </row>
    <row r="4970" spans="3:19" x14ac:dyDescent="0.25">
      <c r="C4970" s="210"/>
      <c r="R4970" s="208">
        <v>41482</v>
      </c>
      <c r="S4970" s="209">
        <v>72.5</v>
      </c>
    </row>
    <row r="4971" spans="3:19" x14ac:dyDescent="0.25">
      <c r="C4971" s="210"/>
      <c r="R4971" s="208">
        <v>41483</v>
      </c>
      <c r="S4971" s="209">
        <v>74.099999999999994</v>
      </c>
    </row>
    <row r="4972" spans="3:19" x14ac:dyDescent="0.25">
      <c r="C4972" s="210"/>
      <c r="R4972" s="208">
        <v>41484</v>
      </c>
      <c r="S4972" s="209">
        <v>77</v>
      </c>
    </row>
    <row r="4973" spans="3:19" x14ac:dyDescent="0.25">
      <c r="C4973" s="210"/>
      <c r="R4973" s="208">
        <v>41485</v>
      </c>
      <c r="S4973" s="209">
        <v>78</v>
      </c>
    </row>
    <row r="4974" spans="3:19" x14ac:dyDescent="0.25">
      <c r="C4974" s="210"/>
      <c r="R4974" s="208">
        <v>41486</v>
      </c>
      <c r="S4974" s="209">
        <v>77.3</v>
      </c>
    </row>
    <row r="4975" spans="3:19" x14ac:dyDescent="0.25">
      <c r="C4975" s="210"/>
      <c r="R4975" s="208">
        <v>41487</v>
      </c>
      <c r="S4975" s="209">
        <v>75.2</v>
      </c>
    </row>
    <row r="4976" spans="3:19" x14ac:dyDescent="0.25">
      <c r="C4976" s="210"/>
      <c r="R4976" s="208">
        <v>41488</v>
      </c>
      <c r="S4976" s="209">
        <v>73.8</v>
      </c>
    </row>
    <row r="4977" spans="3:19" x14ac:dyDescent="0.25">
      <c r="C4977" s="210"/>
      <c r="R4977" s="208">
        <v>41489</v>
      </c>
      <c r="S4977" s="209">
        <v>73.400000000000006</v>
      </c>
    </row>
    <row r="4978" spans="3:19" x14ac:dyDescent="0.25">
      <c r="C4978" s="210"/>
      <c r="R4978" s="208">
        <v>41490</v>
      </c>
      <c r="S4978" s="209">
        <v>73</v>
      </c>
    </row>
    <row r="4979" spans="3:19" x14ac:dyDescent="0.25">
      <c r="C4979" s="210"/>
      <c r="R4979" s="208">
        <v>41491</v>
      </c>
      <c r="S4979" s="209">
        <v>74.400000000000006</v>
      </c>
    </row>
    <row r="4980" spans="3:19" x14ac:dyDescent="0.25">
      <c r="C4980" s="210"/>
      <c r="R4980" s="208">
        <v>41492</v>
      </c>
      <c r="S4980" s="209">
        <v>74.3</v>
      </c>
    </row>
    <row r="4981" spans="3:19" x14ac:dyDescent="0.25">
      <c r="C4981" s="210"/>
      <c r="R4981" s="208">
        <v>41493</v>
      </c>
      <c r="S4981" s="209">
        <v>75.7</v>
      </c>
    </row>
    <row r="4982" spans="3:19" x14ac:dyDescent="0.25">
      <c r="C4982" s="210"/>
      <c r="R4982" s="208">
        <v>41494</v>
      </c>
      <c r="S4982" s="209">
        <v>75.5</v>
      </c>
    </row>
    <row r="4983" spans="3:19" x14ac:dyDescent="0.25">
      <c r="C4983" s="210"/>
      <c r="R4983" s="208">
        <v>41495</v>
      </c>
      <c r="S4983" s="209">
        <v>75.400000000000006</v>
      </c>
    </row>
    <row r="4984" spans="3:19" x14ac:dyDescent="0.25">
      <c r="C4984" s="210"/>
      <c r="R4984" s="208">
        <v>41496</v>
      </c>
      <c r="S4984" s="209">
        <v>75.2</v>
      </c>
    </row>
    <row r="4985" spans="3:19" x14ac:dyDescent="0.25">
      <c r="C4985" s="210"/>
      <c r="R4985" s="208">
        <v>41497</v>
      </c>
      <c r="S4985" s="209">
        <v>73.400000000000006</v>
      </c>
    </row>
    <row r="4986" spans="3:19" x14ac:dyDescent="0.25">
      <c r="C4986" s="210"/>
      <c r="R4986" s="208">
        <v>41498</v>
      </c>
      <c r="S4986" s="209">
        <v>74.400000000000006</v>
      </c>
    </row>
    <row r="4987" spans="3:19" x14ac:dyDescent="0.25">
      <c r="C4987" s="210"/>
      <c r="R4987" s="208">
        <v>41499</v>
      </c>
      <c r="S4987" s="209">
        <v>74</v>
      </c>
    </row>
    <row r="4988" spans="3:19" x14ac:dyDescent="0.25">
      <c r="C4988" s="210"/>
      <c r="R4988" s="208">
        <v>41500</v>
      </c>
      <c r="S4988" s="209">
        <v>71.2</v>
      </c>
    </row>
    <row r="4989" spans="3:19" x14ac:dyDescent="0.25">
      <c r="C4989" s="210"/>
      <c r="R4989" s="208">
        <v>41501</v>
      </c>
      <c r="S4989" s="209">
        <v>70.3</v>
      </c>
    </row>
    <row r="4990" spans="3:19" x14ac:dyDescent="0.25">
      <c r="C4990" s="210"/>
      <c r="R4990" s="208">
        <v>41502</v>
      </c>
      <c r="S4990" s="209">
        <v>68</v>
      </c>
    </row>
    <row r="4991" spans="3:19" x14ac:dyDescent="0.25">
      <c r="C4991" s="210"/>
      <c r="R4991" s="208">
        <v>41503</v>
      </c>
      <c r="S4991" s="209">
        <v>68.7</v>
      </c>
    </row>
    <row r="4992" spans="3:19" x14ac:dyDescent="0.25">
      <c r="C4992" s="210"/>
      <c r="R4992" s="208">
        <v>41504</v>
      </c>
      <c r="S4992" s="209">
        <v>69.2</v>
      </c>
    </row>
    <row r="4993" spans="3:19" x14ac:dyDescent="0.25">
      <c r="C4993" s="210"/>
      <c r="R4993" s="208">
        <v>41505</v>
      </c>
      <c r="S4993" s="209">
        <v>71.3</v>
      </c>
    </row>
    <row r="4994" spans="3:19" x14ac:dyDescent="0.25">
      <c r="C4994" s="210"/>
      <c r="R4994" s="208">
        <v>41506</v>
      </c>
      <c r="S4994" s="209">
        <v>73.099999999999994</v>
      </c>
    </row>
    <row r="4995" spans="3:19" x14ac:dyDescent="0.25">
      <c r="C4995" s="210"/>
      <c r="R4995" s="208">
        <v>41507</v>
      </c>
      <c r="S4995" s="209">
        <v>72.5</v>
      </c>
    </row>
    <row r="4996" spans="3:19" x14ac:dyDescent="0.25">
      <c r="C4996" s="210"/>
      <c r="R4996" s="208">
        <v>41508</v>
      </c>
      <c r="S4996" s="209">
        <v>72</v>
      </c>
    </row>
    <row r="4997" spans="3:19" x14ac:dyDescent="0.25">
      <c r="C4997" s="210"/>
      <c r="R4997" s="208">
        <v>41509</v>
      </c>
      <c r="S4997" s="209">
        <v>73.599999999999994</v>
      </c>
    </row>
    <row r="4998" spans="3:19" x14ac:dyDescent="0.25">
      <c r="C4998" s="210"/>
      <c r="R4998" s="208">
        <v>41510</v>
      </c>
      <c r="S4998" s="209">
        <v>74.7</v>
      </c>
    </row>
    <row r="4999" spans="3:19" x14ac:dyDescent="0.25">
      <c r="C4999" s="210"/>
      <c r="R4999" s="208">
        <v>41511</v>
      </c>
      <c r="S4999" s="209">
        <v>74.099999999999994</v>
      </c>
    </row>
    <row r="5000" spans="3:19" x14ac:dyDescent="0.25">
      <c r="C5000" s="210"/>
      <c r="R5000" s="208">
        <v>41512</v>
      </c>
      <c r="S5000" s="209">
        <v>76.599999999999994</v>
      </c>
    </row>
    <row r="5001" spans="3:19" x14ac:dyDescent="0.25">
      <c r="C5001" s="210"/>
      <c r="R5001" s="208">
        <v>41513</v>
      </c>
      <c r="S5001" s="209">
        <v>78.8</v>
      </c>
    </row>
    <row r="5002" spans="3:19" x14ac:dyDescent="0.25">
      <c r="C5002" s="210"/>
      <c r="R5002" s="208">
        <v>41514</v>
      </c>
      <c r="S5002" s="209">
        <v>80.099999999999994</v>
      </c>
    </row>
    <row r="5003" spans="3:19" x14ac:dyDescent="0.25">
      <c r="C5003" s="210"/>
      <c r="R5003" s="208">
        <v>41515</v>
      </c>
      <c r="S5003" s="209">
        <v>83.2</v>
      </c>
    </row>
    <row r="5004" spans="3:19" x14ac:dyDescent="0.25">
      <c r="C5004" s="210"/>
      <c r="R5004" s="208">
        <v>41516</v>
      </c>
      <c r="S5004" s="209">
        <v>85.6</v>
      </c>
    </row>
    <row r="5005" spans="3:19" x14ac:dyDescent="0.25">
      <c r="C5005" s="210"/>
      <c r="R5005" s="208">
        <v>41517</v>
      </c>
      <c r="S5005" s="209">
        <v>90.3</v>
      </c>
    </row>
    <row r="5006" spans="3:19" x14ac:dyDescent="0.25">
      <c r="C5006" s="210"/>
      <c r="R5006" s="208">
        <v>41518</v>
      </c>
      <c r="S5006" s="209">
        <v>92.4</v>
      </c>
    </row>
    <row r="5007" spans="3:19" x14ac:dyDescent="0.25">
      <c r="C5007" s="210"/>
      <c r="R5007" s="208">
        <v>41519</v>
      </c>
      <c r="S5007" s="209">
        <v>93.7</v>
      </c>
    </row>
    <row r="5008" spans="3:19" x14ac:dyDescent="0.25">
      <c r="C5008" s="210"/>
      <c r="R5008" s="208">
        <v>41520</v>
      </c>
      <c r="S5008" s="209">
        <v>95.4</v>
      </c>
    </row>
    <row r="5009" spans="3:19" x14ac:dyDescent="0.25">
      <c r="C5009" s="210"/>
      <c r="R5009" s="208">
        <v>41521</v>
      </c>
      <c r="S5009" s="209">
        <v>94.2</v>
      </c>
    </row>
    <row r="5010" spans="3:19" x14ac:dyDescent="0.25">
      <c r="C5010" s="210"/>
      <c r="R5010" s="208">
        <v>41522</v>
      </c>
      <c r="S5010" s="209">
        <v>95</v>
      </c>
    </row>
    <row r="5011" spans="3:19" x14ac:dyDescent="0.25">
      <c r="C5011" s="210"/>
      <c r="R5011" s="208">
        <v>41523</v>
      </c>
      <c r="S5011" s="209">
        <v>94.9</v>
      </c>
    </row>
    <row r="5012" spans="3:19" x14ac:dyDescent="0.25">
      <c r="C5012" s="210"/>
      <c r="R5012" s="208">
        <v>41524</v>
      </c>
      <c r="S5012" s="209">
        <v>93.8</v>
      </c>
    </row>
    <row r="5013" spans="3:19" x14ac:dyDescent="0.25">
      <c r="C5013" s="210"/>
      <c r="R5013" s="208">
        <v>41525</v>
      </c>
      <c r="S5013" s="209">
        <v>93.3</v>
      </c>
    </row>
    <row r="5014" spans="3:19" x14ac:dyDescent="0.25">
      <c r="C5014" s="210"/>
      <c r="R5014" s="208">
        <v>41526</v>
      </c>
      <c r="S5014" s="209">
        <v>94.5</v>
      </c>
    </row>
    <row r="5015" spans="3:19" x14ac:dyDescent="0.25">
      <c r="C5015" s="210"/>
      <c r="R5015" s="208">
        <v>41527</v>
      </c>
      <c r="S5015" s="209">
        <v>96</v>
      </c>
    </row>
    <row r="5016" spans="3:19" x14ac:dyDescent="0.25">
      <c r="C5016" s="210"/>
      <c r="R5016" s="208">
        <v>41528</v>
      </c>
      <c r="S5016" s="209">
        <v>96.9</v>
      </c>
    </row>
    <row r="5017" spans="3:19" x14ac:dyDescent="0.25">
      <c r="C5017" s="210"/>
      <c r="R5017" s="208">
        <v>41529</v>
      </c>
      <c r="S5017" s="209">
        <v>96.8</v>
      </c>
    </row>
    <row r="5018" spans="3:19" x14ac:dyDescent="0.25">
      <c r="C5018" s="210"/>
      <c r="R5018" s="208">
        <v>41530</v>
      </c>
      <c r="S5018" s="209">
        <v>98.6</v>
      </c>
    </row>
    <row r="5019" spans="3:19" x14ac:dyDescent="0.25">
      <c r="C5019" s="210"/>
      <c r="R5019" s="208">
        <v>41531</v>
      </c>
      <c r="S5019" s="209">
        <v>98.6</v>
      </c>
    </row>
    <row r="5020" spans="3:19" x14ac:dyDescent="0.25">
      <c r="C5020" s="210"/>
      <c r="R5020" s="208">
        <v>41532</v>
      </c>
      <c r="S5020" s="209">
        <v>99.2</v>
      </c>
    </row>
    <row r="5021" spans="3:19" x14ac:dyDescent="0.25">
      <c r="C5021" s="210"/>
      <c r="R5021" s="208">
        <v>41533</v>
      </c>
      <c r="S5021" s="209">
        <v>101</v>
      </c>
    </row>
    <row r="5022" spans="3:19" x14ac:dyDescent="0.25">
      <c r="C5022" s="210"/>
      <c r="R5022" s="208">
        <v>41534</v>
      </c>
      <c r="S5022" s="209">
        <v>101.4</v>
      </c>
    </row>
    <row r="5023" spans="3:19" x14ac:dyDescent="0.25">
      <c r="C5023" s="210"/>
      <c r="R5023" s="208">
        <v>41535</v>
      </c>
      <c r="S5023" s="209">
        <v>100.4</v>
      </c>
    </row>
    <row r="5024" spans="3:19" x14ac:dyDescent="0.25">
      <c r="C5024" s="210"/>
      <c r="R5024" s="208">
        <v>41536</v>
      </c>
      <c r="S5024" s="209">
        <v>99.1</v>
      </c>
    </row>
    <row r="5025" spans="3:19" x14ac:dyDescent="0.25">
      <c r="C5025" s="210"/>
      <c r="R5025" s="208">
        <v>41537</v>
      </c>
      <c r="S5025" s="209">
        <v>100.1</v>
      </c>
    </row>
    <row r="5026" spans="3:19" x14ac:dyDescent="0.25">
      <c r="C5026" s="210"/>
      <c r="R5026" s="208">
        <v>41538</v>
      </c>
      <c r="S5026" s="209">
        <v>100.3</v>
      </c>
    </row>
    <row r="5027" spans="3:19" x14ac:dyDescent="0.25">
      <c r="C5027" s="210"/>
      <c r="R5027" s="208">
        <v>41539</v>
      </c>
      <c r="S5027" s="209">
        <v>99.8</v>
      </c>
    </row>
    <row r="5028" spans="3:19" x14ac:dyDescent="0.25">
      <c r="C5028" s="210"/>
      <c r="R5028" s="208">
        <v>41540</v>
      </c>
      <c r="S5028" s="209">
        <v>102.4</v>
      </c>
    </row>
    <row r="5029" spans="3:19" x14ac:dyDescent="0.25">
      <c r="C5029" s="210"/>
      <c r="R5029" s="208">
        <v>41541</v>
      </c>
      <c r="S5029" s="209">
        <v>105.8</v>
      </c>
    </row>
    <row r="5030" spans="3:19" x14ac:dyDescent="0.25">
      <c r="C5030" s="210"/>
      <c r="R5030" s="208">
        <v>41542</v>
      </c>
      <c r="S5030" s="209">
        <v>106.3</v>
      </c>
    </row>
    <row r="5031" spans="3:19" x14ac:dyDescent="0.25">
      <c r="C5031" s="210"/>
      <c r="R5031" s="208">
        <v>41543</v>
      </c>
      <c r="S5031" s="209">
        <v>105.5</v>
      </c>
    </row>
    <row r="5032" spans="3:19" x14ac:dyDescent="0.25">
      <c r="C5032" s="210"/>
      <c r="R5032" s="208">
        <v>41544</v>
      </c>
      <c r="S5032" s="209">
        <v>105.2</v>
      </c>
    </row>
    <row r="5033" spans="3:19" x14ac:dyDescent="0.25">
      <c r="C5033" s="210"/>
      <c r="R5033" s="208">
        <v>41545</v>
      </c>
      <c r="S5033" s="209">
        <v>102</v>
      </c>
    </row>
    <row r="5034" spans="3:19" x14ac:dyDescent="0.25">
      <c r="C5034" s="210"/>
      <c r="R5034" s="208">
        <v>41546</v>
      </c>
      <c r="S5034" s="209">
        <v>100.5</v>
      </c>
    </row>
    <row r="5035" spans="3:19" x14ac:dyDescent="0.25">
      <c r="C5035" s="210"/>
      <c r="R5035" s="208">
        <v>41547</v>
      </c>
      <c r="S5035" s="209">
        <v>98.1</v>
      </c>
    </row>
    <row r="5036" spans="3:19" x14ac:dyDescent="0.25">
      <c r="C5036" s="210"/>
      <c r="R5036" s="208">
        <v>41548</v>
      </c>
      <c r="S5036" s="209">
        <v>98.9</v>
      </c>
    </row>
    <row r="5037" spans="3:19" x14ac:dyDescent="0.25">
      <c r="C5037" s="210"/>
      <c r="R5037" s="208">
        <v>41549</v>
      </c>
      <c r="S5037" s="209">
        <v>97.6</v>
      </c>
    </row>
    <row r="5038" spans="3:19" x14ac:dyDescent="0.25">
      <c r="C5038" s="210"/>
      <c r="R5038" s="208">
        <v>41550</v>
      </c>
      <c r="S5038" s="209">
        <v>95.4</v>
      </c>
    </row>
    <row r="5039" spans="3:19" x14ac:dyDescent="0.25">
      <c r="C5039" s="210"/>
      <c r="R5039" s="208">
        <v>41551</v>
      </c>
      <c r="S5039" s="209">
        <v>97.1</v>
      </c>
    </row>
    <row r="5040" spans="3:19" x14ac:dyDescent="0.25">
      <c r="C5040" s="210"/>
      <c r="R5040" s="208">
        <v>41552</v>
      </c>
      <c r="S5040" s="209">
        <v>95.3</v>
      </c>
    </row>
    <row r="5041" spans="3:19" x14ac:dyDescent="0.25">
      <c r="C5041" s="210"/>
      <c r="R5041" s="208">
        <v>41553</v>
      </c>
      <c r="S5041" s="209">
        <v>94.4</v>
      </c>
    </row>
    <row r="5042" spans="3:19" x14ac:dyDescent="0.25">
      <c r="C5042" s="210"/>
      <c r="R5042" s="208">
        <v>41554</v>
      </c>
      <c r="S5042" s="209">
        <v>96.6</v>
      </c>
    </row>
    <row r="5043" spans="3:19" x14ac:dyDescent="0.25">
      <c r="C5043" s="210"/>
      <c r="R5043" s="208">
        <v>41555</v>
      </c>
      <c r="S5043" s="209">
        <v>97.5</v>
      </c>
    </row>
    <row r="5044" spans="3:19" x14ac:dyDescent="0.25">
      <c r="C5044" s="210"/>
      <c r="R5044" s="208">
        <v>41556</v>
      </c>
      <c r="S5044" s="209">
        <v>96.7</v>
      </c>
    </row>
    <row r="5045" spans="3:19" x14ac:dyDescent="0.25">
      <c r="C5045" s="210"/>
      <c r="R5045" s="208">
        <v>41557</v>
      </c>
      <c r="S5045" s="209">
        <v>96.4</v>
      </c>
    </row>
    <row r="5046" spans="3:19" x14ac:dyDescent="0.25">
      <c r="C5046" s="210"/>
      <c r="R5046" s="208">
        <v>41558</v>
      </c>
      <c r="S5046" s="209">
        <v>95</v>
      </c>
    </row>
    <row r="5047" spans="3:19" x14ac:dyDescent="0.25">
      <c r="C5047" s="210"/>
      <c r="R5047" s="208">
        <v>41559</v>
      </c>
      <c r="S5047" s="209">
        <v>93.7</v>
      </c>
    </row>
    <row r="5048" spans="3:19" x14ac:dyDescent="0.25">
      <c r="C5048" s="210"/>
      <c r="R5048" s="208">
        <v>41560</v>
      </c>
      <c r="S5048" s="209">
        <v>91.2</v>
      </c>
    </row>
    <row r="5049" spans="3:19" x14ac:dyDescent="0.25">
      <c r="C5049" s="210"/>
      <c r="R5049" s="208">
        <v>41561</v>
      </c>
      <c r="S5049" s="209">
        <v>91.5</v>
      </c>
    </row>
    <row r="5050" spans="3:19" x14ac:dyDescent="0.25">
      <c r="C5050" s="210"/>
      <c r="R5050" s="208">
        <v>41562</v>
      </c>
      <c r="S5050" s="209">
        <v>92.7</v>
      </c>
    </row>
    <row r="5051" spans="3:19" x14ac:dyDescent="0.25">
      <c r="C5051" s="210"/>
      <c r="R5051" s="208">
        <v>41563</v>
      </c>
      <c r="S5051" s="209">
        <v>90.7</v>
      </c>
    </row>
    <row r="5052" spans="3:19" x14ac:dyDescent="0.25">
      <c r="C5052" s="210"/>
      <c r="R5052" s="208">
        <v>41564</v>
      </c>
      <c r="S5052" s="209">
        <v>89</v>
      </c>
    </row>
    <row r="5053" spans="3:19" x14ac:dyDescent="0.25">
      <c r="C5053" s="210"/>
      <c r="R5053" s="208">
        <v>41565</v>
      </c>
      <c r="S5053" s="209">
        <v>88.7</v>
      </c>
    </row>
    <row r="5054" spans="3:19" x14ac:dyDescent="0.25">
      <c r="C5054" s="210"/>
      <c r="R5054" s="208">
        <v>41566</v>
      </c>
      <c r="S5054" s="209">
        <v>88.8</v>
      </c>
    </row>
    <row r="5055" spans="3:19" x14ac:dyDescent="0.25">
      <c r="C5055" s="210"/>
      <c r="R5055" s="208">
        <v>41567</v>
      </c>
      <c r="S5055" s="209">
        <v>87.5</v>
      </c>
    </row>
    <row r="5056" spans="3:19" x14ac:dyDescent="0.25">
      <c r="C5056" s="210"/>
      <c r="R5056" s="208">
        <v>41568</v>
      </c>
      <c r="S5056" s="209">
        <v>89.7</v>
      </c>
    </row>
    <row r="5057" spans="3:19" x14ac:dyDescent="0.25">
      <c r="C5057" s="210"/>
      <c r="R5057" s="208">
        <v>41569</v>
      </c>
      <c r="S5057" s="209">
        <v>89.4</v>
      </c>
    </row>
    <row r="5058" spans="3:19" x14ac:dyDescent="0.25">
      <c r="C5058" s="210"/>
      <c r="R5058" s="208">
        <v>41570</v>
      </c>
      <c r="S5058" s="209">
        <v>86.8</v>
      </c>
    </row>
    <row r="5059" spans="3:19" x14ac:dyDescent="0.25">
      <c r="C5059" s="210"/>
      <c r="R5059" s="208">
        <v>41571</v>
      </c>
      <c r="S5059" s="209">
        <v>83.1</v>
      </c>
    </row>
    <row r="5060" spans="3:19" x14ac:dyDescent="0.25">
      <c r="C5060" s="210"/>
      <c r="R5060" s="208">
        <v>41572</v>
      </c>
      <c r="S5060" s="209">
        <v>80.599999999999994</v>
      </c>
    </row>
    <row r="5061" spans="3:19" x14ac:dyDescent="0.25">
      <c r="C5061" s="210"/>
      <c r="R5061" s="208">
        <v>41573</v>
      </c>
      <c r="S5061" s="209">
        <v>78.2</v>
      </c>
    </row>
    <row r="5062" spans="3:19" x14ac:dyDescent="0.25">
      <c r="C5062" s="210"/>
      <c r="R5062" s="208">
        <v>41574</v>
      </c>
      <c r="S5062" s="209">
        <v>75.900000000000006</v>
      </c>
    </row>
    <row r="5063" spans="3:19" x14ac:dyDescent="0.25">
      <c r="C5063" s="210"/>
      <c r="R5063" s="208">
        <v>41575</v>
      </c>
      <c r="S5063" s="209">
        <v>75.3</v>
      </c>
    </row>
    <row r="5064" spans="3:19" x14ac:dyDescent="0.25">
      <c r="C5064" s="210"/>
      <c r="R5064" s="208">
        <v>41576</v>
      </c>
      <c r="S5064" s="209">
        <v>75</v>
      </c>
    </row>
    <row r="5065" spans="3:19" x14ac:dyDescent="0.25">
      <c r="C5065" s="210"/>
      <c r="R5065" s="208">
        <v>41577</v>
      </c>
      <c r="S5065" s="209">
        <v>74</v>
      </c>
    </row>
    <row r="5066" spans="3:19" x14ac:dyDescent="0.25">
      <c r="C5066" s="210"/>
      <c r="R5066" s="208">
        <v>41578</v>
      </c>
      <c r="S5066" s="209">
        <v>71.599999999999994</v>
      </c>
    </row>
    <row r="5067" spans="3:19" x14ac:dyDescent="0.25">
      <c r="C5067" s="210"/>
      <c r="R5067" s="208">
        <v>41579</v>
      </c>
      <c r="S5067" s="209">
        <v>71.599999999999994</v>
      </c>
    </row>
    <row r="5068" spans="3:19" x14ac:dyDescent="0.25">
      <c r="C5068" s="210"/>
      <c r="R5068" s="208">
        <v>41580</v>
      </c>
      <c r="S5068" s="209">
        <v>72.400000000000006</v>
      </c>
    </row>
    <row r="5069" spans="3:19" x14ac:dyDescent="0.25">
      <c r="C5069" s="210"/>
      <c r="R5069" s="208">
        <v>41581</v>
      </c>
      <c r="S5069" s="209">
        <v>71.3</v>
      </c>
    </row>
    <row r="5070" spans="3:19" x14ac:dyDescent="0.25">
      <c r="C5070" s="210"/>
      <c r="R5070" s="208">
        <v>41582</v>
      </c>
      <c r="S5070" s="209">
        <v>72</v>
      </c>
    </row>
    <row r="5071" spans="3:19" x14ac:dyDescent="0.25">
      <c r="C5071" s="210"/>
      <c r="R5071" s="208">
        <v>41583</v>
      </c>
      <c r="S5071" s="209">
        <v>70.7</v>
      </c>
    </row>
    <row r="5072" spans="3:19" x14ac:dyDescent="0.25">
      <c r="C5072" s="210"/>
      <c r="R5072" s="208">
        <v>41584</v>
      </c>
      <c r="S5072" s="209">
        <v>69</v>
      </c>
    </row>
    <row r="5073" spans="3:19" x14ac:dyDescent="0.25">
      <c r="C5073" s="210"/>
      <c r="R5073" s="208">
        <v>41585</v>
      </c>
      <c r="S5073" s="209">
        <v>67.7</v>
      </c>
    </row>
    <row r="5074" spans="3:19" x14ac:dyDescent="0.25">
      <c r="C5074" s="210"/>
      <c r="R5074" s="208">
        <v>41586</v>
      </c>
      <c r="S5074" s="209">
        <v>68.8</v>
      </c>
    </row>
    <row r="5075" spans="3:19" x14ac:dyDescent="0.25">
      <c r="C5075" s="210"/>
      <c r="R5075" s="208">
        <v>41587</v>
      </c>
      <c r="S5075" s="209">
        <v>70.400000000000006</v>
      </c>
    </row>
    <row r="5076" spans="3:19" x14ac:dyDescent="0.25">
      <c r="C5076" s="210"/>
      <c r="R5076" s="208">
        <v>41588</v>
      </c>
      <c r="S5076" s="209">
        <v>69.3</v>
      </c>
    </row>
    <row r="5077" spans="3:19" x14ac:dyDescent="0.25">
      <c r="C5077" s="210"/>
      <c r="R5077" s="208">
        <v>41589</v>
      </c>
      <c r="S5077" s="209">
        <v>71.099999999999994</v>
      </c>
    </row>
    <row r="5078" spans="3:19" x14ac:dyDescent="0.25">
      <c r="C5078" s="210"/>
      <c r="R5078" s="208">
        <v>41590</v>
      </c>
      <c r="S5078" s="209">
        <v>73.3</v>
      </c>
    </row>
    <row r="5079" spans="3:19" x14ac:dyDescent="0.25">
      <c r="C5079" s="210"/>
      <c r="R5079" s="208">
        <v>41591</v>
      </c>
      <c r="S5079" s="209">
        <v>72</v>
      </c>
    </row>
    <row r="5080" spans="3:19" x14ac:dyDescent="0.25">
      <c r="C5080" s="210"/>
      <c r="R5080" s="208">
        <v>41592</v>
      </c>
      <c r="S5080" s="209">
        <v>71.900000000000006</v>
      </c>
    </row>
    <row r="5081" spans="3:19" x14ac:dyDescent="0.25">
      <c r="C5081" s="210"/>
      <c r="R5081" s="208">
        <v>41593</v>
      </c>
      <c r="S5081" s="209">
        <v>72.8</v>
      </c>
    </row>
    <row r="5082" spans="3:19" x14ac:dyDescent="0.25">
      <c r="C5082" s="210"/>
      <c r="R5082" s="208">
        <v>41594</v>
      </c>
      <c r="S5082" s="209">
        <v>71.599999999999994</v>
      </c>
    </row>
    <row r="5083" spans="3:19" x14ac:dyDescent="0.25">
      <c r="C5083" s="210"/>
      <c r="R5083" s="208">
        <v>41595</v>
      </c>
      <c r="S5083" s="209">
        <v>70.8</v>
      </c>
    </row>
    <row r="5084" spans="3:19" x14ac:dyDescent="0.25">
      <c r="C5084" s="210"/>
      <c r="R5084" s="208">
        <v>41596</v>
      </c>
      <c r="S5084" s="209">
        <v>71.599999999999994</v>
      </c>
    </row>
    <row r="5085" spans="3:19" x14ac:dyDescent="0.25">
      <c r="C5085" s="210"/>
      <c r="R5085" s="208">
        <v>41597</v>
      </c>
      <c r="S5085" s="209">
        <v>73</v>
      </c>
    </row>
    <row r="5086" spans="3:19" x14ac:dyDescent="0.25">
      <c r="C5086" s="210"/>
      <c r="R5086" s="208">
        <v>41598</v>
      </c>
      <c r="S5086" s="209">
        <v>71.2</v>
      </c>
    </row>
    <row r="5087" spans="3:19" x14ac:dyDescent="0.25">
      <c r="C5087" s="210"/>
      <c r="R5087" s="208">
        <v>41599</v>
      </c>
      <c r="S5087" s="209">
        <v>70.900000000000006</v>
      </c>
    </row>
    <row r="5088" spans="3:19" x14ac:dyDescent="0.25">
      <c r="C5088" s="210"/>
      <c r="R5088" s="208">
        <v>41600</v>
      </c>
      <c r="S5088" s="209">
        <v>70.5</v>
      </c>
    </row>
    <row r="5089" spans="3:19" x14ac:dyDescent="0.25">
      <c r="C5089" s="210"/>
      <c r="R5089" s="208">
        <v>41601</v>
      </c>
      <c r="S5089" s="209">
        <v>70.400000000000006</v>
      </c>
    </row>
    <row r="5090" spans="3:19" x14ac:dyDescent="0.25">
      <c r="C5090" s="210"/>
      <c r="R5090" s="208">
        <v>41602</v>
      </c>
      <c r="S5090" s="209">
        <v>70.7</v>
      </c>
    </row>
    <row r="5091" spans="3:19" x14ac:dyDescent="0.25">
      <c r="C5091" s="210"/>
      <c r="R5091" s="208">
        <v>41603</v>
      </c>
      <c r="S5091" s="209">
        <v>74.2</v>
      </c>
    </row>
    <row r="5092" spans="3:19" x14ac:dyDescent="0.25">
      <c r="C5092" s="210"/>
      <c r="R5092" s="208">
        <v>41604</v>
      </c>
      <c r="S5092" s="209">
        <v>78.3</v>
      </c>
    </row>
    <row r="5093" spans="3:19" x14ac:dyDescent="0.25">
      <c r="C5093" s="210"/>
      <c r="R5093" s="208">
        <v>41605</v>
      </c>
      <c r="S5093" s="209">
        <v>78.2</v>
      </c>
    </row>
    <row r="5094" spans="3:19" x14ac:dyDescent="0.25">
      <c r="C5094" s="210"/>
      <c r="R5094" s="208">
        <v>41606</v>
      </c>
      <c r="S5094" s="209">
        <v>77.900000000000006</v>
      </c>
    </row>
    <row r="5095" spans="3:19" x14ac:dyDescent="0.25">
      <c r="C5095" s="210"/>
      <c r="R5095" s="208">
        <v>41607</v>
      </c>
      <c r="S5095" s="209">
        <v>77.5</v>
      </c>
    </row>
    <row r="5096" spans="3:19" x14ac:dyDescent="0.25">
      <c r="C5096" s="210"/>
      <c r="R5096" s="208">
        <v>41608</v>
      </c>
      <c r="S5096" s="209">
        <v>76.8</v>
      </c>
    </row>
    <row r="5097" spans="3:19" x14ac:dyDescent="0.25">
      <c r="C5097" s="210"/>
      <c r="R5097" s="208">
        <v>41609</v>
      </c>
      <c r="S5097" s="209">
        <v>75.099999999999994</v>
      </c>
    </row>
    <row r="5098" spans="3:19" x14ac:dyDescent="0.25">
      <c r="C5098" s="210"/>
      <c r="R5098" s="208">
        <v>41610</v>
      </c>
      <c r="S5098" s="209">
        <v>74.2</v>
      </c>
    </row>
    <row r="5099" spans="3:19" x14ac:dyDescent="0.25">
      <c r="C5099" s="210"/>
      <c r="R5099" s="208">
        <v>41611</v>
      </c>
      <c r="S5099" s="209">
        <v>74.599999999999994</v>
      </c>
    </row>
    <row r="5100" spans="3:19" x14ac:dyDescent="0.25">
      <c r="C5100" s="210"/>
      <c r="R5100" s="208">
        <v>41612</v>
      </c>
      <c r="S5100" s="209">
        <v>76</v>
      </c>
    </row>
    <row r="5101" spans="3:19" x14ac:dyDescent="0.25">
      <c r="C5101" s="210"/>
      <c r="R5101" s="208">
        <v>41613</v>
      </c>
      <c r="S5101" s="209">
        <v>75.5</v>
      </c>
    </row>
    <row r="5102" spans="3:19" x14ac:dyDescent="0.25">
      <c r="C5102" s="210"/>
      <c r="R5102" s="208">
        <v>41614</v>
      </c>
      <c r="S5102" s="209">
        <v>74.7</v>
      </c>
    </row>
    <row r="5103" spans="3:19" x14ac:dyDescent="0.25">
      <c r="C5103" s="210"/>
      <c r="R5103" s="208">
        <v>41615</v>
      </c>
      <c r="S5103" s="209">
        <v>74.400000000000006</v>
      </c>
    </row>
    <row r="5104" spans="3:19" x14ac:dyDescent="0.25">
      <c r="C5104" s="210"/>
      <c r="R5104" s="208">
        <v>41616</v>
      </c>
      <c r="S5104" s="209">
        <v>73.099999999999994</v>
      </c>
    </row>
    <row r="5105" spans="3:19" x14ac:dyDescent="0.25">
      <c r="C5105" s="210"/>
      <c r="R5105" s="208">
        <v>41617</v>
      </c>
      <c r="S5105" s="209">
        <v>71.8</v>
      </c>
    </row>
    <row r="5106" spans="3:19" x14ac:dyDescent="0.25">
      <c r="C5106" s="210"/>
      <c r="R5106" s="208">
        <v>41618</v>
      </c>
      <c r="S5106" s="209">
        <v>72.599999999999994</v>
      </c>
    </row>
    <row r="5107" spans="3:19" x14ac:dyDescent="0.25">
      <c r="C5107" s="210"/>
      <c r="R5107" s="208">
        <v>41619</v>
      </c>
      <c r="S5107" s="209">
        <v>71.900000000000006</v>
      </c>
    </row>
    <row r="5108" spans="3:19" x14ac:dyDescent="0.25">
      <c r="C5108" s="210"/>
      <c r="R5108" s="208">
        <v>41620</v>
      </c>
      <c r="S5108" s="209">
        <v>70.8</v>
      </c>
    </row>
    <row r="5109" spans="3:19" x14ac:dyDescent="0.25">
      <c r="C5109" s="210"/>
      <c r="R5109" s="208">
        <v>41621</v>
      </c>
      <c r="S5109" s="209">
        <v>70.8</v>
      </c>
    </row>
    <row r="5110" spans="3:19" x14ac:dyDescent="0.25">
      <c r="C5110" s="210"/>
      <c r="R5110" s="208">
        <v>41622</v>
      </c>
      <c r="S5110" s="209">
        <v>69.400000000000006</v>
      </c>
    </row>
    <row r="5111" spans="3:19" x14ac:dyDescent="0.25">
      <c r="C5111" s="210"/>
      <c r="R5111" s="208">
        <v>41623</v>
      </c>
      <c r="S5111" s="209">
        <v>67.400000000000006</v>
      </c>
    </row>
    <row r="5112" spans="3:19" x14ac:dyDescent="0.25">
      <c r="C5112" s="210"/>
      <c r="R5112" s="208">
        <v>41624</v>
      </c>
      <c r="S5112" s="209">
        <v>67.8</v>
      </c>
    </row>
    <row r="5113" spans="3:19" x14ac:dyDescent="0.25">
      <c r="C5113" s="210"/>
      <c r="R5113" s="208">
        <v>41625</v>
      </c>
      <c r="S5113" s="209">
        <v>70</v>
      </c>
    </row>
    <row r="5114" spans="3:19" x14ac:dyDescent="0.25">
      <c r="C5114" s="210"/>
      <c r="R5114" s="208">
        <v>41626</v>
      </c>
      <c r="S5114" s="209">
        <v>71</v>
      </c>
    </row>
    <row r="5115" spans="3:19" x14ac:dyDescent="0.25">
      <c r="C5115" s="210"/>
      <c r="R5115" s="208">
        <v>41627</v>
      </c>
      <c r="S5115" s="209">
        <v>70.099999999999994</v>
      </c>
    </row>
    <row r="5116" spans="3:19" x14ac:dyDescent="0.25">
      <c r="C5116" s="210"/>
      <c r="R5116" s="208">
        <v>41628</v>
      </c>
      <c r="S5116" s="209">
        <v>71</v>
      </c>
    </row>
    <row r="5117" spans="3:19" x14ac:dyDescent="0.25">
      <c r="C5117" s="210"/>
      <c r="R5117" s="208">
        <v>41629</v>
      </c>
      <c r="S5117" s="209">
        <v>71</v>
      </c>
    </row>
    <row r="5118" spans="3:19" x14ac:dyDescent="0.25">
      <c r="C5118" s="210"/>
      <c r="R5118" s="208">
        <v>41630</v>
      </c>
      <c r="S5118" s="209">
        <v>70.8</v>
      </c>
    </row>
    <row r="5119" spans="3:19" x14ac:dyDescent="0.25">
      <c r="C5119" s="210"/>
      <c r="R5119" s="208">
        <v>41631</v>
      </c>
      <c r="S5119" s="209">
        <v>70.599999999999994</v>
      </c>
    </row>
    <row r="5120" spans="3:19" x14ac:dyDescent="0.25">
      <c r="C5120" s="210"/>
      <c r="R5120" s="208">
        <v>41632</v>
      </c>
      <c r="S5120" s="209">
        <v>71.099999999999994</v>
      </c>
    </row>
    <row r="5121" spans="3:19" x14ac:dyDescent="0.25">
      <c r="C5121" s="210"/>
      <c r="R5121" s="208">
        <v>41633</v>
      </c>
      <c r="S5121" s="209">
        <v>68.7</v>
      </c>
    </row>
    <row r="5122" spans="3:19" x14ac:dyDescent="0.25">
      <c r="C5122" s="210"/>
      <c r="R5122" s="208">
        <v>41634</v>
      </c>
      <c r="S5122" s="209">
        <v>66</v>
      </c>
    </row>
    <row r="5123" spans="3:19" x14ac:dyDescent="0.25">
      <c r="C5123" s="210"/>
      <c r="R5123" s="208">
        <v>41635</v>
      </c>
      <c r="S5123" s="209">
        <v>67.599999999999994</v>
      </c>
    </row>
    <row r="5124" spans="3:19" x14ac:dyDescent="0.25">
      <c r="C5124" s="210"/>
      <c r="R5124" s="208">
        <v>41636</v>
      </c>
      <c r="S5124" s="209">
        <v>68.5</v>
      </c>
    </row>
    <row r="5125" spans="3:19" x14ac:dyDescent="0.25">
      <c r="C5125" s="210"/>
      <c r="R5125" s="208">
        <v>41637</v>
      </c>
      <c r="S5125" s="209">
        <v>67.5</v>
      </c>
    </row>
    <row r="5126" spans="3:19" x14ac:dyDescent="0.25">
      <c r="C5126" s="210"/>
      <c r="R5126" s="208">
        <v>41638</v>
      </c>
      <c r="S5126" s="209">
        <v>68.5</v>
      </c>
    </row>
    <row r="5127" spans="3:19" x14ac:dyDescent="0.25">
      <c r="C5127" s="210"/>
      <c r="R5127" s="208">
        <v>41639</v>
      </c>
      <c r="S5127" s="209">
        <v>72.099999999999994</v>
      </c>
    </row>
    <row r="5128" spans="3:19" x14ac:dyDescent="0.25">
      <c r="C5128" s="210"/>
      <c r="R5128" s="208">
        <v>41640</v>
      </c>
      <c r="S5128" s="209">
        <v>74.599999999999994</v>
      </c>
    </row>
    <row r="5129" spans="3:19" x14ac:dyDescent="0.25">
      <c r="C5129" s="210"/>
      <c r="R5129" s="208">
        <v>41641</v>
      </c>
      <c r="S5129" s="209">
        <v>74.599999999999994</v>
      </c>
    </row>
    <row r="5130" spans="3:19" x14ac:dyDescent="0.25">
      <c r="C5130" s="210"/>
      <c r="R5130" s="208">
        <v>41642</v>
      </c>
      <c r="S5130" s="209">
        <v>75.2</v>
      </c>
    </row>
    <row r="5131" spans="3:19" x14ac:dyDescent="0.25">
      <c r="C5131" s="210"/>
      <c r="R5131" s="208">
        <v>41643</v>
      </c>
      <c r="S5131" s="209">
        <v>74.8</v>
      </c>
    </row>
    <row r="5132" spans="3:19" x14ac:dyDescent="0.25">
      <c r="C5132" s="210"/>
      <c r="R5132" s="208">
        <v>41644</v>
      </c>
      <c r="S5132" s="209">
        <v>75.3</v>
      </c>
    </row>
    <row r="5133" spans="3:19" x14ac:dyDescent="0.25">
      <c r="C5133" s="210"/>
      <c r="R5133" s="208">
        <v>41645</v>
      </c>
      <c r="S5133" s="209">
        <v>77.3</v>
      </c>
    </row>
    <row r="5134" spans="3:19" x14ac:dyDescent="0.25">
      <c r="C5134" s="210"/>
      <c r="R5134" s="208">
        <v>41646</v>
      </c>
      <c r="S5134" s="209">
        <v>77.599999999999994</v>
      </c>
    </row>
    <row r="5135" spans="3:19" x14ac:dyDescent="0.25">
      <c r="C5135" s="210"/>
      <c r="R5135" s="208">
        <v>41647</v>
      </c>
      <c r="S5135" s="209">
        <v>78.5</v>
      </c>
    </row>
    <row r="5136" spans="3:19" x14ac:dyDescent="0.25">
      <c r="C5136" s="210"/>
      <c r="R5136" s="208">
        <v>41648</v>
      </c>
      <c r="S5136" s="209">
        <v>78.5</v>
      </c>
    </row>
    <row r="5137" spans="3:19" x14ac:dyDescent="0.25">
      <c r="C5137" s="210"/>
      <c r="R5137" s="208">
        <v>41649</v>
      </c>
      <c r="S5137" s="209">
        <v>79.5</v>
      </c>
    </row>
    <row r="5138" spans="3:19" x14ac:dyDescent="0.25">
      <c r="C5138" s="210"/>
      <c r="R5138" s="208">
        <v>41650</v>
      </c>
      <c r="S5138" s="209">
        <v>79</v>
      </c>
    </row>
    <row r="5139" spans="3:19" x14ac:dyDescent="0.25">
      <c r="C5139" s="210"/>
      <c r="R5139" s="208">
        <v>41651</v>
      </c>
      <c r="S5139" s="209">
        <v>77.7</v>
      </c>
    </row>
    <row r="5140" spans="3:19" x14ac:dyDescent="0.25">
      <c r="C5140" s="210"/>
      <c r="R5140" s="208">
        <v>41652</v>
      </c>
      <c r="S5140" s="209">
        <v>79.5</v>
      </c>
    </row>
    <row r="5141" spans="3:19" x14ac:dyDescent="0.25">
      <c r="C5141" s="210"/>
      <c r="R5141" s="208">
        <v>41653</v>
      </c>
      <c r="S5141" s="209">
        <v>81.5</v>
      </c>
    </row>
    <row r="5142" spans="3:19" x14ac:dyDescent="0.25">
      <c r="C5142" s="210"/>
      <c r="R5142" s="208">
        <v>41654</v>
      </c>
      <c r="S5142" s="209">
        <v>83</v>
      </c>
    </row>
    <row r="5143" spans="3:19" x14ac:dyDescent="0.25">
      <c r="C5143" s="210"/>
      <c r="R5143" s="208">
        <v>41655</v>
      </c>
      <c r="S5143" s="209">
        <v>81.2</v>
      </c>
    </row>
    <row r="5144" spans="3:19" x14ac:dyDescent="0.25">
      <c r="C5144" s="210"/>
      <c r="R5144" s="208">
        <v>41656</v>
      </c>
      <c r="S5144" s="209">
        <v>79.599999999999994</v>
      </c>
    </row>
    <row r="5145" spans="3:19" x14ac:dyDescent="0.25">
      <c r="C5145" s="210"/>
      <c r="R5145" s="208">
        <v>41657</v>
      </c>
      <c r="S5145" s="209">
        <v>79.400000000000006</v>
      </c>
    </row>
    <row r="5146" spans="3:19" x14ac:dyDescent="0.25">
      <c r="C5146" s="210"/>
      <c r="R5146" s="208">
        <v>41658</v>
      </c>
      <c r="S5146" s="209">
        <v>78.599999999999994</v>
      </c>
    </row>
    <row r="5147" spans="3:19" x14ac:dyDescent="0.25">
      <c r="C5147" s="210"/>
      <c r="R5147" s="208">
        <v>41659</v>
      </c>
      <c r="S5147" s="209">
        <v>79.3</v>
      </c>
    </row>
    <row r="5148" spans="3:19" x14ac:dyDescent="0.25">
      <c r="C5148" s="210"/>
      <c r="R5148" s="208">
        <v>41660</v>
      </c>
      <c r="S5148" s="209">
        <v>81.099999999999994</v>
      </c>
    </row>
    <row r="5149" spans="3:19" x14ac:dyDescent="0.25">
      <c r="C5149" s="210"/>
      <c r="R5149" s="208">
        <v>41661</v>
      </c>
      <c r="S5149" s="209">
        <v>82.3</v>
      </c>
    </row>
    <row r="5150" spans="3:19" x14ac:dyDescent="0.25">
      <c r="C5150" s="210"/>
      <c r="R5150" s="208">
        <v>41662</v>
      </c>
      <c r="S5150" s="209">
        <v>81.8</v>
      </c>
    </row>
    <row r="5151" spans="3:19" x14ac:dyDescent="0.25">
      <c r="C5151" s="210"/>
      <c r="R5151" s="208">
        <v>41663</v>
      </c>
      <c r="S5151" s="209">
        <v>82.2</v>
      </c>
    </row>
    <row r="5152" spans="3:19" x14ac:dyDescent="0.25">
      <c r="C5152" s="210"/>
      <c r="R5152" s="208">
        <v>41664</v>
      </c>
      <c r="S5152" s="209">
        <v>80.8</v>
      </c>
    </row>
    <row r="5153" spans="3:19" x14ac:dyDescent="0.25">
      <c r="C5153" s="210"/>
      <c r="R5153" s="208">
        <v>41665</v>
      </c>
      <c r="S5153" s="209">
        <v>80</v>
      </c>
    </row>
    <row r="5154" spans="3:19" x14ac:dyDescent="0.25">
      <c r="C5154" s="210"/>
      <c r="R5154" s="208">
        <v>41666</v>
      </c>
      <c r="S5154" s="209">
        <v>80.7</v>
      </c>
    </row>
    <row r="5155" spans="3:19" x14ac:dyDescent="0.25">
      <c r="C5155" s="210"/>
      <c r="R5155" s="208">
        <v>41667</v>
      </c>
      <c r="S5155" s="209">
        <v>81.3</v>
      </c>
    </row>
    <row r="5156" spans="3:19" x14ac:dyDescent="0.25">
      <c r="C5156" s="210"/>
      <c r="R5156" s="208">
        <v>41668</v>
      </c>
      <c r="S5156" s="209">
        <v>81.3</v>
      </c>
    </row>
    <row r="5157" spans="3:19" x14ac:dyDescent="0.25">
      <c r="C5157" s="210"/>
      <c r="R5157" s="208">
        <v>41669</v>
      </c>
      <c r="S5157" s="209">
        <v>78.7</v>
      </c>
    </row>
    <row r="5158" spans="3:19" x14ac:dyDescent="0.25">
      <c r="C5158" s="210"/>
      <c r="R5158" s="208">
        <v>41670</v>
      </c>
      <c r="S5158" s="209">
        <v>77.5</v>
      </c>
    </row>
    <row r="5159" spans="3:19" x14ac:dyDescent="0.25">
      <c r="C5159" s="210"/>
      <c r="R5159" s="208">
        <v>41671</v>
      </c>
      <c r="S5159" s="209">
        <v>76</v>
      </c>
    </row>
    <row r="5160" spans="3:19" x14ac:dyDescent="0.25">
      <c r="C5160" s="210"/>
      <c r="R5160" s="208">
        <v>41672</v>
      </c>
      <c r="S5160" s="209">
        <v>74.2</v>
      </c>
    </row>
    <row r="5161" spans="3:19" x14ac:dyDescent="0.25">
      <c r="C5161" s="210"/>
      <c r="R5161" s="208">
        <v>41673</v>
      </c>
      <c r="S5161" s="209">
        <v>78.400000000000006</v>
      </c>
    </row>
    <row r="5162" spans="3:19" x14ac:dyDescent="0.25">
      <c r="C5162" s="210"/>
      <c r="R5162" s="208">
        <v>41674</v>
      </c>
      <c r="S5162" s="209">
        <v>77.900000000000006</v>
      </c>
    </row>
    <row r="5163" spans="3:19" x14ac:dyDescent="0.25">
      <c r="C5163" s="210"/>
      <c r="R5163" s="208">
        <v>41675</v>
      </c>
      <c r="S5163" s="209">
        <v>77.5</v>
      </c>
    </row>
    <row r="5164" spans="3:19" x14ac:dyDescent="0.25">
      <c r="C5164" s="210"/>
      <c r="R5164" s="208">
        <v>41676</v>
      </c>
      <c r="S5164" s="209">
        <v>75.900000000000006</v>
      </c>
    </row>
    <row r="5165" spans="3:19" x14ac:dyDescent="0.25">
      <c r="C5165" s="210"/>
      <c r="R5165" s="208">
        <v>41677</v>
      </c>
      <c r="S5165" s="209">
        <v>74.8</v>
      </c>
    </row>
    <row r="5166" spans="3:19" x14ac:dyDescent="0.25">
      <c r="C5166" s="210"/>
      <c r="R5166" s="208">
        <v>41678</v>
      </c>
      <c r="S5166" s="209">
        <v>74.2</v>
      </c>
    </row>
    <row r="5167" spans="3:19" x14ac:dyDescent="0.25">
      <c r="C5167" s="210"/>
      <c r="R5167" s="208">
        <v>41679</v>
      </c>
      <c r="S5167" s="209">
        <v>73.400000000000006</v>
      </c>
    </row>
    <row r="5168" spans="3:19" x14ac:dyDescent="0.25">
      <c r="C5168" s="210"/>
      <c r="R5168" s="208">
        <v>41680</v>
      </c>
      <c r="S5168" s="209">
        <v>73.8</v>
      </c>
    </row>
    <row r="5169" spans="3:19" x14ac:dyDescent="0.25">
      <c r="C5169" s="210"/>
      <c r="R5169" s="208">
        <v>41681</v>
      </c>
      <c r="S5169" s="209">
        <v>76.2</v>
      </c>
    </row>
    <row r="5170" spans="3:19" x14ac:dyDescent="0.25">
      <c r="C5170" s="210"/>
      <c r="R5170" s="208">
        <v>41682</v>
      </c>
      <c r="S5170" s="209">
        <v>74.599999999999994</v>
      </c>
    </row>
    <row r="5171" spans="3:19" x14ac:dyDescent="0.25">
      <c r="C5171" s="210"/>
      <c r="R5171" s="208">
        <v>41683</v>
      </c>
      <c r="S5171" s="209">
        <v>73.8</v>
      </c>
    </row>
    <row r="5172" spans="3:19" x14ac:dyDescent="0.25">
      <c r="C5172" s="210"/>
      <c r="R5172" s="208">
        <v>41684</v>
      </c>
      <c r="S5172" s="209">
        <v>72.900000000000006</v>
      </c>
    </row>
    <row r="5173" spans="3:19" x14ac:dyDescent="0.25">
      <c r="C5173" s="210"/>
      <c r="R5173" s="208">
        <v>41685</v>
      </c>
      <c r="S5173" s="209">
        <v>73.2</v>
      </c>
    </row>
    <row r="5174" spans="3:19" x14ac:dyDescent="0.25">
      <c r="C5174" s="210"/>
      <c r="R5174" s="208">
        <v>41686</v>
      </c>
      <c r="S5174" s="209">
        <v>72.7</v>
      </c>
    </row>
    <row r="5175" spans="3:19" x14ac:dyDescent="0.25">
      <c r="C5175" s="210"/>
      <c r="R5175" s="208">
        <v>41687</v>
      </c>
      <c r="S5175" s="209">
        <v>73.400000000000006</v>
      </c>
    </row>
    <row r="5176" spans="3:19" x14ac:dyDescent="0.25">
      <c r="C5176" s="210"/>
      <c r="R5176" s="208">
        <v>41688</v>
      </c>
      <c r="S5176" s="209">
        <v>73.8</v>
      </c>
    </row>
    <row r="5177" spans="3:19" x14ac:dyDescent="0.25">
      <c r="C5177" s="210"/>
      <c r="R5177" s="208">
        <v>41689</v>
      </c>
      <c r="S5177" s="209">
        <v>73.8</v>
      </c>
    </row>
    <row r="5178" spans="3:19" x14ac:dyDescent="0.25">
      <c r="C5178" s="210"/>
      <c r="R5178" s="208">
        <v>41690</v>
      </c>
      <c r="S5178" s="209">
        <v>73.5</v>
      </c>
    </row>
    <row r="5179" spans="3:19" x14ac:dyDescent="0.25">
      <c r="C5179" s="210"/>
      <c r="R5179" s="208">
        <v>41691</v>
      </c>
      <c r="S5179" s="209">
        <v>74.7</v>
      </c>
    </row>
    <row r="5180" spans="3:19" x14ac:dyDescent="0.25">
      <c r="C5180" s="210"/>
      <c r="R5180" s="208">
        <v>41692</v>
      </c>
      <c r="S5180" s="209">
        <v>73.599999999999994</v>
      </c>
    </row>
    <row r="5181" spans="3:19" x14ac:dyDescent="0.25">
      <c r="C5181" s="210"/>
      <c r="R5181" s="208">
        <v>41693</v>
      </c>
      <c r="S5181" s="209">
        <v>71.3</v>
      </c>
    </row>
    <row r="5182" spans="3:19" x14ac:dyDescent="0.25">
      <c r="C5182" s="210"/>
      <c r="R5182" s="208">
        <v>41694</v>
      </c>
      <c r="S5182" s="209">
        <v>71.599999999999994</v>
      </c>
    </row>
    <row r="5183" spans="3:19" x14ac:dyDescent="0.25">
      <c r="C5183" s="210"/>
      <c r="R5183" s="208">
        <v>41695</v>
      </c>
      <c r="S5183" s="209">
        <v>70.599999999999994</v>
      </c>
    </row>
    <row r="5184" spans="3:19" x14ac:dyDescent="0.25">
      <c r="C5184" s="210"/>
      <c r="R5184" s="208">
        <v>41696</v>
      </c>
      <c r="S5184" s="209">
        <v>69.400000000000006</v>
      </c>
    </row>
    <row r="5185" spans="3:19" x14ac:dyDescent="0.25">
      <c r="C5185" s="210"/>
      <c r="R5185" s="208">
        <v>41697</v>
      </c>
      <c r="S5185" s="209">
        <v>69.5</v>
      </c>
    </row>
    <row r="5186" spans="3:19" x14ac:dyDescent="0.25">
      <c r="C5186" s="210"/>
      <c r="R5186" s="208">
        <v>41698</v>
      </c>
      <c r="S5186" s="209">
        <v>69.599999999999994</v>
      </c>
    </row>
    <row r="5187" spans="3:19" x14ac:dyDescent="0.25">
      <c r="C5187" s="210"/>
      <c r="R5187" s="208">
        <v>41699</v>
      </c>
      <c r="S5187" s="209">
        <v>71.5</v>
      </c>
    </row>
    <row r="5188" spans="3:19" x14ac:dyDescent="0.25">
      <c r="C5188" s="210"/>
      <c r="R5188" s="208">
        <v>41700</v>
      </c>
      <c r="S5188" s="209">
        <v>73.400000000000006</v>
      </c>
    </row>
    <row r="5189" spans="3:19" x14ac:dyDescent="0.25">
      <c r="C5189" s="210"/>
      <c r="R5189" s="208">
        <v>41701</v>
      </c>
      <c r="S5189" s="209">
        <v>78.2</v>
      </c>
    </row>
    <row r="5190" spans="3:19" x14ac:dyDescent="0.25">
      <c r="C5190" s="210"/>
      <c r="R5190" s="208">
        <v>41702</v>
      </c>
      <c r="S5190" s="209">
        <v>83.1</v>
      </c>
    </row>
    <row r="5191" spans="3:19" x14ac:dyDescent="0.25">
      <c r="C5191" s="210"/>
      <c r="R5191" s="208">
        <v>41703</v>
      </c>
      <c r="S5191" s="209">
        <v>85</v>
      </c>
    </row>
    <row r="5192" spans="3:19" x14ac:dyDescent="0.25">
      <c r="C5192" s="210"/>
      <c r="R5192" s="208">
        <v>41704</v>
      </c>
      <c r="S5192" s="209">
        <v>88.1</v>
      </c>
    </row>
    <row r="5193" spans="3:19" x14ac:dyDescent="0.25">
      <c r="C5193" s="210"/>
      <c r="R5193" s="208">
        <v>41705</v>
      </c>
      <c r="S5193" s="209">
        <v>90.5</v>
      </c>
    </row>
    <row r="5194" spans="3:19" x14ac:dyDescent="0.25">
      <c r="C5194" s="210"/>
      <c r="R5194" s="208">
        <v>41706</v>
      </c>
      <c r="S5194" s="209">
        <v>90.8</v>
      </c>
    </row>
    <row r="5195" spans="3:19" x14ac:dyDescent="0.25">
      <c r="C5195" s="210"/>
      <c r="R5195" s="208">
        <v>41707</v>
      </c>
      <c r="S5195" s="209">
        <v>92.2</v>
      </c>
    </row>
    <row r="5196" spans="3:19" x14ac:dyDescent="0.25">
      <c r="C5196" s="210"/>
      <c r="R5196" s="208">
        <v>41708</v>
      </c>
      <c r="S5196" s="209">
        <v>94.8</v>
      </c>
    </row>
    <row r="5197" spans="3:19" x14ac:dyDescent="0.25">
      <c r="C5197" s="210"/>
      <c r="R5197" s="208">
        <v>41709</v>
      </c>
      <c r="S5197" s="209">
        <v>96.2</v>
      </c>
    </row>
    <row r="5198" spans="3:19" x14ac:dyDescent="0.25">
      <c r="C5198" s="210"/>
      <c r="R5198" s="208">
        <v>41710</v>
      </c>
      <c r="S5198" s="209">
        <v>98.5</v>
      </c>
    </row>
    <row r="5199" spans="3:19" x14ac:dyDescent="0.25">
      <c r="C5199" s="210"/>
      <c r="R5199" s="208">
        <v>41711</v>
      </c>
      <c r="S5199" s="209">
        <v>98.7</v>
      </c>
    </row>
    <row r="5200" spans="3:19" x14ac:dyDescent="0.25">
      <c r="C5200" s="210"/>
      <c r="R5200" s="208">
        <v>41712</v>
      </c>
      <c r="S5200" s="209">
        <v>100.2</v>
      </c>
    </row>
    <row r="5201" spans="3:19" x14ac:dyDescent="0.25">
      <c r="C5201" s="210"/>
      <c r="R5201" s="208">
        <v>41713</v>
      </c>
      <c r="S5201" s="209">
        <v>101.2</v>
      </c>
    </row>
    <row r="5202" spans="3:19" x14ac:dyDescent="0.25">
      <c r="C5202" s="210"/>
      <c r="R5202" s="208">
        <v>41714</v>
      </c>
      <c r="S5202" s="209">
        <v>102.7</v>
      </c>
    </row>
    <row r="5203" spans="3:19" x14ac:dyDescent="0.25">
      <c r="C5203" s="210"/>
      <c r="R5203" s="208">
        <v>41715</v>
      </c>
      <c r="S5203" s="209">
        <v>105</v>
      </c>
    </row>
    <row r="5204" spans="3:19" x14ac:dyDescent="0.25">
      <c r="C5204" s="210"/>
      <c r="R5204" s="208">
        <v>41716</v>
      </c>
      <c r="S5204" s="209">
        <v>109.7</v>
      </c>
    </row>
    <row r="5205" spans="3:19" x14ac:dyDescent="0.25">
      <c r="C5205" s="210"/>
      <c r="R5205" s="208">
        <v>41717</v>
      </c>
      <c r="S5205" s="209">
        <v>112</v>
      </c>
    </row>
    <row r="5206" spans="3:19" x14ac:dyDescent="0.25">
      <c r="C5206" s="210"/>
      <c r="R5206" s="208">
        <v>41718</v>
      </c>
      <c r="S5206" s="209">
        <v>112.1</v>
      </c>
    </row>
    <row r="5207" spans="3:19" x14ac:dyDescent="0.25">
      <c r="C5207" s="210"/>
      <c r="R5207" s="208">
        <v>41719</v>
      </c>
      <c r="S5207" s="209">
        <v>113.2</v>
      </c>
    </row>
    <row r="5208" spans="3:19" x14ac:dyDescent="0.25">
      <c r="C5208" s="210"/>
      <c r="R5208" s="208">
        <v>41720</v>
      </c>
      <c r="S5208" s="209">
        <v>111.8</v>
      </c>
    </row>
    <row r="5209" spans="3:19" x14ac:dyDescent="0.25">
      <c r="C5209" s="210"/>
      <c r="R5209" s="208">
        <v>41721</v>
      </c>
      <c r="S5209" s="209">
        <v>110.8</v>
      </c>
    </row>
    <row r="5210" spans="3:19" x14ac:dyDescent="0.25">
      <c r="C5210" s="210"/>
      <c r="R5210" s="208">
        <v>41722</v>
      </c>
      <c r="S5210" s="209">
        <v>113.9</v>
      </c>
    </row>
    <row r="5211" spans="3:19" x14ac:dyDescent="0.25">
      <c r="C5211" s="210"/>
      <c r="R5211" s="208">
        <v>41723</v>
      </c>
      <c r="S5211" s="209">
        <v>117.3</v>
      </c>
    </row>
    <row r="5212" spans="3:19" x14ac:dyDescent="0.25">
      <c r="C5212" s="210"/>
      <c r="R5212" s="208">
        <v>41724</v>
      </c>
      <c r="S5212" s="209">
        <v>118.6</v>
      </c>
    </row>
    <row r="5213" spans="3:19" x14ac:dyDescent="0.25">
      <c r="C5213" s="210"/>
      <c r="R5213" s="208">
        <v>41725</v>
      </c>
      <c r="S5213" s="209">
        <v>119.4</v>
      </c>
    </row>
    <row r="5214" spans="3:19" x14ac:dyDescent="0.25">
      <c r="C5214" s="210"/>
      <c r="R5214" s="208">
        <v>41726</v>
      </c>
      <c r="S5214" s="209">
        <v>120.8</v>
      </c>
    </row>
    <row r="5215" spans="3:19" x14ac:dyDescent="0.25">
      <c r="C5215" s="210"/>
      <c r="R5215" s="208">
        <v>41727</v>
      </c>
      <c r="S5215" s="209">
        <v>121</v>
      </c>
    </row>
    <row r="5216" spans="3:19" x14ac:dyDescent="0.25">
      <c r="C5216" s="210"/>
      <c r="R5216" s="208">
        <v>41728</v>
      </c>
      <c r="S5216" s="209">
        <v>120.7</v>
      </c>
    </row>
    <row r="5217" spans="3:19" x14ac:dyDescent="0.25">
      <c r="C5217" s="210"/>
      <c r="R5217" s="208">
        <v>41729</v>
      </c>
      <c r="S5217" s="209">
        <v>120.1</v>
      </c>
    </row>
    <row r="5218" spans="3:19" x14ac:dyDescent="0.25">
      <c r="C5218" s="210"/>
      <c r="R5218" s="208">
        <v>41730</v>
      </c>
      <c r="S5218" s="209">
        <v>119.7</v>
      </c>
    </row>
    <row r="5219" spans="3:19" x14ac:dyDescent="0.25">
      <c r="C5219" s="210"/>
      <c r="R5219" s="208">
        <v>41731</v>
      </c>
      <c r="S5219" s="209">
        <v>116.9</v>
      </c>
    </row>
    <row r="5220" spans="3:19" x14ac:dyDescent="0.25">
      <c r="C5220" s="210"/>
      <c r="R5220" s="208">
        <v>41732</v>
      </c>
      <c r="S5220" s="209">
        <v>111.9</v>
      </c>
    </row>
    <row r="5221" spans="3:19" x14ac:dyDescent="0.25">
      <c r="C5221" s="210"/>
      <c r="R5221" s="208">
        <v>41733</v>
      </c>
      <c r="S5221" s="209">
        <v>106.7</v>
      </c>
    </row>
    <row r="5222" spans="3:19" x14ac:dyDescent="0.25">
      <c r="C5222" s="210"/>
      <c r="R5222" s="208">
        <v>41734</v>
      </c>
      <c r="S5222" s="209">
        <v>104</v>
      </c>
    </row>
    <row r="5223" spans="3:19" x14ac:dyDescent="0.25">
      <c r="C5223" s="210"/>
      <c r="R5223" s="208">
        <v>41735</v>
      </c>
      <c r="S5223" s="209">
        <v>99.1</v>
      </c>
    </row>
    <row r="5224" spans="3:19" x14ac:dyDescent="0.25">
      <c r="C5224" s="210"/>
      <c r="R5224" s="208">
        <v>41736</v>
      </c>
      <c r="S5224" s="209">
        <v>99.3</v>
      </c>
    </row>
    <row r="5225" spans="3:19" x14ac:dyDescent="0.25">
      <c r="C5225" s="210"/>
      <c r="R5225" s="208">
        <v>41737</v>
      </c>
      <c r="S5225" s="209">
        <v>99.7</v>
      </c>
    </row>
    <row r="5226" spans="3:19" x14ac:dyDescent="0.25">
      <c r="C5226" s="210"/>
      <c r="R5226" s="208">
        <v>41738</v>
      </c>
      <c r="S5226" s="209">
        <v>100.5</v>
      </c>
    </row>
    <row r="5227" spans="3:19" x14ac:dyDescent="0.25">
      <c r="C5227" s="210"/>
      <c r="R5227" s="208">
        <v>41739</v>
      </c>
      <c r="S5227" s="209">
        <v>99.5</v>
      </c>
    </row>
    <row r="5228" spans="3:19" x14ac:dyDescent="0.25">
      <c r="C5228" s="210"/>
      <c r="R5228" s="208">
        <v>41740</v>
      </c>
      <c r="S5228" s="209">
        <v>97.1</v>
      </c>
    </row>
    <row r="5229" spans="3:19" x14ac:dyDescent="0.25">
      <c r="C5229" s="210"/>
      <c r="R5229" s="208">
        <v>41741</v>
      </c>
      <c r="S5229" s="209">
        <v>96.4</v>
      </c>
    </row>
    <row r="5230" spans="3:19" x14ac:dyDescent="0.25">
      <c r="C5230" s="210"/>
      <c r="R5230" s="208">
        <v>41742</v>
      </c>
      <c r="S5230" s="209">
        <v>94.4</v>
      </c>
    </row>
    <row r="5231" spans="3:19" x14ac:dyDescent="0.25">
      <c r="C5231" s="210"/>
      <c r="R5231" s="208">
        <v>41743</v>
      </c>
      <c r="S5231" s="209">
        <v>95.4</v>
      </c>
    </row>
    <row r="5232" spans="3:19" x14ac:dyDescent="0.25">
      <c r="C5232" s="210"/>
      <c r="R5232" s="208">
        <v>41744</v>
      </c>
      <c r="S5232" s="209">
        <v>96.1</v>
      </c>
    </row>
    <row r="5233" spans="3:19" x14ac:dyDescent="0.25">
      <c r="C5233" s="210"/>
      <c r="R5233" s="208">
        <v>41745</v>
      </c>
      <c r="S5233" s="209">
        <v>96.4</v>
      </c>
    </row>
    <row r="5234" spans="3:19" x14ac:dyDescent="0.25">
      <c r="C5234" s="210"/>
      <c r="R5234" s="208">
        <v>41746</v>
      </c>
      <c r="S5234" s="209">
        <v>92.7</v>
      </c>
    </row>
    <row r="5235" spans="3:19" x14ac:dyDescent="0.25">
      <c r="C5235" s="210"/>
      <c r="R5235" s="208">
        <v>41747</v>
      </c>
      <c r="S5235" s="209">
        <v>90.7</v>
      </c>
    </row>
    <row r="5236" spans="3:19" x14ac:dyDescent="0.25">
      <c r="C5236" s="210"/>
      <c r="R5236" s="208">
        <v>41748</v>
      </c>
      <c r="S5236" s="209">
        <v>89.2</v>
      </c>
    </row>
    <row r="5237" spans="3:19" x14ac:dyDescent="0.25">
      <c r="C5237" s="210"/>
      <c r="R5237" s="208">
        <v>41749</v>
      </c>
      <c r="S5237" s="209">
        <v>87.6</v>
      </c>
    </row>
    <row r="5238" spans="3:19" x14ac:dyDescent="0.25">
      <c r="C5238" s="210"/>
      <c r="R5238" s="208">
        <v>41750</v>
      </c>
      <c r="S5238" s="209">
        <v>88.1</v>
      </c>
    </row>
    <row r="5239" spans="3:19" x14ac:dyDescent="0.25">
      <c r="C5239" s="210"/>
      <c r="R5239" s="208">
        <v>41751</v>
      </c>
      <c r="S5239" s="209">
        <v>89.8</v>
      </c>
    </row>
    <row r="5240" spans="3:19" x14ac:dyDescent="0.25">
      <c r="C5240" s="210"/>
      <c r="R5240" s="208">
        <v>41752</v>
      </c>
      <c r="S5240" s="209">
        <v>89.6</v>
      </c>
    </row>
    <row r="5241" spans="3:19" x14ac:dyDescent="0.25">
      <c r="C5241" s="210"/>
      <c r="R5241" s="208">
        <v>41753</v>
      </c>
      <c r="S5241" s="209">
        <v>87.1</v>
      </c>
    </row>
    <row r="5242" spans="3:19" x14ac:dyDescent="0.25">
      <c r="C5242" s="210"/>
      <c r="R5242" s="208">
        <v>41754</v>
      </c>
      <c r="S5242" s="209">
        <v>87.7</v>
      </c>
    </row>
    <row r="5243" spans="3:19" x14ac:dyDescent="0.25">
      <c r="C5243" s="210"/>
      <c r="R5243" s="208">
        <v>41755</v>
      </c>
      <c r="S5243" s="209">
        <v>87</v>
      </c>
    </row>
    <row r="5244" spans="3:19" x14ac:dyDescent="0.25">
      <c r="C5244" s="210"/>
      <c r="R5244" s="208">
        <v>41756</v>
      </c>
      <c r="S5244" s="209">
        <v>85.9</v>
      </c>
    </row>
    <row r="5245" spans="3:19" x14ac:dyDescent="0.25">
      <c r="C5245" s="210"/>
      <c r="R5245" s="208">
        <v>41757</v>
      </c>
      <c r="S5245" s="209">
        <v>87.4</v>
      </c>
    </row>
    <row r="5246" spans="3:19" x14ac:dyDescent="0.25">
      <c r="C5246" s="210"/>
      <c r="R5246" s="208">
        <v>41758</v>
      </c>
      <c r="S5246" s="209">
        <v>89.6</v>
      </c>
    </row>
    <row r="5247" spans="3:19" x14ac:dyDescent="0.25">
      <c r="C5247" s="210"/>
      <c r="R5247" s="208">
        <v>41759</v>
      </c>
      <c r="S5247" s="209">
        <v>92.8</v>
      </c>
    </row>
    <row r="5248" spans="3:19" x14ac:dyDescent="0.25">
      <c r="C5248" s="210"/>
      <c r="R5248" s="208">
        <v>41760</v>
      </c>
      <c r="S5248" s="209">
        <v>91.4</v>
      </c>
    </row>
    <row r="5249" spans="3:19" x14ac:dyDescent="0.25">
      <c r="C5249" s="210"/>
      <c r="R5249" s="208">
        <v>41761</v>
      </c>
      <c r="S5249" s="209">
        <v>91.3</v>
      </c>
    </row>
    <row r="5250" spans="3:19" x14ac:dyDescent="0.25">
      <c r="C5250" s="210"/>
      <c r="R5250" s="208">
        <v>41762</v>
      </c>
      <c r="S5250" s="209">
        <v>92.3</v>
      </c>
    </row>
    <row r="5251" spans="3:19" x14ac:dyDescent="0.25">
      <c r="C5251" s="210"/>
      <c r="R5251" s="208">
        <v>41763</v>
      </c>
      <c r="S5251" s="209">
        <v>93.4</v>
      </c>
    </row>
    <row r="5252" spans="3:19" x14ac:dyDescent="0.25">
      <c r="C5252" s="210"/>
      <c r="R5252" s="208">
        <v>41764</v>
      </c>
      <c r="S5252" s="209">
        <v>93.5</v>
      </c>
    </row>
    <row r="5253" spans="3:19" x14ac:dyDescent="0.25">
      <c r="C5253" s="210"/>
      <c r="R5253" s="208">
        <v>41765</v>
      </c>
      <c r="S5253" s="209">
        <v>96.6</v>
      </c>
    </row>
    <row r="5254" spans="3:19" x14ac:dyDescent="0.25">
      <c r="C5254" s="210"/>
      <c r="R5254" s="208">
        <v>41766</v>
      </c>
      <c r="S5254" s="209">
        <v>97.3</v>
      </c>
    </row>
    <row r="5255" spans="3:19" x14ac:dyDescent="0.25">
      <c r="C5255" s="210"/>
      <c r="R5255" s="208">
        <v>41767</v>
      </c>
      <c r="S5255" s="209">
        <v>97.5</v>
      </c>
    </row>
    <row r="5256" spans="3:19" x14ac:dyDescent="0.25">
      <c r="C5256" s="210"/>
      <c r="R5256" s="208">
        <v>41768</v>
      </c>
      <c r="S5256" s="209">
        <v>96.8</v>
      </c>
    </row>
    <row r="5257" spans="3:19" x14ac:dyDescent="0.25">
      <c r="C5257" s="210"/>
      <c r="R5257" s="208">
        <v>41769</v>
      </c>
      <c r="S5257" s="209">
        <v>95.6</v>
      </c>
    </row>
    <row r="5258" spans="3:19" x14ac:dyDescent="0.25">
      <c r="C5258" s="210"/>
      <c r="R5258" s="208">
        <v>41770</v>
      </c>
      <c r="S5258" s="209">
        <v>97</v>
      </c>
    </row>
    <row r="5259" spans="3:19" x14ac:dyDescent="0.25">
      <c r="C5259" s="210"/>
      <c r="R5259" s="208">
        <v>41771</v>
      </c>
      <c r="S5259" s="209">
        <v>98</v>
      </c>
    </row>
    <row r="5260" spans="3:19" x14ac:dyDescent="0.25">
      <c r="C5260" s="210"/>
      <c r="R5260" s="208">
        <v>41772</v>
      </c>
      <c r="S5260" s="209">
        <v>100.3</v>
      </c>
    </row>
    <row r="5261" spans="3:19" x14ac:dyDescent="0.25">
      <c r="C5261" s="210"/>
      <c r="R5261" s="208">
        <v>41773</v>
      </c>
      <c r="S5261" s="209">
        <v>99.9</v>
      </c>
    </row>
    <row r="5262" spans="3:19" x14ac:dyDescent="0.25">
      <c r="C5262" s="210"/>
      <c r="R5262" s="208">
        <v>41774</v>
      </c>
      <c r="S5262" s="209">
        <v>97.6</v>
      </c>
    </row>
    <row r="5263" spans="3:19" x14ac:dyDescent="0.25">
      <c r="C5263" s="210"/>
      <c r="R5263" s="208">
        <v>41775</v>
      </c>
      <c r="S5263" s="209">
        <v>95.4</v>
      </c>
    </row>
    <row r="5264" spans="3:19" x14ac:dyDescent="0.25">
      <c r="C5264" s="210"/>
      <c r="R5264" s="208">
        <v>41776</v>
      </c>
      <c r="S5264" s="209">
        <v>94</v>
      </c>
    </row>
    <row r="5265" spans="3:19" x14ac:dyDescent="0.25">
      <c r="C5265" s="210"/>
      <c r="R5265" s="208">
        <v>41777</v>
      </c>
      <c r="S5265" s="209">
        <v>93.1</v>
      </c>
    </row>
    <row r="5266" spans="3:19" x14ac:dyDescent="0.25">
      <c r="C5266" s="210"/>
      <c r="R5266" s="208">
        <v>41778</v>
      </c>
      <c r="S5266" s="209">
        <v>93.2</v>
      </c>
    </row>
    <row r="5267" spans="3:19" x14ac:dyDescent="0.25">
      <c r="C5267" s="210"/>
      <c r="R5267" s="208">
        <v>41779</v>
      </c>
      <c r="S5267" s="209">
        <v>93.5</v>
      </c>
    </row>
    <row r="5268" spans="3:19" x14ac:dyDescent="0.25">
      <c r="C5268" s="210"/>
      <c r="R5268" s="208">
        <v>41780</v>
      </c>
      <c r="S5268" s="209">
        <v>93.7</v>
      </c>
    </row>
    <row r="5269" spans="3:19" x14ac:dyDescent="0.25">
      <c r="C5269" s="210"/>
      <c r="R5269" s="208">
        <v>41781</v>
      </c>
      <c r="S5269" s="209">
        <v>91.1</v>
      </c>
    </row>
    <row r="5270" spans="3:19" x14ac:dyDescent="0.25">
      <c r="C5270" s="210"/>
      <c r="R5270" s="208">
        <v>41782</v>
      </c>
      <c r="S5270" s="209">
        <v>90.9</v>
      </c>
    </row>
    <row r="5271" spans="3:19" x14ac:dyDescent="0.25">
      <c r="C5271" s="210"/>
      <c r="R5271" s="208">
        <v>41783</v>
      </c>
      <c r="S5271" s="209">
        <v>90.9</v>
      </c>
    </row>
    <row r="5272" spans="3:19" x14ac:dyDescent="0.25">
      <c r="C5272" s="210"/>
      <c r="R5272" s="208">
        <v>41784</v>
      </c>
      <c r="S5272" s="209">
        <v>90.5</v>
      </c>
    </row>
    <row r="5273" spans="3:19" x14ac:dyDescent="0.25">
      <c r="C5273" s="210"/>
      <c r="R5273" s="208">
        <v>41785</v>
      </c>
      <c r="S5273" s="209">
        <v>89.7</v>
      </c>
    </row>
    <row r="5274" spans="3:19" x14ac:dyDescent="0.25">
      <c r="C5274" s="210"/>
      <c r="R5274" s="208">
        <v>41786</v>
      </c>
      <c r="S5274" s="209">
        <v>89.3</v>
      </c>
    </row>
    <row r="5275" spans="3:19" x14ac:dyDescent="0.25">
      <c r="C5275" s="210"/>
      <c r="R5275" s="208">
        <v>41787</v>
      </c>
      <c r="S5275" s="209">
        <v>88.6</v>
      </c>
    </row>
    <row r="5276" spans="3:19" x14ac:dyDescent="0.25">
      <c r="C5276" s="210"/>
      <c r="R5276" s="208">
        <v>41788</v>
      </c>
      <c r="S5276" s="209">
        <v>88.3</v>
      </c>
    </row>
    <row r="5277" spans="3:19" x14ac:dyDescent="0.25">
      <c r="C5277" s="210"/>
      <c r="R5277" s="208">
        <v>41789</v>
      </c>
      <c r="S5277" s="209">
        <v>84.3</v>
      </c>
    </row>
    <row r="5278" spans="3:19" x14ac:dyDescent="0.25">
      <c r="C5278" s="210"/>
      <c r="R5278" s="208">
        <v>41790</v>
      </c>
      <c r="S5278" s="209">
        <v>83.3</v>
      </c>
    </row>
    <row r="5279" spans="3:19" x14ac:dyDescent="0.25">
      <c r="C5279" s="210"/>
      <c r="R5279" s="208">
        <v>41791</v>
      </c>
      <c r="S5279" s="209">
        <v>81.400000000000006</v>
      </c>
    </row>
    <row r="5280" spans="3:19" x14ac:dyDescent="0.25">
      <c r="C5280" s="210"/>
      <c r="R5280" s="208">
        <v>41792</v>
      </c>
      <c r="S5280" s="209">
        <v>80.2</v>
      </c>
    </row>
    <row r="5281" spans="3:19" x14ac:dyDescent="0.25">
      <c r="C5281" s="210"/>
      <c r="R5281" s="208">
        <v>41793</v>
      </c>
      <c r="S5281" s="209">
        <v>80</v>
      </c>
    </row>
    <row r="5282" spans="3:19" x14ac:dyDescent="0.25">
      <c r="C5282" s="210"/>
      <c r="R5282" s="208">
        <v>41794</v>
      </c>
      <c r="S5282" s="209">
        <v>80.400000000000006</v>
      </c>
    </row>
    <row r="5283" spans="3:19" x14ac:dyDescent="0.25">
      <c r="C5283" s="210"/>
      <c r="R5283" s="208">
        <v>41795</v>
      </c>
      <c r="S5283" s="209">
        <v>80.3</v>
      </c>
    </row>
    <row r="5284" spans="3:19" x14ac:dyDescent="0.25">
      <c r="C5284" s="210"/>
      <c r="R5284" s="208">
        <v>41796</v>
      </c>
      <c r="S5284" s="209">
        <v>79.400000000000006</v>
      </c>
    </row>
    <row r="5285" spans="3:19" x14ac:dyDescent="0.25">
      <c r="C5285" s="210"/>
      <c r="R5285" s="208">
        <v>41797</v>
      </c>
      <c r="S5285" s="209">
        <v>76.099999999999994</v>
      </c>
    </row>
    <row r="5286" spans="3:19" x14ac:dyDescent="0.25">
      <c r="C5286" s="210"/>
      <c r="R5286" s="208">
        <v>41798</v>
      </c>
      <c r="S5286" s="209">
        <v>74.400000000000006</v>
      </c>
    </row>
    <row r="5287" spans="3:19" x14ac:dyDescent="0.25">
      <c r="C5287" s="210"/>
      <c r="R5287" s="208">
        <v>41799</v>
      </c>
      <c r="S5287" s="209">
        <v>75.3</v>
      </c>
    </row>
    <row r="5288" spans="3:19" x14ac:dyDescent="0.25">
      <c r="C5288" s="210"/>
      <c r="R5288" s="208">
        <v>41800</v>
      </c>
      <c r="S5288" s="209">
        <v>76</v>
      </c>
    </row>
    <row r="5289" spans="3:19" x14ac:dyDescent="0.25">
      <c r="C5289" s="210"/>
      <c r="R5289" s="208">
        <v>41801</v>
      </c>
      <c r="S5289" s="209">
        <v>77.2</v>
      </c>
    </row>
    <row r="5290" spans="3:19" x14ac:dyDescent="0.25">
      <c r="C5290" s="210"/>
      <c r="R5290" s="208">
        <v>41802</v>
      </c>
      <c r="S5290" s="209">
        <v>76.3</v>
      </c>
    </row>
    <row r="5291" spans="3:19" x14ac:dyDescent="0.25">
      <c r="C5291" s="210"/>
      <c r="R5291" s="208">
        <v>41803</v>
      </c>
      <c r="S5291" s="209">
        <v>75.8</v>
      </c>
    </row>
    <row r="5292" spans="3:19" x14ac:dyDescent="0.25">
      <c r="C5292" s="210"/>
      <c r="R5292" s="208">
        <v>41804</v>
      </c>
      <c r="S5292" s="209">
        <v>76.3</v>
      </c>
    </row>
    <row r="5293" spans="3:19" x14ac:dyDescent="0.25">
      <c r="C5293" s="210"/>
      <c r="R5293" s="208">
        <v>41805</v>
      </c>
      <c r="S5293" s="209">
        <v>75.8</v>
      </c>
    </row>
    <row r="5294" spans="3:19" x14ac:dyDescent="0.25">
      <c r="C5294" s="210"/>
      <c r="R5294" s="208">
        <v>41806</v>
      </c>
      <c r="S5294" s="209">
        <v>79</v>
      </c>
    </row>
    <row r="5295" spans="3:19" x14ac:dyDescent="0.25">
      <c r="C5295" s="210"/>
      <c r="R5295" s="208">
        <v>41807</v>
      </c>
      <c r="S5295" s="209">
        <v>83.7</v>
      </c>
    </row>
    <row r="5296" spans="3:19" x14ac:dyDescent="0.25">
      <c r="C5296" s="210"/>
      <c r="R5296" s="208">
        <v>41808</v>
      </c>
      <c r="S5296" s="209">
        <v>86.6</v>
      </c>
    </row>
    <row r="5297" spans="3:19" x14ac:dyDescent="0.25">
      <c r="C5297" s="210"/>
      <c r="R5297" s="208">
        <v>41809</v>
      </c>
      <c r="S5297" s="209">
        <v>87.5</v>
      </c>
    </row>
    <row r="5298" spans="3:19" x14ac:dyDescent="0.25">
      <c r="C5298" s="210"/>
      <c r="R5298" s="208">
        <v>41810</v>
      </c>
      <c r="S5298" s="209">
        <v>89.1</v>
      </c>
    </row>
    <row r="5299" spans="3:19" x14ac:dyDescent="0.25">
      <c r="C5299" s="210"/>
      <c r="R5299" s="208">
        <v>41811</v>
      </c>
      <c r="S5299" s="209">
        <v>90.1</v>
      </c>
    </row>
    <row r="5300" spans="3:19" x14ac:dyDescent="0.25">
      <c r="C5300" s="210"/>
      <c r="R5300" s="208">
        <v>41812</v>
      </c>
      <c r="S5300" s="209">
        <v>89.9</v>
      </c>
    </row>
    <row r="5301" spans="3:19" x14ac:dyDescent="0.25">
      <c r="C5301" s="210"/>
      <c r="R5301" s="208">
        <v>41813</v>
      </c>
      <c r="S5301" s="209">
        <v>92</v>
      </c>
    </row>
    <row r="5302" spans="3:19" x14ac:dyDescent="0.25">
      <c r="C5302" s="210"/>
      <c r="R5302" s="208">
        <v>41814</v>
      </c>
      <c r="S5302" s="209">
        <v>93.4</v>
      </c>
    </row>
    <row r="5303" spans="3:19" x14ac:dyDescent="0.25">
      <c r="C5303" s="210"/>
      <c r="R5303" s="208">
        <v>41815</v>
      </c>
      <c r="S5303" s="209">
        <v>95.2</v>
      </c>
    </row>
    <row r="5304" spans="3:19" x14ac:dyDescent="0.25">
      <c r="C5304" s="210"/>
      <c r="R5304" s="208">
        <v>41816</v>
      </c>
      <c r="S5304" s="209">
        <v>96</v>
      </c>
    </row>
    <row r="5305" spans="3:19" x14ac:dyDescent="0.25">
      <c r="C5305" s="210"/>
      <c r="R5305" s="208">
        <v>41817</v>
      </c>
      <c r="S5305" s="209">
        <v>97.4</v>
      </c>
    </row>
    <row r="5306" spans="3:19" x14ac:dyDescent="0.25">
      <c r="C5306" s="210"/>
      <c r="R5306" s="208">
        <v>41818</v>
      </c>
      <c r="S5306" s="209">
        <v>96.1</v>
      </c>
    </row>
    <row r="5307" spans="3:19" x14ac:dyDescent="0.25">
      <c r="C5307" s="210"/>
      <c r="R5307" s="208">
        <v>41819</v>
      </c>
      <c r="S5307" s="209">
        <v>97</v>
      </c>
    </row>
    <row r="5308" spans="3:19" x14ac:dyDescent="0.25">
      <c r="C5308" s="210"/>
      <c r="R5308" s="208">
        <v>41820</v>
      </c>
      <c r="S5308" s="209">
        <v>98.2</v>
      </c>
    </row>
    <row r="5309" spans="3:19" x14ac:dyDescent="0.25">
      <c r="C5309" s="210"/>
      <c r="R5309" s="208">
        <v>41821</v>
      </c>
      <c r="S5309" s="209">
        <v>101.3</v>
      </c>
    </row>
    <row r="5310" spans="3:19" x14ac:dyDescent="0.25">
      <c r="C5310" s="210"/>
      <c r="R5310" s="208">
        <v>41822</v>
      </c>
      <c r="S5310" s="209">
        <v>103.9</v>
      </c>
    </row>
    <row r="5311" spans="3:19" x14ac:dyDescent="0.25">
      <c r="C5311" s="210"/>
      <c r="R5311" s="208">
        <v>41823</v>
      </c>
      <c r="S5311" s="209">
        <v>104.1</v>
      </c>
    </row>
    <row r="5312" spans="3:19" x14ac:dyDescent="0.25">
      <c r="C5312" s="210"/>
      <c r="R5312" s="208">
        <v>41824</v>
      </c>
      <c r="S5312" s="209">
        <v>104.7</v>
      </c>
    </row>
    <row r="5313" spans="3:19" x14ac:dyDescent="0.25">
      <c r="C5313" s="210"/>
      <c r="R5313" s="208">
        <v>41825</v>
      </c>
      <c r="S5313" s="209">
        <v>103.5</v>
      </c>
    </row>
    <row r="5314" spans="3:19" x14ac:dyDescent="0.25">
      <c r="C5314" s="210"/>
      <c r="R5314" s="208">
        <v>41826</v>
      </c>
      <c r="S5314" s="209">
        <v>104.8</v>
      </c>
    </row>
    <row r="5315" spans="3:19" x14ac:dyDescent="0.25">
      <c r="C5315" s="210"/>
      <c r="R5315" s="208">
        <v>41827</v>
      </c>
      <c r="S5315" s="209">
        <v>108.1</v>
      </c>
    </row>
    <row r="5316" spans="3:19" x14ac:dyDescent="0.25">
      <c r="C5316" s="210"/>
      <c r="R5316" s="208">
        <v>41828</v>
      </c>
      <c r="S5316" s="209">
        <v>109.6</v>
      </c>
    </row>
    <row r="5317" spans="3:19" x14ac:dyDescent="0.25">
      <c r="C5317" s="210"/>
      <c r="R5317" s="208">
        <v>41829</v>
      </c>
      <c r="S5317" s="209">
        <v>110.7</v>
      </c>
    </row>
    <row r="5318" spans="3:19" x14ac:dyDescent="0.25">
      <c r="C5318" s="210"/>
      <c r="R5318" s="208">
        <v>41830</v>
      </c>
      <c r="S5318" s="209">
        <v>109.4</v>
      </c>
    </row>
    <row r="5319" spans="3:19" x14ac:dyDescent="0.25">
      <c r="C5319" s="210"/>
      <c r="R5319" s="208">
        <v>41831</v>
      </c>
      <c r="S5319" s="209">
        <v>108.9</v>
      </c>
    </row>
    <row r="5320" spans="3:19" x14ac:dyDescent="0.25">
      <c r="C5320" s="210"/>
      <c r="R5320" s="208">
        <v>41832</v>
      </c>
      <c r="S5320" s="209">
        <v>107.9</v>
      </c>
    </row>
    <row r="5321" spans="3:19" x14ac:dyDescent="0.25">
      <c r="C5321" s="210"/>
      <c r="R5321" s="208">
        <v>41833</v>
      </c>
      <c r="S5321" s="209">
        <v>108.7</v>
      </c>
    </row>
    <row r="5322" spans="3:19" x14ac:dyDescent="0.25">
      <c r="C5322" s="210"/>
      <c r="R5322" s="208">
        <v>41834</v>
      </c>
      <c r="S5322" s="209">
        <v>111.3</v>
      </c>
    </row>
    <row r="5323" spans="3:19" x14ac:dyDescent="0.25">
      <c r="C5323" s="210"/>
      <c r="R5323" s="208">
        <v>41835</v>
      </c>
      <c r="S5323" s="209">
        <v>112.3</v>
      </c>
    </row>
    <row r="5324" spans="3:19" x14ac:dyDescent="0.25">
      <c r="C5324" s="210"/>
      <c r="R5324" s="208">
        <v>41836</v>
      </c>
      <c r="S5324" s="209">
        <v>113.2</v>
      </c>
    </row>
    <row r="5325" spans="3:19" x14ac:dyDescent="0.25">
      <c r="C5325" s="210"/>
      <c r="R5325" s="208">
        <v>41837</v>
      </c>
      <c r="S5325" s="209">
        <v>111.2</v>
      </c>
    </row>
    <row r="5326" spans="3:19" x14ac:dyDescent="0.25">
      <c r="C5326" s="210"/>
      <c r="R5326" s="208">
        <v>41838</v>
      </c>
      <c r="S5326" s="209">
        <v>113.3</v>
      </c>
    </row>
    <row r="5327" spans="3:19" x14ac:dyDescent="0.25">
      <c r="C5327" s="210"/>
      <c r="R5327" s="208">
        <v>41839</v>
      </c>
      <c r="S5327" s="209">
        <v>115.6</v>
      </c>
    </row>
    <row r="5328" spans="3:19" x14ac:dyDescent="0.25">
      <c r="C5328" s="210"/>
      <c r="R5328" s="208">
        <v>41840</v>
      </c>
      <c r="S5328" s="209">
        <v>114.7</v>
      </c>
    </row>
    <row r="5329" spans="3:19" x14ac:dyDescent="0.25">
      <c r="C5329" s="210"/>
      <c r="R5329" s="208">
        <v>41841</v>
      </c>
      <c r="S5329" s="209">
        <v>118.5</v>
      </c>
    </row>
    <row r="5330" spans="3:19" x14ac:dyDescent="0.25">
      <c r="C5330" s="210"/>
      <c r="R5330" s="208">
        <v>41842</v>
      </c>
      <c r="S5330" s="209">
        <v>122</v>
      </c>
    </row>
    <row r="5331" spans="3:19" x14ac:dyDescent="0.25">
      <c r="C5331" s="210"/>
      <c r="R5331" s="208">
        <v>41843</v>
      </c>
      <c r="S5331" s="209">
        <v>125</v>
      </c>
    </row>
    <row r="5332" spans="3:19" x14ac:dyDescent="0.25">
      <c r="C5332" s="210"/>
      <c r="R5332" s="208">
        <v>41844</v>
      </c>
      <c r="S5332" s="209">
        <v>123.8</v>
      </c>
    </row>
    <row r="5333" spans="3:19" x14ac:dyDescent="0.25">
      <c r="C5333" s="210"/>
      <c r="R5333" s="208">
        <v>41845</v>
      </c>
      <c r="S5333" s="209">
        <v>126.6</v>
      </c>
    </row>
    <row r="5334" spans="3:19" x14ac:dyDescent="0.25">
      <c r="C5334" s="210"/>
      <c r="R5334" s="208">
        <v>41846</v>
      </c>
      <c r="S5334" s="209">
        <v>127.8</v>
      </c>
    </row>
    <row r="5335" spans="3:19" x14ac:dyDescent="0.25">
      <c r="C5335" s="210"/>
      <c r="R5335" s="208">
        <v>41847</v>
      </c>
      <c r="S5335" s="209">
        <v>127</v>
      </c>
    </row>
    <row r="5336" spans="3:19" x14ac:dyDescent="0.25">
      <c r="C5336" s="210"/>
      <c r="R5336" s="208">
        <v>41848</v>
      </c>
      <c r="S5336" s="209">
        <v>129.4</v>
      </c>
    </row>
    <row r="5337" spans="3:19" x14ac:dyDescent="0.25">
      <c r="C5337" s="210"/>
      <c r="R5337" s="208">
        <v>41849</v>
      </c>
      <c r="S5337" s="209">
        <v>132</v>
      </c>
    </row>
    <row r="5338" spans="3:19" x14ac:dyDescent="0.25">
      <c r="C5338" s="210"/>
      <c r="R5338" s="208">
        <v>41850</v>
      </c>
      <c r="S5338" s="209">
        <v>135.9</v>
      </c>
    </row>
    <row r="5339" spans="3:19" x14ac:dyDescent="0.25">
      <c r="C5339" s="210"/>
      <c r="R5339" s="208">
        <v>41851</v>
      </c>
      <c r="S5339" s="209">
        <v>136.4</v>
      </c>
    </row>
    <row r="5340" spans="3:19" x14ac:dyDescent="0.25">
      <c r="C5340" s="210"/>
      <c r="R5340" s="208">
        <v>41852</v>
      </c>
      <c r="S5340" s="209">
        <v>137</v>
      </c>
    </row>
    <row r="5341" spans="3:19" x14ac:dyDescent="0.25">
      <c r="C5341" s="210"/>
      <c r="R5341" s="208">
        <v>41853</v>
      </c>
      <c r="S5341" s="209">
        <v>135.4</v>
      </c>
    </row>
    <row r="5342" spans="3:19" x14ac:dyDescent="0.25">
      <c r="C5342" s="210"/>
      <c r="R5342" s="208">
        <v>41854</v>
      </c>
      <c r="S5342" s="209">
        <v>133.6</v>
      </c>
    </row>
    <row r="5343" spans="3:19" x14ac:dyDescent="0.25">
      <c r="C5343" s="210"/>
      <c r="R5343" s="208">
        <v>41855</v>
      </c>
      <c r="S5343" s="209">
        <v>136.30000000000001</v>
      </c>
    </row>
    <row r="5344" spans="3:19" x14ac:dyDescent="0.25">
      <c r="C5344" s="210"/>
      <c r="R5344" s="208">
        <v>41856</v>
      </c>
      <c r="S5344" s="209">
        <v>139</v>
      </c>
    </row>
    <row r="5345" spans="3:19" x14ac:dyDescent="0.25">
      <c r="C5345" s="210"/>
      <c r="R5345" s="208">
        <v>41857</v>
      </c>
      <c r="S5345" s="209">
        <v>140.19999999999999</v>
      </c>
    </row>
    <row r="5346" spans="3:19" x14ac:dyDescent="0.25">
      <c r="C5346" s="210"/>
      <c r="R5346" s="208">
        <v>41858</v>
      </c>
      <c r="S5346" s="209">
        <v>142.30000000000001</v>
      </c>
    </row>
    <row r="5347" spans="3:19" x14ac:dyDescent="0.25">
      <c r="C5347" s="210"/>
      <c r="R5347" s="208">
        <v>41859</v>
      </c>
      <c r="S5347" s="209">
        <v>145.80000000000001</v>
      </c>
    </row>
    <row r="5348" spans="3:19" x14ac:dyDescent="0.25">
      <c r="C5348" s="210"/>
      <c r="R5348" s="208">
        <v>41860</v>
      </c>
      <c r="S5348" s="209">
        <v>148</v>
      </c>
    </row>
    <row r="5349" spans="3:19" x14ac:dyDescent="0.25">
      <c r="C5349" s="210"/>
      <c r="R5349" s="208">
        <v>41861</v>
      </c>
      <c r="S5349" s="209">
        <v>148</v>
      </c>
    </row>
    <row r="5350" spans="3:19" x14ac:dyDescent="0.25">
      <c r="C5350" s="210"/>
      <c r="R5350" s="208">
        <v>41862</v>
      </c>
      <c r="S5350" s="209">
        <v>153</v>
      </c>
    </row>
    <row r="5351" spans="3:19" x14ac:dyDescent="0.25">
      <c r="C5351" s="210"/>
      <c r="R5351" s="208">
        <v>41863</v>
      </c>
      <c r="S5351" s="209">
        <v>153.9</v>
      </c>
    </row>
    <row r="5352" spans="3:19" x14ac:dyDescent="0.25">
      <c r="C5352" s="210"/>
      <c r="R5352" s="208">
        <v>41864</v>
      </c>
      <c r="S5352" s="209">
        <v>154.4</v>
      </c>
    </row>
    <row r="5353" spans="3:19" x14ac:dyDescent="0.25">
      <c r="C5353" s="210"/>
      <c r="R5353" s="208">
        <v>41865</v>
      </c>
      <c r="S5353" s="209">
        <v>154.69999999999999</v>
      </c>
    </row>
    <row r="5354" spans="3:19" x14ac:dyDescent="0.25">
      <c r="C5354" s="210"/>
      <c r="R5354" s="208">
        <v>41866</v>
      </c>
      <c r="S5354" s="209">
        <v>153.80000000000001</v>
      </c>
    </row>
    <row r="5355" spans="3:19" x14ac:dyDescent="0.25">
      <c r="C5355" s="210"/>
      <c r="R5355" s="208">
        <v>41867</v>
      </c>
      <c r="S5355" s="209">
        <v>151.69999999999999</v>
      </c>
    </row>
    <row r="5356" spans="3:19" x14ac:dyDescent="0.25">
      <c r="C5356" s="210"/>
      <c r="R5356" s="208">
        <v>41868</v>
      </c>
      <c r="S5356" s="209">
        <v>147.4</v>
      </c>
    </row>
    <row r="5357" spans="3:19" x14ac:dyDescent="0.25">
      <c r="C5357" s="210"/>
      <c r="R5357" s="208">
        <v>41869</v>
      </c>
      <c r="S5357" s="209">
        <v>145.5</v>
      </c>
    </row>
    <row r="5358" spans="3:19" x14ac:dyDescent="0.25">
      <c r="C5358" s="210"/>
      <c r="R5358" s="208">
        <v>41870</v>
      </c>
      <c r="S5358" s="209">
        <v>148.80000000000001</v>
      </c>
    </row>
    <row r="5359" spans="3:19" x14ac:dyDescent="0.25">
      <c r="C5359" s="210"/>
      <c r="R5359" s="208">
        <v>41871</v>
      </c>
      <c r="S5359" s="209">
        <v>146.1</v>
      </c>
    </row>
    <row r="5360" spans="3:19" x14ac:dyDescent="0.25">
      <c r="C5360" s="210"/>
      <c r="R5360" s="208">
        <v>41872</v>
      </c>
      <c r="S5360" s="209">
        <v>144.30000000000001</v>
      </c>
    </row>
    <row r="5361" spans="3:19" x14ac:dyDescent="0.25">
      <c r="C5361" s="210"/>
      <c r="R5361" s="208">
        <v>41873</v>
      </c>
      <c r="S5361" s="209">
        <v>140.69999999999999</v>
      </c>
    </row>
    <row r="5362" spans="3:19" x14ac:dyDescent="0.25">
      <c r="C5362" s="210"/>
      <c r="R5362" s="208">
        <v>41874</v>
      </c>
      <c r="S5362" s="209">
        <v>140.30000000000001</v>
      </c>
    </row>
    <row r="5363" spans="3:19" x14ac:dyDescent="0.25">
      <c r="C5363" s="210"/>
      <c r="R5363" s="208">
        <v>41875</v>
      </c>
      <c r="S5363" s="209">
        <v>136.5</v>
      </c>
    </row>
    <row r="5364" spans="3:19" x14ac:dyDescent="0.25">
      <c r="C5364" s="210"/>
      <c r="R5364" s="208">
        <v>41876</v>
      </c>
      <c r="S5364" s="209">
        <v>137.69999999999999</v>
      </c>
    </row>
    <row r="5365" spans="3:19" x14ac:dyDescent="0.25">
      <c r="C5365" s="210"/>
      <c r="R5365" s="208">
        <v>41877</v>
      </c>
      <c r="S5365" s="209">
        <v>138</v>
      </c>
    </row>
    <row r="5366" spans="3:19" x14ac:dyDescent="0.25">
      <c r="C5366" s="210"/>
      <c r="R5366" s="208">
        <v>41878</v>
      </c>
      <c r="S5366" s="209">
        <v>137.80000000000001</v>
      </c>
    </row>
    <row r="5367" spans="3:19" x14ac:dyDescent="0.25">
      <c r="C5367" s="210"/>
      <c r="R5367" s="208">
        <v>41879</v>
      </c>
      <c r="S5367" s="209">
        <v>135.4</v>
      </c>
    </row>
    <row r="5368" spans="3:19" x14ac:dyDescent="0.25">
      <c r="C5368" s="210"/>
      <c r="R5368" s="208">
        <v>41880</v>
      </c>
      <c r="S5368" s="209">
        <v>133.9</v>
      </c>
    </row>
    <row r="5369" spans="3:19" x14ac:dyDescent="0.25">
      <c r="C5369" s="210"/>
      <c r="R5369" s="208">
        <v>41881</v>
      </c>
      <c r="S5369" s="209">
        <v>133.4</v>
      </c>
    </row>
    <row r="5370" spans="3:19" x14ac:dyDescent="0.25">
      <c r="C5370" s="210"/>
      <c r="R5370" s="208">
        <v>41882</v>
      </c>
      <c r="S5370" s="209">
        <v>131.80000000000001</v>
      </c>
    </row>
    <row r="5371" spans="3:19" x14ac:dyDescent="0.25">
      <c r="C5371" s="210"/>
      <c r="R5371" s="208">
        <v>41883</v>
      </c>
      <c r="S5371" s="209">
        <v>137.80000000000001</v>
      </c>
    </row>
    <row r="5372" spans="3:19" x14ac:dyDescent="0.25">
      <c r="C5372" s="210"/>
      <c r="R5372" s="208">
        <v>41884</v>
      </c>
      <c r="S5372" s="209">
        <v>143.9</v>
      </c>
    </row>
    <row r="5373" spans="3:19" x14ac:dyDescent="0.25">
      <c r="C5373" s="210"/>
      <c r="R5373" s="208">
        <v>41885</v>
      </c>
      <c r="S5373" s="209">
        <v>144.9</v>
      </c>
    </row>
    <row r="5374" spans="3:19" x14ac:dyDescent="0.25">
      <c r="C5374" s="210"/>
      <c r="R5374" s="208">
        <v>41886</v>
      </c>
      <c r="S5374" s="209">
        <v>146.5</v>
      </c>
    </row>
    <row r="5375" spans="3:19" x14ac:dyDescent="0.25">
      <c r="C5375" s="210"/>
      <c r="R5375" s="208">
        <v>41887</v>
      </c>
      <c r="S5375" s="209">
        <v>145.1</v>
      </c>
    </row>
    <row r="5376" spans="3:19" x14ac:dyDescent="0.25">
      <c r="C5376" s="210"/>
      <c r="R5376" s="208">
        <v>41888</v>
      </c>
      <c r="S5376" s="209">
        <v>142.6</v>
      </c>
    </row>
    <row r="5377" spans="3:19" x14ac:dyDescent="0.25">
      <c r="C5377" s="210"/>
      <c r="R5377" s="208">
        <v>41889</v>
      </c>
      <c r="S5377" s="209">
        <v>138.1</v>
      </c>
    </row>
    <row r="5378" spans="3:19" x14ac:dyDescent="0.25">
      <c r="C5378" s="210"/>
      <c r="R5378" s="208">
        <v>41890</v>
      </c>
      <c r="S5378" s="209">
        <v>138.30000000000001</v>
      </c>
    </row>
    <row r="5379" spans="3:19" x14ac:dyDescent="0.25">
      <c r="C5379" s="210"/>
      <c r="R5379" s="208">
        <v>41891</v>
      </c>
      <c r="S5379" s="209">
        <v>138</v>
      </c>
    </row>
    <row r="5380" spans="3:19" x14ac:dyDescent="0.25">
      <c r="C5380" s="210"/>
      <c r="R5380" s="208">
        <v>41892</v>
      </c>
      <c r="S5380" s="209">
        <v>135.5</v>
      </c>
    </row>
    <row r="5381" spans="3:19" x14ac:dyDescent="0.25">
      <c r="C5381" s="210"/>
      <c r="R5381" s="208">
        <v>41893</v>
      </c>
      <c r="S5381" s="209">
        <v>134.4</v>
      </c>
    </row>
    <row r="5382" spans="3:19" x14ac:dyDescent="0.25">
      <c r="C5382" s="210"/>
      <c r="R5382" s="208">
        <v>41894</v>
      </c>
      <c r="S5382" s="209">
        <v>134.5</v>
      </c>
    </row>
    <row r="5383" spans="3:19" x14ac:dyDescent="0.25">
      <c r="C5383" s="210"/>
      <c r="R5383" s="208">
        <v>41895</v>
      </c>
      <c r="S5383" s="209">
        <v>134.30000000000001</v>
      </c>
    </row>
    <row r="5384" spans="3:19" x14ac:dyDescent="0.25">
      <c r="C5384" s="210"/>
      <c r="R5384" s="208">
        <v>41896</v>
      </c>
      <c r="S5384" s="209">
        <v>133.30000000000001</v>
      </c>
    </row>
    <row r="5385" spans="3:19" x14ac:dyDescent="0.25">
      <c r="C5385" s="210"/>
      <c r="R5385" s="208">
        <v>41897</v>
      </c>
      <c r="S5385" s="209">
        <v>134.30000000000001</v>
      </c>
    </row>
    <row r="5386" spans="3:19" x14ac:dyDescent="0.25">
      <c r="C5386" s="210"/>
      <c r="R5386" s="208">
        <v>41898</v>
      </c>
      <c r="S5386" s="209">
        <v>136.9</v>
      </c>
    </row>
    <row r="5387" spans="3:19" x14ac:dyDescent="0.25">
      <c r="C5387" s="210"/>
      <c r="R5387" s="208">
        <v>41899</v>
      </c>
      <c r="S5387" s="209">
        <v>138.30000000000001</v>
      </c>
    </row>
    <row r="5388" spans="3:19" x14ac:dyDescent="0.25">
      <c r="C5388" s="210"/>
      <c r="R5388" s="208">
        <v>41900</v>
      </c>
      <c r="S5388" s="209">
        <v>135.1</v>
      </c>
    </row>
    <row r="5389" spans="3:19" x14ac:dyDescent="0.25">
      <c r="C5389" s="210"/>
      <c r="R5389" s="208">
        <v>41901</v>
      </c>
      <c r="S5389" s="209">
        <v>135.4</v>
      </c>
    </row>
    <row r="5390" spans="3:19" x14ac:dyDescent="0.25">
      <c r="C5390" s="210"/>
      <c r="R5390" s="208">
        <v>41902</v>
      </c>
      <c r="S5390" s="209">
        <v>132.80000000000001</v>
      </c>
    </row>
    <row r="5391" spans="3:19" x14ac:dyDescent="0.25">
      <c r="C5391" s="210"/>
      <c r="R5391" s="208">
        <v>41903</v>
      </c>
      <c r="S5391" s="209">
        <v>131.80000000000001</v>
      </c>
    </row>
    <row r="5392" spans="3:19" x14ac:dyDescent="0.25">
      <c r="C5392" s="210"/>
      <c r="R5392" s="208">
        <v>41904</v>
      </c>
      <c r="S5392" s="209">
        <v>130.9</v>
      </c>
    </row>
    <row r="5393" spans="3:19" x14ac:dyDescent="0.25">
      <c r="C5393" s="210"/>
      <c r="R5393" s="208">
        <v>41905</v>
      </c>
      <c r="S5393" s="209">
        <v>134.6</v>
      </c>
    </row>
    <row r="5394" spans="3:19" x14ac:dyDescent="0.25">
      <c r="C5394" s="210"/>
      <c r="R5394" s="208">
        <v>41906</v>
      </c>
      <c r="S5394" s="209">
        <v>133.9</v>
      </c>
    </row>
    <row r="5395" spans="3:19" x14ac:dyDescent="0.25">
      <c r="C5395" s="210"/>
      <c r="R5395" s="208">
        <v>41907</v>
      </c>
      <c r="S5395" s="209">
        <v>133.6</v>
      </c>
    </row>
    <row r="5396" spans="3:19" x14ac:dyDescent="0.25">
      <c r="C5396" s="210"/>
      <c r="R5396" s="208">
        <v>41908</v>
      </c>
      <c r="S5396" s="209">
        <v>133.9</v>
      </c>
    </row>
    <row r="5397" spans="3:19" x14ac:dyDescent="0.25">
      <c r="C5397" s="210"/>
      <c r="R5397" s="208">
        <v>41909</v>
      </c>
      <c r="S5397" s="209">
        <v>134.9</v>
      </c>
    </row>
    <row r="5398" spans="3:19" x14ac:dyDescent="0.25">
      <c r="C5398" s="210"/>
      <c r="R5398" s="208">
        <v>41910</v>
      </c>
      <c r="S5398" s="209">
        <v>131.69999999999999</v>
      </c>
    </row>
    <row r="5399" spans="3:19" x14ac:dyDescent="0.25">
      <c r="C5399" s="210"/>
      <c r="R5399" s="208">
        <v>41911</v>
      </c>
      <c r="S5399" s="209">
        <v>130.80000000000001</v>
      </c>
    </row>
    <row r="5400" spans="3:19" x14ac:dyDescent="0.25">
      <c r="C5400" s="210"/>
      <c r="R5400" s="208">
        <v>41912</v>
      </c>
      <c r="S5400" s="209">
        <v>130.6</v>
      </c>
    </row>
    <row r="5401" spans="3:19" x14ac:dyDescent="0.25">
      <c r="C5401" s="210"/>
      <c r="R5401" s="208">
        <v>41913</v>
      </c>
      <c r="S5401" s="209">
        <v>126.6</v>
      </c>
    </row>
    <row r="5402" spans="3:19" x14ac:dyDescent="0.25">
      <c r="C5402" s="210"/>
      <c r="R5402" s="208">
        <v>41914</v>
      </c>
      <c r="S5402" s="209">
        <v>121.2</v>
      </c>
    </row>
    <row r="5403" spans="3:19" x14ac:dyDescent="0.25">
      <c r="C5403" s="210"/>
      <c r="R5403" s="208">
        <v>41915</v>
      </c>
      <c r="S5403" s="209">
        <v>118.5</v>
      </c>
    </row>
    <row r="5404" spans="3:19" x14ac:dyDescent="0.25">
      <c r="C5404" s="210"/>
      <c r="R5404" s="208">
        <v>41916</v>
      </c>
      <c r="S5404" s="209">
        <v>113.9</v>
      </c>
    </row>
    <row r="5405" spans="3:19" x14ac:dyDescent="0.25">
      <c r="C5405" s="210"/>
      <c r="R5405" s="208">
        <v>41917</v>
      </c>
      <c r="S5405" s="209">
        <v>111.7</v>
      </c>
    </row>
    <row r="5406" spans="3:19" x14ac:dyDescent="0.25">
      <c r="C5406" s="210"/>
      <c r="R5406" s="208">
        <v>41918</v>
      </c>
      <c r="S5406" s="209">
        <v>111.4</v>
      </c>
    </row>
    <row r="5407" spans="3:19" x14ac:dyDescent="0.25">
      <c r="C5407" s="210"/>
      <c r="R5407" s="208">
        <v>41919</v>
      </c>
      <c r="S5407" s="209">
        <v>111.1</v>
      </c>
    </row>
    <row r="5408" spans="3:19" x14ac:dyDescent="0.25">
      <c r="C5408" s="210"/>
      <c r="R5408" s="208">
        <v>41920</v>
      </c>
      <c r="S5408" s="209">
        <v>108.9</v>
      </c>
    </row>
    <row r="5409" spans="3:19" x14ac:dyDescent="0.25">
      <c r="C5409" s="210"/>
      <c r="R5409" s="208">
        <v>41921</v>
      </c>
      <c r="S5409" s="209">
        <v>107.7</v>
      </c>
    </row>
    <row r="5410" spans="3:19" x14ac:dyDescent="0.25">
      <c r="C5410" s="210"/>
      <c r="R5410" s="208">
        <v>41922</v>
      </c>
      <c r="S5410" s="209">
        <v>107.4</v>
      </c>
    </row>
    <row r="5411" spans="3:19" x14ac:dyDescent="0.25">
      <c r="C5411" s="210"/>
      <c r="R5411" s="208">
        <v>41923</v>
      </c>
      <c r="S5411" s="209">
        <v>105.6</v>
      </c>
    </row>
    <row r="5412" spans="3:19" x14ac:dyDescent="0.25">
      <c r="C5412" s="210"/>
      <c r="R5412" s="208">
        <v>41924</v>
      </c>
      <c r="S5412" s="209">
        <v>101.3</v>
      </c>
    </row>
    <row r="5413" spans="3:19" x14ac:dyDescent="0.25">
      <c r="C5413" s="210"/>
      <c r="R5413" s="208">
        <v>41925</v>
      </c>
      <c r="S5413" s="209">
        <v>100.7</v>
      </c>
    </row>
    <row r="5414" spans="3:19" x14ac:dyDescent="0.25">
      <c r="C5414" s="210"/>
      <c r="R5414" s="208">
        <v>41926</v>
      </c>
      <c r="S5414" s="209">
        <v>99.6</v>
      </c>
    </row>
    <row r="5415" spans="3:19" x14ac:dyDescent="0.25">
      <c r="C5415" s="210"/>
      <c r="R5415" s="208">
        <v>41927</v>
      </c>
      <c r="S5415" s="209">
        <v>98.9</v>
      </c>
    </row>
    <row r="5416" spans="3:19" x14ac:dyDescent="0.25">
      <c r="C5416" s="210"/>
      <c r="R5416" s="208">
        <v>41928</v>
      </c>
      <c r="S5416" s="209">
        <v>95.9</v>
      </c>
    </row>
    <row r="5417" spans="3:19" x14ac:dyDescent="0.25">
      <c r="C5417" s="210"/>
      <c r="R5417" s="208">
        <v>41929</v>
      </c>
      <c r="S5417" s="209">
        <v>93.4</v>
      </c>
    </row>
    <row r="5418" spans="3:19" x14ac:dyDescent="0.25">
      <c r="C5418" s="210"/>
      <c r="R5418" s="208">
        <v>41930</v>
      </c>
      <c r="S5418" s="209">
        <v>91.2</v>
      </c>
    </row>
    <row r="5419" spans="3:19" x14ac:dyDescent="0.25">
      <c r="C5419" s="210"/>
      <c r="R5419" s="208">
        <v>41931</v>
      </c>
      <c r="S5419" s="209">
        <v>88.7</v>
      </c>
    </row>
    <row r="5420" spans="3:19" x14ac:dyDescent="0.25">
      <c r="C5420" s="210"/>
      <c r="R5420" s="208">
        <v>41932</v>
      </c>
      <c r="S5420" s="209">
        <v>88.7</v>
      </c>
    </row>
    <row r="5421" spans="3:19" x14ac:dyDescent="0.25">
      <c r="C5421" s="210"/>
      <c r="R5421" s="208">
        <v>41933</v>
      </c>
      <c r="S5421" s="209">
        <v>88.1</v>
      </c>
    </row>
    <row r="5422" spans="3:19" x14ac:dyDescent="0.25">
      <c r="C5422" s="210"/>
      <c r="R5422" s="208">
        <v>41934</v>
      </c>
      <c r="S5422" s="209">
        <v>88</v>
      </c>
    </row>
    <row r="5423" spans="3:19" x14ac:dyDescent="0.25">
      <c r="C5423" s="210"/>
      <c r="R5423" s="208">
        <v>41935</v>
      </c>
      <c r="S5423" s="209">
        <v>84.5</v>
      </c>
    </row>
    <row r="5424" spans="3:19" x14ac:dyDescent="0.25">
      <c r="C5424" s="210"/>
      <c r="R5424" s="208">
        <v>41936</v>
      </c>
      <c r="S5424" s="209">
        <v>82.6</v>
      </c>
    </row>
    <row r="5425" spans="3:19" x14ac:dyDescent="0.25">
      <c r="C5425" s="210"/>
      <c r="R5425" s="208">
        <v>41937</v>
      </c>
      <c r="S5425" s="209">
        <v>82.8</v>
      </c>
    </row>
    <row r="5426" spans="3:19" x14ac:dyDescent="0.25">
      <c r="C5426" s="210"/>
      <c r="R5426" s="208">
        <v>41938</v>
      </c>
      <c r="S5426" s="209">
        <v>79</v>
      </c>
    </row>
    <row r="5427" spans="3:19" x14ac:dyDescent="0.25">
      <c r="C5427" s="210"/>
      <c r="R5427" s="208">
        <v>41939</v>
      </c>
      <c r="S5427" s="209">
        <v>77.900000000000006</v>
      </c>
    </row>
    <row r="5428" spans="3:19" x14ac:dyDescent="0.25">
      <c r="C5428" s="210"/>
      <c r="R5428" s="208">
        <v>41940</v>
      </c>
      <c r="S5428" s="209">
        <v>80.599999999999994</v>
      </c>
    </row>
    <row r="5429" spans="3:19" x14ac:dyDescent="0.25">
      <c r="C5429" s="210"/>
      <c r="R5429" s="208">
        <v>41941</v>
      </c>
      <c r="S5429" s="209">
        <v>80.3</v>
      </c>
    </row>
    <row r="5430" spans="3:19" x14ac:dyDescent="0.25">
      <c r="C5430" s="210"/>
      <c r="R5430" s="208">
        <v>41942</v>
      </c>
      <c r="S5430" s="209">
        <v>80.5</v>
      </c>
    </row>
    <row r="5431" spans="3:19" x14ac:dyDescent="0.25">
      <c r="C5431" s="210"/>
      <c r="R5431" s="208">
        <v>41943</v>
      </c>
      <c r="S5431" s="209">
        <v>79.900000000000006</v>
      </c>
    </row>
    <row r="5432" spans="3:19" x14ac:dyDescent="0.25">
      <c r="C5432" s="210"/>
      <c r="R5432" s="208">
        <v>41944</v>
      </c>
      <c r="S5432" s="209">
        <v>81.2</v>
      </c>
    </row>
    <row r="5433" spans="3:19" x14ac:dyDescent="0.25">
      <c r="C5433" s="210"/>
      <c r="R5433" s="208">
        <v>41945</v>
      </c>
      <c r="S5433" s="209">
        <v>79.2</v>
      </c>
    </row>
    <row r="5434" spans="3:19" x14ac:dyDescent="0.25">
      <c r="C5434" s="210"/>
      <c r="R5434" s="208">
        <v>41946</v>
      </c>
      <c r="S5434" s="209">
        <v>79.2</v>
      </c>
    </row>
    <row r="5435" spans="3:19" x14ac:dyDescent="0.25">
      <c r="C5435" s="210"/>
      <c r="R5435" s="208">
        <v>41947</v>
      </c>
      <c r="S5435" s="209">
        <v>80.2</v>
      </c>
    </row>
    <row r="5436" spans="3:19" x14ac:dyDescent="0.25">
      <c r="C5436" s="210"/>
      <c r="R5436" s="208">
        <v>41948</v>
      </c>
      <c r="S5436" s="209">
        <v>80.5</v>
      </c>
    </row>
    <row r="5437" spans="3:19" x14ac:dyDescent="0.25">
      <c r="C5437" s="210"/>
      <c r="R5437" s="208">
        <v>41949</v>
      </c>
      <c r="S5437" s="209">
        <v>79.599999999999994</v>
      </c>
    </row>
    <row r="5438" spans="3:19" x14ac:dyDescent="0.25">
      <c r="C5438" s="210"/>
      <c r="R5438" s="208">
        <v>41950</v>
      </c>
      <c r="S5438" s="209">
        <v>79.900000000000006</v>
      </c>
    </row>
    <row r="5439" spans="3:19" x14ac:dyDescent="0.25">
      <c r="C5439" s="210"/>
      <c r="R5439" s="208">
        <v>41951</v>
      </c>
      <c r="S5439" s="209">
        <v>79.5</v>
      </c>
    </row>
    <row r="5440" spans="3:19" x14ac:dyDescent="0.25">
      <c r="C5440" s="210"/>
      <c r="R5440" s="208">
        <v>41952</v>
      </c>
      <c r="S5440" s="209">
        <v>77.7</v>
      </c>
    </row>
    <row r="5441" spans="3:19" x14ac:dyDescent="0.25">
      <c r="C5441" s="210"/>
      <c r="R5441" s="208">
        <v>41953</v>
      </c>
      <c r="S5441" s="209">
        <v>77.400000000000006</v>
      </c>
    </row>
    <row r="5442" spans="3:19" x14ac:dyDescent="0.25">
      <c r="C5442" s="210"/>
      <c r="R5442" s="208">
        <v>41954</v>
      </c>
      <c r="S5442" s="209">
        <v>78.599999999999994</v>
      </c>
    </row>
    <row r="5443" spans="3:19" x14ac:dyDescent="0.25">
      <c r="C5443" s="210"/>
      <c r="R5443" s="208">
        <v>41955</v>
      </c>
      <c r="S5443" s="209">
        <v>77.900000000000006</v>
      </c>
    </row>
    <row r="5444" spans="3:19" x14ac:dyDescent="0.25">
      <c r="C5444" s="210"/>
      <c r="R5444" s="208">
        <v>41956</v>
      </c>
      <c r="S5444" s="209">
        <v>77.599999999999994</v>
      </c>
    </row>
    <row r="5445" spans="3:19" x14ac:dyDescent="0.25">
      <c r="C5445" s="210"/>
      <c r="R5445" s="208">
        <v>41957</v>
      </c>
      <c r="S5445" s="209">
        <v>77.2</v>
      </c>
    </row>
    <row r="5446" spans="3:19" x14ac:dyDescent="0.25">
      <c r="C5446" s="210"/>
      <c r="R5446" s="208">
        <v>41958</v>
      </c>
      <c r="S5446" s="209">
        <v>78.2</v>
      </c>
    </row>
    <row r="5447" spans="3:19" x14ac:dyDescent="0.25">
      <c r="C5447" s="210"/>
      <c r="R5447" s="208">
        <v>41959</v>
      </c>
      <c r="S5447" s="209">
        <v>77</v>
      </c>
    </row>
    <row r="5448" spans="3:19" x14ac:dyDescent="0.25">
      <c r="C5448" s="210"/>
      <c r="R5448" s="208">
        <v>41960</v>
      </c>
      <c r="S5448" s="209">
        <v>79.8</v>
      </c>
    </row>
    <row r="5449" spans="3:19" x14ac:dyDescent="0.25">
      <c r="C5449" s="210"/>
      <c r="R5449" s="208">
        <v>41961</v>
      </c>
      <c r="S5449" s="209">
        <v>80.8</v>
      </c>
    </row>
    <row r="5450" spans="3:19" x14ac:dyDescent="0.25">
      <c r="C5450" s="210"/>
      <c r="R5450" s="208">
        <v>41962</v>
      </c>
      <c r="S5450" s="209">
        <v>81.400000000000006</v>
      </c>
    </row>
    <row r="5451" spans="3:19" x14ac:dyDescent="0.25">
      <c r="C5451" s="210"/>
      <c r="R5451" s="208">
        <v>41963</v>
      </c>
      <c r="S5451" s="209">
        <v>82.3</v>
      </c>
    </row>
    <row r="5452" spans="3:19" x14ac:dyDescent="0.25">
      <c r="C5452" s="210"/>
      <c r="R5452" s="208">
        <v>41964</v>
      </c>
      <c r="S5452" s="209">
        <v>83.4</v>
      </c>
    </row>
    <row r="5453" spans="3:19" x14ac:dyDescent="0.25">
      <c r="C5453" s="210"/>
      <c r="R5453" s="208">
        <v>41965</v>
      </c>
      <c r="S5453" s="209">
        <v>82.7</v>
      </c>
    </row>
    <row r="5454" spans="3:19" x14ac:dyDescent="0.25">
      <c r="C5454" s="210"/>
      <c r="R5454" s="208">
        <v>41966</v>
      </c>
      <c r="S5454" s="209">
        <v>82.2</v>
      </c>
    </row>
    <row r="5455" spans="3:19" x14ac:dyDescent="0.25">
      <c r="C5455" s="210"/>
      <c r="R5455" s="208">
        <v>41967</v>
      </c>
      <c r="S5455" s="209">
        <v>83.2</v>
      </c>
    </row>
    <row r="5456" spans="3:19" x14ac:dyDescent="0.25">
      <c r="C5456" s="210"/>
      <c r="R5456" s="208">
        <v>41968</v>
      </c>
      <c r="S5456" s="209">
        <v>87.4</v>
      </c>
    </row>
    <row r="5457" spans="3:19" x14ac:dyDescent="0.25">
      <c r="C5457" s="210"/>
      <c r="R5457" s="208">
        <v>41969</v>
      </c>
      <c r="S5457" s="209">
        <v>88.2</v>
      </c>
    </row>
    <row r="5458" spans="3:19" x14ac:dyDescent="0.25">
      <c r="C5458" s="210"/>
      <c r="R5458" s="208">
        <v>41970</v>
      </c>
      <c r="S5458" s="209">
        <v>86.2</v>
      </c>
    </row>
    <row r="5459" spans="3:19" x14ac:dyDescent="0.25">
      <c r="C5459" s="210"/>
      <c r="R5459" s="208">
        <v>41971</v>
      </c>
      <c r="S5459" s="209">
        <v>86.1</v>
      </c>
    </row>
    <row r="5460" spans="3:19" x14ac:dyDescent="0.25">
      <c r="C5460" s="210"/>
      <c r="R5460" s="208">
        <v>41972</v>
      </c>
      <c r="S5460" s="209">
        <v>84.3</v>
      </c>
    </row>
    <row r="5461" spans="3:19" x14ac:dyDescent="0.25">
      <c r="C5461" s="210"/>
      <c r="R5461" s="208">
        <v>41973</v>
      </c>
      <c r="S5461" s="209">
        <v>84.1</v>
      </c>
    </row>
    <row r="5462" spans="3:19" x14ac:dyDescent="0.25">
      <c r="C5462" s="210"/>
      <c r="R5462" s="208">
        <v>41974</v>
      </c>
      <c r="S5462" s="209">
        <v>82.8</v>
      </c>
    </row>
    <row r="5463" spans="3:19" x14ac:dyDescent="0.25">
      <c r="C5463" s="210"/>
      <c r="R5463" s="208">
        <v>41975</v>
      </c>
      <c r="S5463" s="209">
        <v>84.9</v>
      </c>
    </row>
    <row r="5464" spans="3:19" x14ac:dyDescent="0.25">
      <c r="C5464" s="210"/>
      <c r="R5464" s="208">
        <v>41976</v>
      </c>
      <c r="S5464" s="209">
        <v>85.2</v>
      </c>
    </row>
    <row r="5465" spans="3:19" x14ac:dyDescent="0.25">
      <c r="C5465" s="210"/>
      <c r="R5465" s="208">
        <v>41977</v>
      </c>
      <c r="S5465" s="209">
        <v>85.5</v>
      </c>
    </row>
    <row r="5466" spans="3:19" x14ac:dyDescent="0.25">
      <c r="C5466" s="210"/>
      <c r="R5466" s="208">
        <v>41978</v>
      </c>
      <c r="S5466" s="209">
        <v>84.2</v>
      </c>
    </row>
    <row r="5467" spans="3:19" x14ac:dyDescent="0.25">
      <c r="C5467" s="210"/>
      <c r="R5467" s="208">
        <v>41979</v>
      </c>
      <c r="S5467" s="209">
        <v>84.8</v>
      </c>
    </row>
    <row r="5468" spans="3:19" x14ac:dyDescent="0.25">
      <c r="C5468" s="210"/>
      <c r="R5468" s="208">
        <v>41980</v>
      </c>
      <c r="S5468" s="209">
        <v>83.3</v>
      </c>
    </row>
    <row r="5469" spans="3:19" x14ac:dyDescent="0.25">
      <c r="C5469" s="210"/>
      <c r="R5469" s="208">
        <v>41981</v>
      </c>
      <c r="S5469" s="209">
        <v>84.9</v>
      </c>
    </row>
    <row r="5470" spans="3:19" x14ac:dyDescent="0.25">
      <c r="C5470" s="210"/>
      <c r="R5470" s="208">
        <v>41982</v>
      </c>
      <c r="S5470" s="209">
        <v>85</v>
      </c>
    </row>
    <row r="5471" spans="3:19" x14ac:dyDescent="0.25">
      <c r="C5471" s="210"/>
      <c r="R5471" s="208">
        <v>41983</v>
      </c>
      <c r="S5471" s="209">
        <v>86.7</v>
      </c>
    </row>
    <row r="5472" spans="3:19" x14ac:dyDescent="0.25">
      <c r="C5472" s="210"/>
      <c r="R5472" s="208">
        <v>41984</v>
      </c>
      <c r="S5472" s="209">
        <v>86.9</v>
      </c>
    </row>
    <row r="5473" spans="3:19" x14ac:dyDescent="0.25">
      <c r="C5473" s="210"/>
      <c r="R5473" s="208">
        <v>41985</v>
      </c>
      <c r="S5473" s="209">
        <v>87.5</v>
      </c>
    </row>
    <row r="5474" spans="3:19" x14ac:dyDescent="0.25">
      <c r="C5474" s="210"/>
      <c r="R5474" s="208">
        <v>41986</v>
      </c>
      <c r="S5474" s="209">
        <v>87.9</v>
      </c>
    </row>
    <row r="5475" spans="3:19" x14ac:dyDescent="0.25">
      <c r="C5475" s="210"/>
      <c r="R5475" s="208">
        <v>41987</v>
      </c>
      <c r="S5475" s="209">
        <v>88.2</v>
      </c>
    </row>
    <row r="5476" spans="3:19" x14ac:dyDescent="0.25">
      <c r="C5476" s="210"/>
      <c r="R5476" s="208">
        <v>41988</v>
      </c>
      <c r="S5476" s="209">
        <v>87.2</v>
      </c>
    </row>
    <row r="5477" spans="3:19" x14ac:dyDescent="0.25">
      <c r="C5477" s="210"/>
      <c r="R5477" s="208">
        <v>41989</v>
      </c>
      <c r="S5477" s="209">
        <v>90</v>
      </c>
    </row>
    <row r="5478" spans="3:19" x14ac:dyDescent="0.25">
      <c r="C5478" s="210"/>
      <c r="R5478" s="208">
        <v>41990</v>
      </c>
      <c r="S5478" s="209">
        <v>90.3</v>
      </c>
    </row>
    <row r="5479" spans="3:19" x14ac:dyDescent="0.25">
      <c r="C5479" s="210"/>
      <c r="R5479" s="208">
        <v>41991</v>
      </c>
      <c r="S5479" s="209">
        <v>91.5</v>
      </c>
    </row>
    <row r="5480" spans="3:19" x14ac:dyDescent="0.25">
      <c r="C5480" s="210"/>
      <c r="R5480" s="208">
        <v>41992</v>
      </c>
      <c r="S5480" s="209">
        <v>92.1</v>
      </c>
    </row>
    <row r="5481" spans="3:19" x14ac:dyDescent="0.25">
      <c r="C5481" s="210"/>
      <c r="R5481" s="208">
        <v>41993</v>
      </c>
      <c r="S5481" s="209">
        <v>91.6</v>
      </c>
    </row>
    <row r="5482" spans="3:19" x14ac:dyDescent="0.25">
      <c r="C5482" s="210"/>
      <c r="R5482" s="208">
        <v>41994</v>
      </c>
      <c r="S5482" s="209">
        <v>91.6</v>
      </c>
    </row>
    <row r="5483" spans="3:19" x14ac:dyDescent="0.25">
      <c r="C5483" s="210"/>
      <c r="R5483" s="208">
        <v>41995</v>
      </c>
      <c r="S5483" s="209">
        <v>92.2</v>
      </c>
    </row>
    <row r="5484" spans="3:19" x14ac:dyDescent="0.25">
      <c r="C5484" s="210"/>
      <c r="R5484" s="208">
        <v>41996</v>
      </c>
      <c r="S5484" s="209">
        <v>91.6</v>
      </c>
    </row>
    <row r="5485" spans="3:19" x14ac:dyDescent="0.25">
      <c r="C5485" s="210"/>
      <c r="R5485" s="208">
        <v>41997</v>
      </c>
      <c r="S5485" s="209">
        <v>91</v>
      </c>
    </row>
    <row r="5486" spans="3:19" x14ac:dyDescent="0.25">
      <c r="C5486" s="210"/>
      <c r="R5486" s="208">
        <v>41998</v>
      </c>
      <c r="S5486" s="209">
        <v>87</v>
      </c>
    </row>
    <row r="5487" spans="3:19" x14ac:dyDescent="0.25">
      <c r="C5487" s="210"/>
      <c r="R5487" s="208">
        <v>41999</v>
      </c>
      <c r="S5487" s="209">
        <v>86.8</v>
      </c>
    </row>
    <row r="5488" spans="3:19" x14ac:dyDescent="0.25">
      <c r="C5488" s="210"/>
      <c r="R5488" s="208">
        <v>42000</v>
      </c>
      <c r="S5488" s="209">
        <v>86.1</v>
      </c>
    </row>
    <row r="5489" spans="3:19" x14ac:dyDescent="0.25">
      <c r="C5489" s="210"/>
      <c r="R5489" s="208">
        <v>42001</v>
      </c>
      <c r="S5489" s="209">
        <v>84.2</v>
      </c>
    </row>
    <row r="5490" spans="3:19" x14ac:dyDescent="0.25">
      <c r="C5490" s="210"/>
      <c r="R5490" s="208">
        <v>42002</v>
      </c>
      <c r="S5490" s="209">
        <v>85.7</v>
      </c>
    </row>
    <row r="5491" spans="3:19" x14ac:dyDescent="0.25">
      <c r="C5491" s="210"/>
      <c r="R5491" s="208">
        <v>42003</v>
      </c>
      <c r="S5491" s="209">
        <v>85.2</v>
      </c>
    </row>
    <row r="5492" spans="3:19" x14ac:dyDescent="0.25">
      <c r="C5492" s="210"/>
      <c r="R5492" s="208">
        <v>42004</v>
      </c>
      <c r="S5492" s="209">
        <v>86.4</v>
      </c>
    </row>
    <row r="5493" spans="3:19" x14ac:dyDescent="0.25">
      <c r="C5493" s="210"/>
      <c r="R5493" s="208">
        <v>42005</v>
      </c>
      <c r="S5493" s="209">
        <v>85.2</v>
      </c>
    </row>
    <row r="5494" spans="3:19" x14ac:dyDescent="0.25">
      <c r="C5494" s="210"/>
      <c r="R5494" s="208">
        <v>42006</v>
      </c>
      <c r="S5494" s="209">
        <v>85.9</v>
      </c>
    </row>
    <row r="5495" spans="3:19" x14ac:dyDescent="0.25">
      <c r="C5495" s="210"/>
      <c r="R5495" s="208">
        <v>42007</v>
      </c>
      <c r="S5495" s="209">
        <v>84.6</v>
      </c>
    </row>
    <row r="5496" spans="3:19" x14ac:dyDescent="0.25">
      <c r="C5496" s="210"/>
      <c r="R5496" s="208">
        <v>42008</v>
      </c>
      <c r="S5496" s="209">
        <v>83.1</v>
      </c>
    </row>
    <row r="5497" spans="3:19" x14ac:dyDescent="0.25">
      <c r="C5497" s="210"/>
      <c r="R5497" s="208">
        <v>42009</v>
      </c>
      <c r="S5497" s="209">
        <v>84.4</v>
      </c>
    </row>
    <row r="5498" spans="3:19" x14ac:dyDescent="0.25">
      <c r="C5498" s="210"/>
      <c r="R5498" s="208">
        <v>42010</v>
      </c>
      <c r="S5498" s="209">
        <v>85.2</v>
      </c>
    </row>
    <row r="5499" spans="3:19" x14ac:dyDescent="0.25">
      <c r="C5499" s="210"/>
      <c r="R5499" s="208">
        <v>42011</v>
      </c>
      <c r="S5499" s="209">
        <v>84.1</v>
      </c>
    </row>
    <row r="5500" spans="3:19" x14ac:dyDescent="0.25">
      <c r="C5500" s="210"/>
      <c r="R5500" s="208">
        <v>42012</v>
      </c>
      <c r="S5500" s="209">
        <v>87.4</v>
      </c>
    </row>
    <row r="5501" spans="3:19" x14ac:dyDescent="0.25">
      <c r="C5501" s="210"/>
      <c r="R5501" s="208">
        <v>42013</v>
      </c>
      <c r="S5501" s="209">
        <v>85.9</v>
      </c>
    </row>
    <row r="5502" spans="3:19" x14ac:dyDescent="0.25">
      <c r="C5502" s="210"/>
      <c r="R5502" s="208">
        <v>42014</v>
      </c>
      <c r="S5502" s="209">
        <v>87.8</v>
      </c>
    </row>
    <row r="5503" spans="3:19" x14ac:dyDescent="0.25">
      <c r="C5503" s="210"/>
      <c r="R5503" s="208">
        <v>42015</v>
      </c>
      <c r="S5503" s="209">
        <v>88.4</v>
      </c>
    </row>
    <row r="5504" spans="3:19" x14ac:dyDescent="0.25">
      <c r="C5504" s="210"/>
      <c r="R5504" s="208">
        <v>42016</v>
      </c>
      <c r="S5504" s="209">
        <v>91</v>
      </c>
    </row>
    <row r="5505" spans="3:19" x14ac:dyDescent="0.25">
      <c r="C5505" s="210"/>
      <c r="R5505" s="208">
        <v>42017</v>
      </c>
      <c r="S5505" s="209">
        <v>93.1</v>
      </c>
    </row>
    <row r="5506" spans="3:19" x14ac:dyDescent="0.25">
      <c r="C5506" s="210"/>
      <c r="R5506" s="208">
        <v>42018</v>
      </c>
      <c r="S5506" s="209">
        <v>93.8</v>
      </c>
    </row>
    <row r="5507" spans="3:19" x14ac:dyDescent="0.25">
      <c r="C5507" s="210"/>
      <c r="R5507" s="208">
        <v>42019</v>
      </c>
      <c r="S5507" s="209">
        <v>93.7</v>
      </c>
    </row>
    <row r="5508" spans="3:19" x14ac:dyDescent="0.25">
      <c r="C5508" s="210"/>
      <c r="R5508" s="208">
        <v>42020</v>
      </c>
      <c r="S5508" s="209">
        <v>94.1</v>
      </c>
    </row>
    <row r="5509" spans="3:19" x14ac:dyDescent="0.25">
      <c r="C5509" s="210"/>
      <c r="R5509" s="208">
        <v>42021</v>
      </c>
      <c r="S5509" s="209">
        <v>93.6</v>
      </c>
    </row>
    <row r="5510" spans="3:19" x14ac:dyDescent="0.25">
      <c r="C5510" s="210"/>
      <c r="R5510" s="208">
        <v>42022</v>
      </c>
      <c r="S5510" s="209">
        <v>92.5</v>
      </c>
    </row>
    <row r="5511" spans="3:19" x14ac:dyDescent="0.25">
      <c r="C5511" s="210"/>
      <c r="R5511" s="208">
        <v>42023</v>
      </c>
      <c r="S5511" s="209">
        <v>94</v>
      </c>
    </row>
    <row r="5512" spans="3:19" x14ac:dyDescent="0.25">
      <c r="C5512" s="210"/>
      <c r="R5512" s="208">
        <v>42024</v>
      </c>
      <c r="S5512" s="209">
        <v>96.2</v>
      </c>
    </row>
    <row r="5513" spans="3:19" x14ac:dyDescent="0.25">
      <c r="C5513" s="210"/>
      <c r="R5513" s="208">
        <v>42025</v>
      </c>
      <c r="S5513" s="209">
        <v>98.7</v>
      </c>
    </row>
    <row r="5514" spans="3:19" x14ac:dyDescent="0.25">
      <c r="C5514" s="210"/>
      <c r="R5514" s="208">
        <v>42026</v>
      </c>
      <c r="S5514" s="209">
        <v>100.1</v>
      </c>
    </row>
    <row r="5515" spans="3:19" x14ac:dyDescent="0.25">
      <c r="C5515" s="210"/>
      <c r="R5515" s="208">
        <v>42027</v>
      </c>
      <c r="S5515" s="209">
        <v>99.6</v>
      </c>
    </row>
    <row r="5516" spans="3:19" x14ac:dyDescent="0.25">
      <c r="C5516" s="210"/>
      <c r="R5516" s="208">
        <v>42028</v>
      </c>
      <c r="S5516" s="209">
        <v>101.4</v>
      </c>
    </row>
    <row r="5517" spans="3:19" x14ac:dyDescent="0.25">
      <c r="C5517" s="210"/>
      <c r="R5517" s="208">
        <v>42029</v>
      </c>
      <c r="S5517" s="209">
        <v>101.3</v>
      </c>
    </row>
    <row r="5518" spans="3:19" x14ac:dyDescent="0.25">
      <c r="C5518" s="210"/>
      <c r="R5518" s="208">
        <v>42030</v>
      </c>
      <c r="S5518" s="209">
        <v>103.8</v>
      </c>
    </row>
    <row r="5519" spans="3:19" x14ac:dyDescent="0.25">
      <c r="C5519" s="210"/>
      <c r="R5519" s="208">
        <v>42031</v>
      </c>
      <c r="S5519" s="209">
        <v>105.9</v>
      </c>
    </row>
    <row r="5520" spans="3:19" x14ac:dyDescent="0.25">
      <c r="C5520" s="210"/>
      <c r="R5520" s="208">
        <v>42032</v>
      </c>
      <c r="S5520" s="209">
        <v>107.7</v>
      </c>
    </row>
    <row r="5521" spans="3:19" x14ac:dyDescent="0.25">
      <c r="C5521" s="210"/>
      <c r="R5521" s="208">
        <v>42033</v>
      </c>
      <c r="S5521" s="209">
        <v>108.9</v>
      </c>
    </row>
    <row r="5522" spans="3:19" x14ac:dyDescent="0.25">
      <c r="C5522" s="210"/>
      <c r="R5522" s="208">
        <v>42034</v>
      </c>
      <c r="S5522" s="209">
        <v>109.9</v>
      </c>
    </row>
    <row r="5523" spans="3:19" x14ac:dyDescent="0.25">
      <c r="C5523" s="210"/>
      <c r="R5523" s="208">
        <v>42035</v>
      </c>
      <c r="S5523" s="209">
        <v>109.5</v>
      </c>
    </row>
    <row r="5524" spans="3:19" x14ac:dyDescent="0.25">
      <c r="C5524" s="210"/>
      <c r="R5524" s="208">
        <v>42036</v>
      </c>
      <c r="S5524" s="209">
        <v>109.7</v>
      </c>
    </row>
    <row r="5525" spans="3:19" x14ac:dyDescent="0.25">
      <c r="C5525" s="210"/>
      <c r="R5525" s="208">
        <v>42037</v>
      </c>
      <c r="S5525" s="209">
        <v>111.3</v>
      </c>
    </row>
    <row r="5526" spans="3:19" x14ac:dyDescent="0.25">
      <c r="C5526" s="210"/>
      <c r="R5526" s="208">
        <v>42038</v>
      </c>
      <c r="S5526" s="209">
        <v>115.5</v>
      </c>
    </row>
    <row r="5527" spans="3:19" x14ac:dyDescent="0.25">
      <c r="C5527" s="210"/>
      <c r="R5527" s="208">
        <v>42039</v>
      </c>
      <c r="S5527" s="209">
        <v>115.1</v>
      </c>
    </row>
    <row r="5528" spans="3:19" x14ac:dyDescent="0.25">
      <c r="C5528" s="210"/>
      <c r="R5528" s="208">
        <v>42040</v>
      </c>
      <c r="S5528" s="209">
        <v>115.9</v>
      </c>
    </row>
    <row r="5529" spans="3:19" x14ac:dyDescent="0.25">
      <c r="C5529" s="210"/>
      <c r="R5529" s="208">
        <v>42041</v>
      </c>
      <c r="S5529" s="209">
        <v>118.8</v>
      </c>
    </row>
    <row r="5530" spans="3:19" x14ac:dyDescent="0.25">
      <c r="C5530" s="210"/>
      <c r="R5530" s="208">
        <v>42042</v>
      </c>
      <c r="S5530" s="209">
        <v>117.1</v>
      </c>
    </row>
    <row r="5531" spans="3:19" x14ac:dyDescent="0.25">
      <c r="C5531" s="210"/>
      <c r="R5531" s="208">
        <v>42043</v>
      </c>
      <c r="S5531" s="209">
        <v>118.5</v>
      </c>
    </row>
    <row r="5532" spans="3:19" x14ac:dyDescent="0.25">
      <c r="C5532" s="210"/>
      <c r="R5532" s="208">
        <v>42044</v>
      </c>
      <c r="S5532" s="209">
        <v>118.2</v>
      </c>
    </row>
    <row r="5533" spans="3:19" x14ac:dyDescent="0.25">
      <c r="C5533" s="210"/>
      <c r="R5533" s="208">
        <v>42045</v>
      </c>
      <c r="S5533" s="209">
        <v>119.4</v>
      </c>
    </row>
    <row r="5534" spans="3:19" x14ac:dyDescent="0.25">
      <c r="C5534" s="210"/>
      <c r="R5534" s="208">
        <v>42046</v>
      </c>
      <c r="S5534" s="209">
        <v>118.2</v>
      </c>
    </row>
    <row r="5535" spans="3:19" x14ac:dyDescent="0.25">
      <c r="C5535" s="210"/>
      <c r="R5535" s="208">
        <v>42047</v>
      </c>
      <c r="S5535" s="209">
        <v>115.7</v>
      </c>
    </row>
    <row r="5536" spans="3:19" x14ac:dyDescent="0.25">
      <c r="C5536" s="210"/>
      <c r="R5536" s="208">
        <v>42048</v>
      </c>
      <c r="S5536" s="209">
        <v>117.4</v>
      </c>
    </row>
    <row r="5537" spans="3:19" x14ac:dyDescent="0.25">
      <c r="C5537" s="210"/>
      <c r="R5537" s="208">
        <v>42049</v>
      </c>
      <c r="S5537" s="209">
        <v>115</v>
      </c>
    </row>
    <row r="5538" spans="3:19" x14ac:dyDescent="0.25">
      <c r="C5538" s="210"/>
      <c r="R5538" s="208">
        <v>42050</v>
      </c>
      <c r="S5538" s="209">
        <v>112.1</v>
      </c>
    </row>
    <row r="5539" spans="3:19" x14ac:dyDescent="0.25">
      <c r="C5539" s="210"/>
      <c r="R5539" s="208">
        <v>42051</v>
      </c>
      <c r="S5539" s="209">
        <v>112</v>
      </c>
    </row>
    <row r="5540" spans="3:19" x14ac:dyDescent="0.25">
      <c r="C5540" s="210"/>
      <c r="R5540" s="208">
        <v>42052</v>
      </c>
      <c r="S5540" s="209">
        <v>113.5</v>
      </c>
    </row>
    <row r="5541" spans="3:19" x14ac:dyDescent="0.25">
      <c r="C5541" s="210"/>
      <c r="R5541" s="208">
        <v>42053</v>
      </c>
      <c r="S5541" s="209">
        <v>114.6</v>
      </c>
    </row>
    <row r="5542" spans="3:19" x14ac:dyDescent="0.25">
      <c r="C5542" s="210"/>
      <c r="R5542" s="208">
        <v>42054</v>
      </c>
      <c r="S5542" s="209">
        <v>113.6</v>
      </c>
    </row>
    <row r="5543" spans="3:19" x14ac:dyDescent="0.25">
      <c r="C5543" s="210"/>
      <c r="R5543" s="208">
        <v>42055</v>
      </c>
      <c r="S5543" s="209">
        <v>113.2</v>
      </c>
    </row>
    <row r="5544" spans="3:19" x14ac:dyDescent="0.25">
      <c r="C5544" s="210"/>
      <c r="R5544" s="208">
        <v>42056</v>
      </c>
      <c r="S5544" s="209">
        <v>112.3</v>
      </c>
    </row>
    <row r="5545" spans="3:19" x14ac:dyDescent="0.25">
      <c r="C5545" s="210"/>
      <c r="R5545" s="208">
        <v>42057</v>
      </c>
      <c r="S5545" s="209">
        <v>111.5</v>
      </c>
    </row>
    <row r="5546" spans="3:19" x14ac:dyDescent="0.25">
      <c r="C5546" s="210"/>
      <c r="R5546" s="208">
        <v>42058</v>
      </c>
      <c r="S5546" s="209">
        <v>113.8</v>
      </c>
    </row>
    <row r="5547" spans="3:19" x14ac:dyDescent="0.25">
      <c r="C5547" s="210"/>
      <c r="R5547" s="208">
        <v>42059</v>
      </c>
      <c r="S5547" s="209">
        <v>115.1</v>
      </c>
    </row>
    <row r="5548" spans="3:19" x14ac:dyDescent="0.25">
      <c r="C5548" s="210"/>
      <c r="R5548" s="208">
        <v>42060</v>
      </c>
      <c r="S5548" s="209">
        <v>114.4</v>
      </c>
    </row>
    <row r="5549" spans="3:19" x14ac:dyDescent="0.25">
      <c r="C5549" s="210"/>
      <c r="R5549" s="208">
        <v>42061</v>
      </c>
      <c r="S5549" s="209">
        <v>114.4</v>
      </c>
    </row>
    <row r="5550" spans="3:19" x14ac:dyDescent="0.25">
      <c r="C5550" s="210"/>
      <c r="R5550" s="208">
        <v>42062</v>
      </c>
      <c r="S5550" s="209">
        <v>113</v>
      </c>
    </row>
    <row r="5551" spans="3:19" x14ac:dyDescent="0.25">
      <c r="C5551" s="210"/>
      <c r="R5551" s="208">
        <v>42063</v>
      </c>
      <c r="S5551" s="209">
        <v>111.2</v>
      </c>
    </row>
    <row r="5552" spans="3:19" x14ac:dyDescent="0.25">
      <c r="C5552" s="210"/>
      <c r="R5552" s="208">
        <v>42064</v>
      </c>
      <c r="S5552" s="209">
        <v>110.7</v>
      </c>
    </row>
    <row r="5553" spans="3:19" x14ac:dyDescent="0.25">
      <c r="C5553" s="210"/>
      <c r="R5553" s="208">
        <v>42065</v>
      </c>
      <c r="S5553" s="209">
        <v>112.2</v>
      </c>
    </row>
    <row r="5554" spans="3:19" x14ac:dyDescent="0.25">
      <c r="C5554" s="210"/>
      <c r="R5554" s="208">
        <v>42066</v>
      </c>
      <c r="S5554" s="209">
        <v>113.4</v>
      </c>
    </row>
    <row r="5555" spans="3:19" x14ac:dyDescent="0.25">
      <c r="C5555" s="210"/>
      <c r="R5555" s="208">
        <v>42067</v>
      </c>
      <c r="S5555" s="209">
        <v>117.3</v>
      </c>
    </row>
    <row r="5556" spans="3:19" x14ac:dyDescent="0.25">
      <c r="C5556" s="210"/>
      <c r="R5556" s="208">
        <v>42068</v>
      </c>
      <c r="S5556" s="209">
        <v>115.2</v>
      </c>
    </row>
    <row r="5557" spans="3:19" x14ac:dyDescent="0.25">
      <c r="C5557" s="210"/>
      <c r="R5557" s="208">
        <v>42069</v>
      </c>
      <c r="S5557" s="209">
        <v>115</v>
      </c>
    </row>
    <row r="5558" spans="3:19" x14ac:dyDescent="0.25">
      <c r="C5558" s="210"/>
      <c r="R5558" s="208">
        <v>42070</v>
      </c>
      <c r="S5558" s="209">
        <v>114</v>
      </c>
    </row>
    <row r="5559" spans="3:19" x14ac:dyDescent="0.25">
      <c r="C5559" s="210"/>
      <c r="R5559" s="208">
        <v>42071</v>
      </c>
      <c r="S5559" s="209">
        <v>111.3</v>
      </c>
    </row>
    <row r="5560" spans="3:19" x14ac:dyDescent="0.25">
      <c r="C5560" s="210"/>
      <c r="R5560" s="208">
        <v>42072</v>
      </c>
      <c r="S5560" s="209">
        <v>110.1</v>
      </c>
    </row>
    <row r="5561" spans="3:19" x14ac:dyDescent="0.25">
      <c r="C5561" s="210"/>
      <c r="R5561" s="208">
        <v>42073</v>
      </c>
      <c r="S5561" s="209">
        <v>109.5</v>
      </c>
    </row>
    <row r="5562" spans="3:19" x14ac:dyDescent="0.25">
      <c r="C5562" s="210"/>
      <c r="R5562" s="208">
        <v>42074</v>
      </c>
      <c r="S5562" s="209">
        <v>107.8</v>
      </c>
    </row>
    <row r="5563" spans="3:19" x14ac:dyDescent="0.25">
      <c r="C5563" s="210"/>
      <c r="R5563" s="208">
        <v>42075</v>
      </c>
      <c r="S5563" s="209">
        <v>106.9</v>
      </c>
    </row>
    <row r="5564" spans="3:19" x14ac:dyDescent="0.25">
      <c r="C5564" s="210"/>
      <c r="R5564" s="208">
        <v>42076</v>
      </c>
      <c r="S5564" s="209">
        <v>105.4</v>
      </c>
    </row>
    <row r="5565" spans="3:19" x14ac:dyDescent="0.25">
      <c r="C5565" s="210"/>
      <c r="R5565" s="208">
        <v>42077</v>
      </c>
      <c r="S5565" s="209">
        <v>105.1</v>
      </c>
    </row>
    <row r="5566" spans="3:19" x14ac:dyDescent="0.25">
      <c r="C5566" s="210"/>
      <c r="R5566" s="208">
        <v>42078</v>
      </c>
      <c r="S5566" s="209">
        <v>104.4</v>
      </c>
    </row>
    <row r="5567" spans="3:19" x14ac:dyDescent="0.25">
      <c r="C5567" s="210"/>
      <c r="R5567" s="208">
        <v>42079</v>
      </c>
      <c r="S5567" s="209">
        <v>106</v>
      </c>
    </row>
    <row r="5568" spans="3:19" x14ac:dyDescent="0.25">
      <c r="C5568" s="210"/>
      <c r="R5568" s="208">
        <v>42080</v>
      </c>
      <c r="S5568" s="209">
        <v>106.9</v>
      </c>
    </row>
    <row r="5569" spans="3:19" x14ac:dyDescent="0.25">
      <c r="C5569" s="210"/>
      <c r="R5569" s="208">
        <v>42081</v>
      </c>
      <c r="S5569" s="209">
        <v>107.4</v>
      </c>
    </row>
    <row r="5570" spans="3:19" x14ac:dyDescent="0.25">
      <c r="C5570" s="210"/>
      <c r="R5570" s="208">
        <v>42082</v>
      </c>
      <c r="S5570" s="209">
        <v>105.1</v>
      </c>
    </row>
    <row r="5571" spans="3:19" x14ac:dyDescent="0.25">
      <c r="C5571" s="210"/>
      <c r="R5571" s="208">
        <v>42083</v>
      </c>
      <c r="S5571" s="209">
        <v>103.1</v>
      </c>
    </row>
    <row r="5572" spans="3:19" x14ac:dyDescent="0.25">
      <c r="C5572" s="210"/>
      <c r="R5572" s="208">
        <v>42084</v>
      </c>
      <c r="S5572" s="209">
        <v>100.8</v>
      </c>
    </row>
    <row r="5573" spans="3:19" x14ac:dyDescent="0.25">
      <c r="C5573" s="210"/>
      <c r="R5573" s="208">
        <v>42085</v>
      </c>
      <c r="S5573" s="209">
        <v>98.9</v>
      </c>
    </row>
    <row r="5574" spans="3:19" x14ac:dyDescent="0.25">
      <c r="C5574" s="210"/>
      <c r="R5574" s="208">
        <v>42086</v>
      </c>
      <c r="S5574" s="209">
        <v>99.7</v>
      </c>
    </row>
    <row r="5575" spans="3:19" x14ac:dyDescent="0.25">
      <c r="C5575" s="210"/>
      <c r="R5575" s="208">
        <v>42087</v>
      </c>
      <c r="S5575" s="209">
        <v>100.3</v>
      </c>
    </row>
    <row r="5576" spans="3:19" x14ac:dyDescent="0.25">
      <c r="C5576" s="210"/>
      <c r="R5576" s="208">
        <v>42088</v>
      </c>
      <c r="S5576" s="209">
        <v>98.2</v>
      </c>
    </row>
    <row r="5577" spans="3:19" x14ac:dyDescent="0.25">
      <c r="C5577" s="210"/>
      <c r="R5577" s="208">
        <v>42089</v>
      </c>
      <c r="S5577" s="209">
        <v>96.7</v>
      </c>
    </row>
    <row r="5578" spans="3:19" x14ac:dyDescent="0.25">
      <c r="C5578" s="210"/>
      <c r="R5578" s="208">
        <v>42090</v>
      </c>
      <c r="S5578" s="209">
        <v>99.5</v>
      </c>
    </row>
    <row r="5579" spans="3:19" x14ac:dyDescent="0.25">
      <c r="C5579" s="210"/>
      <c r="R5579" s="208">
        <v>42091</v>
      </c>
      <c r="S5579" s="209">
        <v>99.4</v>
      </c>
    </row>
    <row r="5580" spans="3:19" x14ac:dyDescent="0.25">
      <c r="C5580" s="210"/>
      <c r="R5580" s="208">
        <v>42092</v>
      </c>
      <c r="S5580" s="209">
        <v>100.2</v>
      </c>
    </row>
    <row r="5581" spans="3:19" x14ac:dyDescent="0.25">
      <c r="C5581" s="210"/>
      <c r="R5581" s="208">
        <v>42093</v>
      </c>
      <c r="S5581" s="209">
        <v>102.6</v>
      </c>
    </row>
    <row r="5582" spans="3:19" x14ac:dyDescent="0.25">
      <c r="C5582" s="210"/>
      <c r="R5582" s="208">
        <v>42094</v>
      </c>
      <c r="S5582" s="209">
        <v>103.2</v>
      </c>
    </row>
    <row r="5583" spans="3:19" x14ac:dyDescent="0.25">
      <c r="C5583" s="210"/>
      <c r="R5583" s="208">
        <v>42095</v>
      </c>
      <c r="S5583" s="209">
        <v>104.3</v>
      </c>
    </row>
    <row r="5584" spans="3:19" x14ac:dyDescent="0.25">
      <c r="C5584" s="210"/>
      <c r="R5584" s="208">
        <v>42096</v>
      </c>
      <c r="S5584" s="209">
        <v>103.1</v>
      </c>
    </row>
    <row r="5585" spans="3:19" x14ac:dyDescent="0.25">
      <c r="C5585" s="210"/>
      <c r="R5585" s="208">
        <v>42097</v>
      </c>
      <c r="S5585" s="209">
        <v>100.9</v>
      </c>
    </row>
    <row r="5586" spans="3:19" x14ac:dyDescent="0.25">
      <c r="C5586" s="210"/>
      <c r="R5586" s="208">
        <v>42098</v>
      </c>
      <c r="S5586" s="209">
        <v>103.8</v>
      </c>
    </row>
    <row r="5587" spans="3:19" x14ac:dyDescent="0.25">
      <c r="C5587" s="210"/>
      <c r="R5587" s="208">
        <v>42099</v>
      </c>
      <c r="S5587" s="209">
        <v>104.8</v>
      </c>
    </row>
    <row r="5588" spans="3:19" x14ac:dyDescent="0.25">
      <c r="C5588" s="210"/>
      <c r="R5588" s="208">
        <v>42100</v>
      </c>
      <c r="S5588" s="209">
        <v>106.7</v>
      </c>
    </row>
    <row r="5589" spans="3:19" x14ac:dyDescent="0.25">
      <c r="C5589" s="210"/>
      <c r="R5589" s="208">
        <v>42101</v>
      </c>
      <c r="S5589" s="209">
        <v>107.6</v>
      </c>
    </row>
    <row r="5590" spans="3:19" x14ac:dyDescent="0.25">
      <c r="C5590" s="210"/>
      <c r="R5590" s="208">
        <v>42102</v>
      </c>
      <c r="S5590" s="209">
        <v>110.4</v>
      </c>
    </row>
    <row r="5591" spans="3:19" x14ac:dyDescent="0.25">
      <c r="C5591" s="210"/>
      <c r="R5591" s="208">
        <v>42103</v>
      </c>
      <c r="S5591" s="209">
        <v>112</v>
      </c>
    </row>
    <row r="5592" spans="3:19" x14ac:dyDescent="0.25">
      <c r="C5592" s="210"/>
      <c r="R5592" s="208">
        <v>42104</v>
      </c>
      <c r="S5592" s="209">
        <v>114.1</v>
      </c>
    </row>
    <row r="5593" spans="3:19" x14ac:dyDescent="0.25">
      <c r="C5593" s="210"/>
      <c r="R5593" s="208">
        <v>42105</v>
      </c>
      <c r="S5593" s="209">
        <v>113.1</v>
      </c>
    </row>
    <row r="5594" spans="3:19" x14ac:dyDescent="0.25">
      <c r="C5594" s="210"/>
      <c r="R5594" s="208">
        <v>42106</v>
      </c>
      <c r="S5594" s="209">
        <v>112.6</v>
      </c>
    </row>
    <row r="5595" spans="3:19" x14ac:dyDescent="0.25">
      <c r="C5595" s="210"/>
      <c r="R5595" s="208">
        <v>42107</v>
      </c>
      <c r="S5595" s="209">
        <v>113</v>
      </c>
    </row>
    <row r="5596" spans="3:19" x14ac:dyDescent="0.25">
      <c r="C5596" s="210"/>
      <c r="R5596" s="208">
        <v>42108</v>
      </c>
      <c r="S5596" s="209">
        <v>113.1</v>
      </c>
    </row>
    <row r="5597" spans="3:19" x14ac:dyDescent="0.25">
      <c r="C5597" s="210"/>
      <c r="R5597" s="208">
        <v>42109</v>
      </c>
      <c r="S5597" s="209">
        <v>114.3</v>
      </c>
    </row>
    <row r="5598" spans="3:19" x14ac:dyDescent="0.25">
      <c r="C5598" s="210"/>
      <c r="R5598" s="208">
        <v>42110</v>
      </c>
      <c r="S5598" s="209">
        <v>114.5</v>
      </c>
    </row>
    <row r="5599" spans="3:19" x14ac:dyDescent="0.25">
      <c r="C5599" s="210"/>
      <c r="R5599" s="208">
        <v>42111</v>
      </c>
      <c r="S5599" s="209">
        <v>113.9</v>
      </c>
    </row>
    <row r="5600" spans="3:19" x14ac:dyDescent="0.25">
      <c r="C5600" s="210"/>
      <c r="R5600" s="208">
        <v>42112</v>
      </c>
      <c r="S5600" s="209">
        <v>113.6</v>
      </c>
    </row>
    <row r="5601" spans="3:19" x14ac:dyDescent="0.25">
      <c r="C5601" s="210"/>
      <c r="R5601" s="208">
        <v>42113</v>
      </c>
      <c r="S5601" s="209">
        <v>113.7</v>
      </c>
    </row>
    <row r="5602" spans="3:19" x14ac:dyDescent="0.25">
      <c r="C5602" s="210"/>
      <c r="R5602" s="208">
        <v>42114</v>
      </c>
      <c r="S5602" s="209">
        <v>114.3</v>
      </c>
    </row>
    <row r="5603" spans="3:19" x14ac:dyDescent="0.25">
      <c r="C5603" s="210"/>
      <c r="R5603" s="208">
        <v>42115</v>
      </c>
      <c r="S5603" s="209">
        <v>114.5</v>
      </c>
    </row>
    <row r="5604" spans="3:19" x14ac:dyDescent="0.25">
      <c r="C5604" s="210"/>
      <c r="R5604" s="208">
        <v>42116</v>
      </c>
      <c r="S5604" s="209">
        <v>113.8</v>
      </c>
    </row>
    <row r="5605" spans="3:19" x14ac:dyDescent="0.25">
      <c r="C5605" s="210"/>
      <c r="R5605" s="208">
        <v>42117</v>
      </c>
      <c r="S5605" s="209">
        <v>112.5</v>
      </c>
    </row>
    <row r="5606" spans="3:19" x14ac:dyDescent="0.25">
      <c r="C5606" s="210"/>
      <c r="R5606" s="208">
        <v>42118</v>
      </c>
      <c r="S5606" s="209">
        <v>114.2</v>
      </c>
    </row>
    <row r="5607" spans="3:19" x14ac:dyDescent="0.25">
      <c r="C5607" s="210"/>
      <c r="R5607" s="208">
        <v>42119</v>
      </c>
      <c r="S5607" s="209">
        <v>112.1</v>
      </c>
    </row>
    <row r="5608" spans="3:19" x14ac:dyDescent="0.25">
      <c r="C5608" s="210"/>
      <c r="R5608" s="208">
        <v>42120</v>
      </c>
      <c r="S5608" s="209">
        <v>106.8</v>
      </c>
    </row>
    <row r="5609" spans="3:19" x14ac:dyDescent="0.25">
      <c r="C5609" s="210"/>
      <c r="R5609" s="208">
        <v>42121</v>
      </c>
      <c r="S5609" s="209">
        <v>106.2</v>
      </c>
    </row>
    <row r="5610" spans="3:19" x14ac:dyDescent="0.25">
      <c r="C5610" s="210"/>
      <c r="R5610" s="208">
        <v>42122</v>
      </c>
      <c r="S5610" s="209">
        <v>103.5</v>
      </c>
    </row>
    <row r="5611" spans="3:19" x14ac:dyDescent="0.25">
      <c r="C5611" s="210"/>
      <c r="R5611" s="208">
        <v>42123</v>
      </c>
      <c r="S5611" s="209">
        <v>102.2</v>
      </c>
    </row>
    <row r="5612" spans="3:19" x14ac:dyDescent="0.25">
      <c r="C5612" s="210"/>
      <c r="R5612" s="208">
        <v>42124</v>
      </c>
      <c r="S5612" s="209">
        <v>99.6</v>
      </c>
    </row>
    <row r="5613" spans="3:19" x14ac:dyDescent="0.25">
      <c r="C5613" s="210"/>
      <c r="R5613" s="208">
        <v>42125</v>
      </c>
      <c r="S5613" s="209">
        <v>97.5</v>
      </c>
    </row>
    <row r="5614" spans="3:19" x14ac:dyDescent="0.25">
      <c r="C5614" s="210"/>
      <c r="R5614" s="208">
        <v>42126</v>
      </c>
      <c r="S5614" s="209">
        <v>95.1</v>
      </c>
    </row>
    <row r="5615" spans="3:19" x14ac:dyDescent="0.25">
      <c r="C5615" s="210"/>
      <c r="R5615" s="208">
        <v>42127</v>
      </c>
      <c r="S5615" s="209">
        <v>91.5</v>
      </c>
    </row>
    <row r="5616" spans="3:19" x14ac:dyDescent="0.25">
      <c r="C5616" s="210"/>
      <c r="R5616" s="208">
        <v>42128</v>
      </c>
      <c r="S5616" s="209">
        <v>88.3</v>
      </c>
    </row>
    <row r="5617" spans="3:19" x14ac:dyDescent="0.25">
      <c r="C5617" s="210"/>
      <c r="R5617" s="208">
        <v>42129</v>
      </c>
      <c r="S5617" s="209">
        <v>86</v>
      </c>
    </row>
    <row r="5618" spans="3:19" x14ac:dyDescent="0.25">
      <c r="C5618" s="210"/>
      <c r="R5618" s="208">
        <v>42130</v>
      </c>
      <c r="S5618" s="209">
        <v>85.4</v>
      </c>
    </row>
    <row r="5619" spans="3:19" x14ac:dyDescent="0.25">
      <c r="C5619" s="210"/>
      <c r="R5619" s="208">
        <v>42131</v>
      </c>
      <c r="S5619" s="209">
        <v>83.9</v>
      </c>
    </row>
    <row r="5620" spans="3:19" x14ac:dyDescent="0.25">
      <c r="C5620" s="210"/>
      <c r="R5620" s="208">
        <v>42132</v>
      </c>
      <c r="S5620" s="209">
        <v>80.7</v>
      </c>
    </row>
    <row r="5621" spans="3:19" x14ac:dyDescent="0.25">
      <c r="C5621" s="210"/>
      <c r="R5621" s="208">
        <v>42133</v>
      </c>
      <c r="S5621" s="209">
        <v>77.900000000000006</v>
      </c>
    </row>
    <row r="5622" spans="3:19" x14ac:dyDescent="0.25">
      <c r="C5622" s="210"/>
      <c r="R5622" s="208">
        <v>42134</v>
      </c>
      <c r="S5622" s="209">
        <v>74.900000000000006</v>
      </c>
    </row>
    <row r="5623" spans="3:19" x14ac:dyDescent="0.25">
      <c r="C5623" s="210"/>
      <c r="R5623" s="208">
        <v>42135</v>
      </c>
      <c r="S5623" s="209">
        <v>76.3</v>
      </c>
    </row>
    <row r="5624" spans="3:19" x14ac:dyDescent="0.25">
      <c r="C5624" s="210"/>
      <c r="R5624" s="208">
        <v>42136</v>
      </c>
      <c r="S5624" s="209">
        <v>76.599999999999994</v>
      </c>
    </row>
    <row r="5625" spans="3:19" x14ac:dyDescent="0.25">
      <c r="C5625" s="210"/>
      <c r="R5625" s="208">
        <v>42137</v>
      </c>
      <c r="S5625" s="209">
        <v>77.8</v>
      </c>
    </row>
    <row r="5626" spans="3:19" x14ac:dyDescent="0.25">
      <c r="C5626" s="210"/>
      <c r="R5626" s="208">
        <v>42138</v>
      </c>
      <c r="S5626" s="209">
        <v>76.3</v>
      </c>
    </row>
    <row r="5627" spans="3:19" x14ac:dyDescent="0.25">
      <c r="C5627" s="210"/>
      <c r="R5627" s="208">
        <v>42139</v>
      </c>
      <c r="S5627" s="209">
        <v>74.7</v>
      </c>
    </row>
    <row r="5628" spans="3:19" x14ac:dyDescent="0.25">
      <c r="C5628" s="210"/>
      <c r="R5628" s="208">
        <v>42140</v>
      </c>
      <c r="S5628" s="209">
        <v>73.8</v>
      </c>
    </row>
    <row r="5629" spans="3:19" x14ac:dyDescent="0.25">
      <c r="C5629" s="210"/>
      <c r="R5629" s="208">
        <v>42141</v>
      </c>
      <c r="S5629" s="209">
        <v>73.099999999999994</v>
      </c>
    </row>
    <row r="5630" spans="3:19" x14ac:dyDescent="0.25">
      <c r="C5630" s="210"/>
      <c r="R5630" s="208">
        <v>42142</v>
      </c>
      <c r="S5630" s="209">
        <v>75.3</v>
      </c>
    </row>
    <row r="5631" spans="3:19" x14ac:dyDescent="0.25">
      <c r="C5631" s="210"/>
      <c r="R5631" s="208">
        <v>42143</v>
      </c>
      <c r="S5631" s="209">
        <v>76.3</v>
      </c>
    </row>
    <row r="5632" spans="3:19" x14ac:dyDescent="0.25">
      <c r="C5632" s="210"/>
      <c r="R5632" s="208">
        <v>42144</v>
      </c>
      <c r="S5632" s="209">
        <v>75.599999999999994</v>
      </c>
    </row>
    <row r="5633" spans="3:19" x14ac:dyDescent="0.25">
      <c r="C5633" s="210"/>
      <c r="R5633" s="208">
        <v>42145</v>
      </c>
      <c r="S5633" s="209">
        <v>74.7</v>
      </c>
    </row>
    <row r="5634" spans="3:19" x14ac:dyDescent="0.25">
      <c r="C5634" s="210"/>
      <c r="R5634" s="208">
        <v>42146</v>
      </c>
      <c r="S5634" s="209">
        <v>74.900000000000006</v>
      </c>
    </row>
    <row r="5635" spans="3:19" x14ac:dyDescent="0.25">
      <c r="C5635" s="210"/>
      <c r="R5635" s="208">
        <v>42147</v>
      </c>
      <c r="S5635" s="209">
        <v>75.599999999999994</v>
      </c>
    </row>
    <row r="5636" spans="3:19" x14ac:dyDescent="0.25">
      <c r="C5636" s="210"/>
      <c r="R5636" s="208">
        <v>42148</v>
      </c>
      <c r="S5636" s="209">
        <v>72.5</v>
      </c>
    </row>
    <row r="5637" spans="3:19" x14ac:dyDescent="0.25">
      <c r="C5637" s="210"/>
      <c r="R5637" s="208">
        <v>42149</v>
      </c>
      <c r="S5637" s="209">
        <v>74</v>
      </c>
    </row>
    <row r="5638" spans="3:19" x14ac:dyDescent="0.25">
      <c r="C5638" s="210"/>
      <c r="R5638" s="208">
        <v>42150</v>
      </c>
      <c r="S5638" s="209">
        <v>73.900000000000006</v>
      </c>
    </row>
    <row r="5639" spans="3:19" x14ac:dyDescent="0.25">
      <c r="C5639" s="210"/>
      <c r="R5639" s="208">
        <v>42151</v>
      </c>
      <c r="S5639" s="209">
        <v>74.2</v>
      </c>
    </row>
    <row r="5640" spans="3:19" x14ac:dyDescent="0.25">
      <c r="C5640" s="210"/>
      <c r="R5640" s="208">
        <v>42152</v>
      </c>
      <c r="S5640" s="209">
        <v>74.5</v>
      </c>
    </row>
    <row r="5641" spans="3:19" x14ac:dyDescent="0.25">
      <c r="C5641" s="210"/>
      <c r="R5641" s="208">
        <v>42153</v>
      </c>
      <c r="S5641" s="209">
        <v>73.599999999999994</v>
      </c>
    </row>
    <row r="5642" spans="3:19" x14ac:dyDescent="0.25">
      <c r="C5642" s="210"/>
      <c r="R5642" s="208">
        <v>42154</v>
      </c>
      <c r="S5642" s="209">
        <v>74.099999999999994</v>
      </c>
    </row>
    <row r="5643" spans="3:19" x14ac:dyDescent="0.25">
      <c r="C5643" s="210"/>
      <c r="R5643" s="208">
        <v>42155</v>
      </c>
      <c r="S5643" s="209">
        <v>74.3</v>
      </c>
    </row>
    <row r="5644" spans="3:19" x14ac:dyDescent="0.25">
      <c r="C5644" s="210"/>
      <c r="R5644" s="208">
        <v>42156</v>
      </c>
      <c r="S5644" s="209">
        <v>76.5</v>
      </c>
    </row>
    <row r="5645" spans="3:19" x14ac:dyDescent="0.25">
      <c r="C5645" s="210"/>
      <c r="R5645" s="208">
        <v>42157</v>
      </c>
      <c r="S5645" s="209">
        <v>77.2</v>
      </c>
    </row>
    <row r="5646" spans="3:19" x14ac:dyDescent="0.25">
      <c r="C5646" s="210"/>
      <c r="R5646" s="208">
        <v>42158</v>
      </c>
      <c r="S5646" s="209">
        <v>79.2</v>
      </c>
    </row>
    <row r="5647" spans="3:19" x14ac:dyDescent="0.25">
      <c r="C5647" s="210"/>
      <c r="R5647" s="208">
        <v>42159</v>
      </c>
      <c r="S5647" s="209">
        <v>80.5</v>
      </c>
    </row>
    <row r="5648" spans="3:19" x14ac:dyDescent="0.25">
      <c r="C5648" s="210"/>
      <c r="R5648" s="208">
        <v>42160</v>
      </c>
      <c r="S5648" s="209">
        <v>79.2</v>
      </c>
    </row>
    <row r="5649" spans="3:19" x14ac:dyDescent="0.25">
      <c r="C5649" s="210"/>
      <c r="R5649" s="208">
        <v>42161</v>
      </c>
      <c r="S5649" s="209">
        <v>78.3</v>
      </c>
    </row>
    <row r="5650" spans="3:19" x14ac:dyDescent="0.25">
      <c r="C5650" s="210"/>
      <c r="R5650" s="208">
        <v>42162</v>
      </c>
      <c r="S5650" s="209">
        <v>78.8</v>
      </c>
    </row>
    <row r="5651" spans="3:19" x14ac:dyDescent="0.25">
      <c r="C5651" s="210"/>
      <c r="R5651" s="208">
        <v>42163</v>
      </c>
      <c r="S5651" s="209">
        <v>79.900000000000006</v>
      </c>
    </row>
    <row r="5652" spans="3:19" x14ac:dyDescent="0.25">
      <c r="C5652" s="210"/>
      <c r="R5652" s="208">
        <v>42164</v>
      </c>
      <c r="S5652" s="209">
        <v>81.3</v>
      </c>
    </row>
    <row r="5653" spans="3:19" x14ac:dyDescent="0.25">
      <c r="C5653" s="210"/>
      <c r="R5653" s="208">
        <v>42165</v>
      </c>
      <c r="S5653" s="209">
        <v>79</v>
      </c>
    </row>
    <row r="5654" spans="3:19" x14ac:dyDescent="0.25">
      <c r="C5654" s="210"/>
      <c r="R5654" s="208">
        <v>42166</v>
      </c>
      <c r="S5654" s="209">
        <v>78.7</v>
      </c>
    </row>
    <row r="5655" spans="3:19" x14ac:dyDescent="0.25">
      <c r="C5655" s="210"/>
      <c r="R5655" s="208">
        <v>42167</v>
      </c>
      <c r="S5655" s="209">
        <v>76.3</v>
      </c>
    </row>
    <row r="5656" spans="3:19" x14ac:dyDescent="0.25">
      <c r="C5656" s="210"/>
      <c r="R5656" s="208">
        <v>42168</v>
      </c>
      <c r="S5656" s="209">
        <v>75.599999999999994</v>
      </c>
    </row>
    <row r="5657" spans="3:19" x14ac:dyDescent="0.25">
      <c r="C5657" s="210"/>
      <c r="R5657" s="208">
        <v>42169</v>
      </c>
      <c r="S5657" s="209">
        <v>74.599999999999994</v>
      </c>
    </row>
    <row r="5658" spans="3:19" x14ac:dyDescent="0.25">
      <c r="C5658" s="210"/>
      <c r="R5658" s="208">
        <v>42170</v>
      </c>
      <c r="S5658" s="209">
        <v>74.099999999999994</v>
      </c>
    </row>
    <row r="5659" spans="3:19" x14ac:dyDescent="0.25">
      <c r="C5659" s="210"/>
      <c r="R5659" s="208">
        <v>42171</v>
      </c>
      <c r="S5659" s="209">
        <v>75.3</v>
      </c>
    </row>
    <row r="5660" spans="3:19" x14ac:dyDescent="0.25">
      <c r="C5660" s="210"/>
      <c r="R5660" s="208">
        <v>42172</v>
      </c>
      <c r="S5660" s="209">
        <v>74.3</v>
      </c>
    </row>
    <row r="5661" spans="3:19" x14ac:dyDescent="0.25">
      <c r="C5661" s="210"/>
      <c r="R5661" s="208">
        <v>42173</v>
      </c>
      <c r="S5661" s="209">
        <v>72.7</v>
      </c>
    </row>
    <row r="5662" spans="3:19" x14ac:dyDescent="0.25">
      <c r="C5662" s="210"/>
      <c r="R5662" s="208">
        <v>42174</v>
      </c>
      <c r="S5662" s="209">
        <v>71.8</v>
      </c>
    </row>
    <row r="5663" spans="3:19" x14ac:dyDescent="0.25">
      <c r="C5663" s="210"/>
      <c r="R5663" s="208">
        <v>42175</v>
      </c>
      <c r="S5663" s="209">
        <v>73.3</v>
      </c>
    </row>
    <row r="5664" spans="3:19" x14ac:dyDescent="0.25">
      <c r="C5664" s="210"/>
      <c r="R5664" s="208">
        <v>42176</v>
      </c>
      <c r="S5664" s="209">
        <v>72.900000000000006</v>
      </c>
    </row>
    <row r="5665" spans="3:19" x14ac:dyDescent="0.25">
      <c r="C5665" s="210"/>
      <c r="R5665" s="208">
        <v>42177</v>
      </c>
      <c r="S5665" s="209">
        <v>73.3</v>
      </c>
    </row>
    <row r="5666" spans="3:19" x14ac:dyDescent="0.25">
      <c r="C5666" s="210"/>
      <c r="R5666" s="208">
        <v>42178</v>
      </c>
      <c r="S5666" s="209">
        <v>74.599999999999994</v>
      </c>
    </row>
    <row r="5667" spans="3:19" x14ac:dyDescent="0.25">
      <c r="C5667" s="210"/>
      <c r="R5667" s="208">
        <v>42179</v>
      </c>
      <c r="S5667" s="209">
        <v>74.5</v>
      </c>
    </row>
    <row r="5668" spans="3:19" x14ac:dyDescent="0.25">
      <c r="C5668" s="210"/>
      <c r="R5668" s="208">
        <v>42180</v>
      </c>
      <c r="S5668" s="209">
        <v>77.7</v>
      </c>
    </row>
    <row r="5669" spans="3:19" x14ac:dyDescent="0.25">
      <c r="C5669" s="210"/>
      <c r="R5669" s="208">
        <v>42181</v>
      </c>
      <c r="S5669" s="209">
        <v>77.599999999999994</v>
      </c>
    </row>
    <row r="5670" spans="3:19" x14ac:dyDescent="0.25">
      <c r="C5670" s="210"/>
      <c r="R5670" s="208">
        <v>42182</v>
      </c>
      <c r="S5670" s="209">
        <v>78.400000000000006</v>
      </c>
    </row>
    <row r="5671" spans="3:19" x14ac:dyDescent="0.25">
      <c r="C5671" s="210"/>
      <c r="R5671" s="208">
        <v>42183</v>
      </c>
      <c r="S5671" s="209">
        <v>80.2</v>
      </c>
    </row>
    <row r="5672" spans="3:19" x14ac:dyDescent="0.25">
      <c r="C5672" s="210"/>
      <c r="R5672" s="208">
        <v>42184</v>
      </c>
      <c r="S5672" s="209">
        <v>82.4</v>
      </c>
    </row>
    <row r="5673" spans="3:19" x14ac:dyDescent="0.25">
      <c r="C5673" s="210"/>
      <c r="R5673" s="208">
        <v>42185</v>
      </c>
      <c r="S5673" s="209">
        <v>85.3</v>
      </c>
    </row>
    <row r="5674" spans="3:19" x14ac:dyDescent="0.25">
      <c r="C5674" s="210"/>
      <c r="R5674" s="208">
        <v>42186</v>
      </c>
      <c r="S5674" s="209">
        <v>84.8</v>
      </c>
    </row>
    <row r="5675" spans="3:19" x14ac:dyDescent="0.25">
      <c r="C5675" s="210"/>
      <c r="R5675" s="208">
        <v>42187</v>
      </c>
      <c r="S5675" s="209">
        <v>85.5</v>
      </c>
    </row>
    <row r="5676" spans="3:19" x14ac:dyDescent="0.25">
      <c r="C5676" s="210"/>
      <c r="R5676" s="208">
        <v>42188</v>
      </c>
      <c r="S5676" s="209">
        <v>84.1</v>
      </c>
    </row>
    <row r="5677" spans="3:19" x14ac:dyDescent="0.25">
      <c r="C5677" s="210"/>
      <c r="R5677" s="208">
        <v>42189</v>
      </c>
      <c r="S5677" s="209">
        <v>83</v>
      </c>
    </row>
    <row r="5678" spans="3:19" x14ac:dyDescent="0.25">
      <c r="C5678" s="210"/>
      <c r="R5678" s="208">
        <v>42190</v>
      </c>
      <c r="S5678" s="209">
        <v>83.5</v>
      </c>
    </row>
    <row r="5679" spans="3:19" x14ac:dyDescent="0.25">
      <c r="C5679" s="210"/>
      <c r="R5679" s="208">
        <v>42191</v>
      </c>
      <c r="S5679" s="209">
        <v>86</v>
      </c>
    </row>
    <row r="5680" spans="3:19" x14ac:dyDescent="0.25">
      <c r="C5680" s="210"/>
      <c r="R5680" s="208">
        <v>42192</v>
      </c>
      <c r="S5680" s="209">
        <v>85.8</v>
      </c>
    </row>
    <row r="5681" spans="3:19" x14ac:dyDescent="0.25">
      <c r="C5681" s="210"/>
      <c r="R5681" s="208">
        <v>42193</v>
      </c>
      <c r="S5681" s="209">
        <v>85.2</v>
      </c>
    </row>
    <row r="5682" spans="3:19" x14ac:dyDescent="0.25">
      <c r="C5682" s="210"/>
      <c r="R5682" s="208">
        <v>42194</v>
      </c>
      <c r="S5682" s="209">
        <v>83.9</v>
      </c>
    </row>
    <row r="5683" spans="3:19" x14ac:dyDescent="0.25">
      <c r="C5683" s="210"/>
      <c r="R5683" s="208">
        <v>42195</v>
      </c>
      <c r="S5683" s="209">
        <v>85.9</v>
      </c>
    </row>
    <row r="5684" spans="3:19" x14ac:dyDescent="0.25">
      <c r="C5684" s="210"/>
      <c r="R5684" s="208">
        <v>42196</v>
      </c>
      <c r="S5684" s="209">
        <v>86.8</v>
      </c>
    </row>
    <row r="5685" spans="3:19" x14ac:dyDescent="0.25">
      <c r="C5685" s="210"/>
      <c r="R5685" s="208">
        <v>42197</v>
      </c>
      <c r="S5685" s="209">
        <v>88.9</v>
      </c>
    </row>
    <row r="5686" spans="3:19" x14ac:dyDescent="0.25">
      <c r="C5686" s="210"/>
      <c r="R5686" s="208">
        <v>42198</v>
      </c>
      <c r="S5686" s="209">
        <v>91.1</v>
      </c>
    </row>
    <row r="5687" spans="3:19" x14ac:dyDescent="0.25">
      <c r="C5687" s="210"/>
      <c r="R5687" s="208">
        <v>42199</v>
      </c>
      <c r="S5687" s="209">
        <v>91.2</v>
      </c>
    </row>
    <row r="5688" spans="3:19" x14ac:dyDescent="0.25">
      <c r="C5688" s="210"/>
      <c r="R5688" s="208">
        <v>42200</v>
      </c>
      <c r="S5688" s="209">
        <v>96.8</v>
      </c>
    </row>
    <row r="5689" spans="3:19" x14ac:dyDescent="0.25">
      <c r="C5689" s="210"/>
      <c r="R5689" s="208">
        <v>42201</v>
      </c>
      <c r="S5689" s="209">
        <v>96.9</v>
      </c>
    </row>
    <row r="5690" spans="3:19" x14ac:dyDescent="0.25">
      <c r="C5690" s="210"/>
      <c r="R5690" s="208">
        <v>42202</v>
      </c>
      <c r="S5690" s="209">
        <v>99.1</v>
      </c>
    </row>
    <row r="5691" spans="3:19" x14ac:dyDescent="0.25">
      <c r="C5691" s="210"/>
      <c r="R5691" s="208">
        <v>42203</v>
      </c>
      <c r="S5691" s="209">
        <v>98.5</v>
      </c>
    </row>
    <row r="5692" spans="3:19" x14ac:dyDescent="0.25">
      <c r="C5692" s="210"/>
      <c r="R5692" s="208">
        <v>42204</v>
      </c>
      <c r="S5692" s="209">
        <v>100.3</v>
      </c>
    </row>
    <row r="5693" spans="3:19" x14ac:dyDescent="0.25">
      <c r="C5693" s="210"/>
      <c r="R5693" s="208">
        <v>42205</v>
      </c>
      <c r="S5693" s="209">
        <v>101.2</v>
      </c>
    </row>
    <row r="5694" spans="3:19" x14ac:dyDescent="0.25">
      <c r="C5694" s="210"/>
      <c r="R5694" s="208">
        <v>42206</v>
      </c>
      <c r="S5694" s="209">
        <v>105.1</v>
      </c>
    </row>
    <row r="5695" spans="3:19" x14ac:dyDescent="0.25">
      <c r="C5695" s="210"/>
      <c r="R5695" s="208">
        <v>42207</v>
      </c>
      <c r="S5695" s="209">
        <v>107.2</v>
      </c>
    </row>
    <row r="5696" spans="3:19" x14ac:dyDescent="0.25">
      <c r="C5696" s="210"/>
      <c r="R5696" s="208">
        <v>42208</v>
      </c>
      <c r="S5696" s="209">
        <v>106.7</v>
      </c>
    </row>
    <row r="5697" spans="3:19" x14ac:dyDescent="0.25">
      <c r="C5697" s="210"/>
      <c r="R5697" s="208">
        <v>42209</v>
      </c>
      <c r="S5697" s="209">
        <v>107.6</v>
      </c>
    </row>
    <row r="5698" spans="3:19" x14ac:dyDescent="0.25">
      <c r="C5698" s="210"/>
      <c r="R5698" s="208">
        <v>42210</v>
      </c>
      <c r="S5698" s="209">
        <v>106.3</v>
      </c>
    </row>
    <row r="5699" spans="3:19" x14ac:dyDescent="0.25">
      <c r="C5699" s="210"/>
      <c r="R5699" s="208">
        <v>42211</v>
      </c>
      <c r="S5699" s="209">
        <v>107.9</v>
      </c>
    </row>
    <row r="5700" spans="3:19" x14ac:dyDescent="0.25">
      <c r="C5700" s="210"/>
      <c r="R5700" s="208">
        <v>42212</v>
      </c>
      <c r="S5700" s="209">
        <v>111</v>
      </c>
    </row>
    <row r="5701" spans="3:19" x14ac:dyDescent="0.25">
      <c r="C5701" s="210"/>
      <c r="R5701" s="208">
        <v>42213</v>
      </c>
      <c r="S5701" s="209">
        <v>111.7</v>
      </c>
    </row>
    <row r="5702" spans="3:19" x14ac:dyDescent="0.25">
      <c r="C5702" s="210"/>
      <c r="R5702" s="208">
        <v>42214</v>
      </c>
      <c r="S5702" s="209">
        <v>110.5</v>
      </c>
    </row>
    <row r="5703" spans="3:19" x14ac:dyDescent="0.25">
      <c r="C5703" s="210"/>
      <c r="R5703" s="208">
        <v>42215</v>
      </c>
      <c r="S5703" s="209">
        <v>107.4</v>
      </c>
    </row>
    <row r="5704" spans="3:19" x14ac:dyDescent="0.25">
      <c r="C5704" s="210"/>
      <c r="R5704" s="208">
        <v>42216</v>
      </c>
      <c r="S5704" s="209">
        <v>106.7</v>
      </c>
    </row>
    <row r="5705" spans="3:19" x14ac:dyDescent="0.25">
      <c r="C5705" s="210"/>
      <c r="R5705" s="208">
        <v>42217</v>
      </c>
      <c r="S5705" s="209">
        <v>106</v>
      </c>
    </row>
    <row r="5706" spans="3:19" x14ac:dyDescent="0.25">
      <c r="C5706" s="210"/>
      <c r="R5706" s="208">
        <v>42218</v>
      </c>
      <c r="S5706" s="209">
        <v>105.4</v>
      </c>
    </row>
    <row r="5707" spans="3:19" x14ac:dyDescent="0.25">
      <c r="C5707" s="210"/>
      <c r="R5707" s="208">
        <v>42219</v>
      </c>
      <c r="S5707" s="209">
        <v>104.7</v>
      </c>
    </row>
    <row r="5708" spans="3:19" x14ac:dyDescent="0.25">
      <c r="C5708" s="210"/>
      <c r="R5708" s="208">
        <v>42220</v>
      </c>
      <c r="S5708" s="209">
        <v>107.2</v>
      </c>
    </row>
    <row r="5709" spans="3:19" x14ac:dyDescent="0.25">
      <c r="C5709" s="210"/>
      <c r="R5709" s="208">
        <v>42221</v>
      </c>
      <c r="S5709" s="209">
        <v>106.1</v>
      </c>
    </row>
    <row r="5710" spans="3:19" x14ac:dyDescent="0.25">
      <c r="C5710" s="210"/>
      <c r="R5710" s="208">
        <v>42222</v>
      </c>
      <c r="S5710" s="209">
        <v>107.7</v>
      </c>
    </row>
    <row r="5711" spans="3:19" x14ac:dyDescent="0.25">
      <c r="C5711" s="210"/>
      <c r="R5711" s="208">
        <v>42223</v>
      </c>
      <c r="S5711" s="209">
        <v>108.6</v>
      </c>
    </row>
    <row r="5712" spans="3:19" x14ac:dyDescent="0.25">
      <c r="C5712" s="210"/>
      <c r="R5712" s="208">
        <v>42224</v>
      </c>
      <c r="S5712" s="209">
        <v>109</v>
      </c>
    </row>
    <row r="5713" spans="3:19" x14ac:dyDescent="0.25">
      <c r="C5713" s="210"/>
      <c r="R5713" s="208">
        <v>42225</v>
      </c>
      <c r="S5713" s="209">
        <v>108.2</v>
      </c>
    </row>
    <row r="5714" spans="3:19" x14ac:dyDescent="0.25">
      <c r="C5714" s="210"/>
      <c r="R5714" s="208">
        <v>42226</v>
      </c>
      <c r="S5714" s="209">
        <v>108.5</v>
      </c>
    </row>
    <row r="5715" spans="3:19" x14ac:dyDescent="0.25">
      <c r="C5715" s="210"/>
      <c r="R5715" s="208">
        <v>42227</v>
      </c>
      <c r="S5715" s="209">
        <v>108.1</v>
      </c>
    </row>
    <row r="5716" spans="3:19" x14ac:dyDescent="0.25">
      <c r="C5716" s="210"/>
      <c r="R5716" s="208">
        <v>42228</v>
      </c>
      <c r="S5716" s="209">
        <v>107.2</v>
      </c>
    </row>
    <row r="5717" spans="3:19" x14ac:dyDescent="0.25">
      <c r="C5717" s="210"/>
      <c r="R5717" s="208">
        <v>42229</v>
      </c>
      <c r="S5717" s="209">
        <v>108.6</v>
      </c>
    </row>
    <row r="5718" spans="3:19" x14ac:dyDescent="0.25">
      <c r="C5718" s="210"/>
      <c r="R5718" s="208">
        <v>42230</v>
      </c>
      <c r="S5718" s="209">
        <v>103.6</v>
      </c>
    </row>
    <row r="5719" spans="3:19" x14ac:dyDescent="0.25">
      <c r="C5719" s="210"/>
      <c r="R5719" s="208">
        <v>42231</v>
      </c>
      <c r="S5719" s="209">
        <v>101.3</v>
      </c>
    </row>
    <row r="5720" spans="3:19" x14ac:dyDescent="0.25">
      <c r="C5720" s="210"/>
      <c r="R5720" s="208">
        <v>42232</v>
      </c>
      <c r="S5720" s="209">
        <v>98.7</v>
      </c>
    </row>
    <row r="5721" spans="3:19" x14ac:dyDescent="0.25">
      <c r="C5721" s="210"/>
      <c r="R5721" s="208">
        <v>42233</v>
      </c>
      <c r="S5721" s="209">
        <v>99.8</v>
      </c>
    </row>
    <row r="5722" spans="3:19" x14ac:dyDescent="0.25">
      <c r="C5722" s="210"/>
      <c r="R5722" s="208">
        <v>42234</v>
      </c>
      <c r="S5722" s="209">
        <v>99.5</v>
      </c>
    </row>
    <row r="5723" spans="3:19" x14ac:dyDescent="0.25">
      <c r="C5723" s="210"/>
      <c r="R5723" s="208">
        <v>42235</v>
      </c>
      <c r="S5723" s="209">
        <v>99.3</v>
      </c>
    </row>
    <row r="5724" spans="3:19" x14ac:dyDescent="0.25">
      <c r="C5724" s="210"/>
      <c r="R5724" s="208">
        <v>42236</v>
      </c>
      <c r="S5724" s="209">
        <v>93.8</v>
      </c>
    </row>
    <row r="5725" spans="3:19" x14ac:dyDescent="0.25">
      <c r="C5725" s="210"/>
      <c r="R5725" s="208">
        <v>42237</v>
      </c>
      <c r="S5725" s="209">
        <v>91.6</v>
      </c>
    </row>
    <row r="5726" spans="3:19" x14ac:dyDescent="0.25">
      <c r="C5726" s="210"/>
      <c r="R5726" s="208">
        <v>42238</v>
      </c>
      <c r="S5726" s="209">
        <v>91.3</v>
      </c>
    </row>
    <row r="5727" spans="3:19" x14ac:dyDescent="0.25">
      <c r="C5727" s="210"/>
      <c r="R5727" s="208">
        <v>42239</v>
      </c>
      <c r="S5727" s="209">
        <v>89.4</v>
      </c>
    </row>
    <row r="5728" spans="3:19" x14ac:dyDescent="0.25">
      <c r="C5728" s="210"/>
      <c r="R5728" s="208">
        <v>42240</v>
      </c>
      <c r="S5728" s="209">
        <v>89.8</v>
      </c>
    </row>
    <row r="5729" spans="3:19" x14ac:dyDescent="0.25">
      <c r="C5729" s="210"/>
      <c r="R5729" s="208">
        <v>42241</v>
      </c>
      <c r="S5729" s="209">
        <v>87.5</v>
      </c>
    </row>
    <row r="5730" spans="3:19" x14ac:dyDescent="0.25">
      <c r="C5730" s="210"/>
      <c r="R5730" s="208">
        <v>42242</v>
      </c>
      <c r="S5730" s="209">
        <v>84.4</v>
      </c>
    </row>
    <row r="5731" spans="3:19" x14ac:dyDescent="0.25">
      <c r="C5731" s="210"/>
      <c r="R5731" s="208">
        <v>42243</v>
      </c>
      <c r="S5731" s="209">
        <v>82.8</v>
      </c>
    </row>
    <row r="5732" spans="3:19" x14ac:dyDescent="0.25">
      <c r="C5732" s="210"/>
      <c r="R5732" s="208">
        <v>42244</v>
      </c>
      <c r="S5732" s="209">
        <v>81.2</v>
      </c>
    </row>
    <row r="5733" spans="3:19" x14ac:dyDescent="0.25">
      <c r="C5733" s="210"/>
      <c r="R5733" s="208">
        <v>42245</v>
      </c>
      <c r="S5733" s="209">
        <v>80.900000000000006</v>
      </c>
    </row>
    <row r="5734" spans="3:19" x14ac:dyDescent="0.25">
      <c r="C5734" s="210"/>
      <c r="R5734" s="208">
        <v>42246</v>
      </c>
      <c r="S5734" s="209">
        <v>80.8</v>
      </c>
    </row>
    <row r="5735" spans="3:19" x14ac:dyDescent="0.25">
      <c r="C5735" s="210"/>
      <c r="R5735" s="208">
        <v>42247</v>
      </c>
      <c r="S5735" s="209">
        <v>81.3</v>
      </c>
    </row>
    <row r="5736" spans="3:19" x14ac:dyDescent="0.25">
      <c r="C5736" s="210"/>
      <c r="R5736" s="208">
        <v>42248</v>
      </c>
      <c r="S5736" s="209">
        <v>82.2</v>
      </c>
    </row>
    <row r="5737" spans="3:19" x14ac:dyDescent="0.25">
      <c r="C5737" s="210"/>
      <c r="R5737" s="208">
        <v>42249</v>
      </c>
      <c r="S5737" s="209">
        <v>83.8</v>
      </c>
    </row>
    <row r="5738" spans="3:19" x14ac:dyDescent="0.25">
      <c r="C5738" s="210"/>
      <c r="R5738" s="208">
        <v>42250</v>
      </c>
      <c r="S5738" s="209">
        <v>81.5</v>
      </c>
    </row>
    <row r="5739" spans="3:19" x14ac:dyDescent="0.25">
      <c r="C5739" s="210"/>
      <c r="R5739" s="208">
        <v>42251</v>
      </c>
      <c r="S5739" s="209">
        <v>82.2</v>
      </c>
    </row>
    <row r="5740" spans="3:19" x14ac:dyDescent="0.25">
      <c r="C5740" s="210"/>
      <c r="R5740" s="208">
        <v>42252</v>
      </c>
      <c r="S5740" s="209">
        <v>80.900000000000006</v>
      </c>
    </row>
    <row r="5741" spans="3:19" x14ac:dyDescent="0.25">
      <c r="C5741" s="210"/>
      <c r="R5741" s="208">
        <v>42253</v>
      </c>
      <c r="S5741" s="209">
        <v>80.7</v>
      </c>
    </row>
    <row r="5742" spans="3:19" x14ac:dyDescent="0.25">
      <c r="C5742" s="210"/>
      <c r="R5742" s="208">
        <v>42254</v>
      </c>
      <c r="S5742" s="209">
        <v>81.2</v>
      </c>
    </row>
    <row r="5743" spans="3:19" x14ac:dyDescent="0.25">
      <c r="C5743" s="210"/>
      <c r="R5743" s="208">
        <v>42255</v>
      </c>
      <c r="S5743" s="209">
        <v>82.2</v>
      </c>
    </row>
    <row r="5744" spans="3:19" x14ac:dyDescent="0.25">
      <c r="C5744" s="210"/>
      <c r="R5744" s="208">
        <v>42256</v>
      </c>
      <c r="S5744" s="209">
        <v>84</v>
      </c>
    </row>
    <row r="5745" spans="3:19" x14ac:dyDescent="0.25">
      <c r="C5745" s="210"/>
      <c r="R5745" s="208">
        <v>42257</v>
      </c>
      <c r="S5745" s="209">
        <v>85.7</v>
      </c>
    </row>
    <row r="5746" spans="3:19" x14ac:dyDescent="0.25">
      <c r="C5746" s="210"/>
      <c r="R5746" s="208">
        <v>42258</v>
      </c>
      <c r="S5746" s="209">
        <v>86.4</v>
      </c>
    </row>
    <row r="5747" spans="3:19" x14ac:dyDescent="0.25">
      <c r="C5747" s="210"/>
      <c r="R5747" s="208">
        <v>42259</v>
      </c>
      <c r="S5747" s="209">
        <v>86.1</v>
      </c>
    </row>
    <row r="5748" spans="3:19" x14ac:dyDescent="0.25">
      <c r="C5748" s="210"/>
      <c r="R5748" s="208">
        <v>42260</v>
      </c>
      <c r="S5748" s="209">
        <v>85.4</v>
      </c>
    </row>
    <row r="5749" spans="3:19" x14ac:dyDescent="0.25">
      <c r="C5749" s="210"/>
      <c r="R5749" s="208">
        <v>42261</v>
      </c>
      <c r="S5749" s="209">
        <v>86.4</v>
      </c>
    </row>
    <row r="5750" spans="3:19" x14ac:dyDescent="0.25">
      <c r="C5750" s="210"/>
      <c r="R5750" s="208">
        <v>42262</v>
      </c>
      <c r="S5750" s="209">
        <v>88.1</v>
      </c>
    </row>
    <row r="5751" spans="3:19" x14ac:dyDescent="0.25">
      <c r="C5751" s="210"/>
      <c r="R5751" s="208">
        <v>42263</v>
      </c>
      <c r="S5751" s="209">
        <v>87.7</v>
      </c>
    </row>
    <row r="5752" spans="3:19" x14ac:dyDescent="0.25">
      <c r="C5752" s="210"/>
      <c r="R5752" s="208">
        <v>42264</v>
      </c>
      <c r="S5752" s="209">
        <v>87.6</v>
      </c>
    </row>
    <row r="5753" spans="3:19" x14ac:dyDescent="0.25">
      <c r="C5753" s="210"/>
      <c r="R5753" s="208">
        <v>42265</v>
      </c>
      <c r="S5753" s="209">
        <v>86.3</v>
      </c>
    </row>
    <row r="5754" spans="3:19" x14ac:dyDescent="0.25">
      <c r="C5754" s="210"/>
      <c r="R5754" s="208">
        <v>42266</v>
      </c>
      <c r="S5754" s="209">
        <v>88.1</v>
      </c>
    </row>
    <row r="5755" spans="3:19" x14ac:dyDescent="0.25">
      <c r="C5755" s="210"/>
      <c r="R5755" s="208">
        <v>42267</v>
      </c>
      <c r="S5755" s="209">
        <v>87.5</v>
      </c>
    </row>
    <row r="5756" spans="3:19" x14ac:dyDescent="0.25">
      <c r="C5756" s="210"/>
      <c r="R5756" s="208">
        <v>42268</v>
      </c>
      <c r="S5756" s="209">
        <v>87.8</v>
      </c>
    </row>
    <row r="5757" spans="3:19" x14ac:dyDescent="0.25">
      <c r="C5757" s="210"/>
      <c r="R5757" s="208">
        <v>42269</v>
      </c>
      <c r="S5757" s="209">
        <v>92.2</v>
      </c>
    </row>
    <row r="5758" spans="3:19" x14ac:dyDescent="0.25">
      <c r="C5758" s="210"/>
      <c r="R5758" s="208">
        <v>42270</v>
      </c>
      <c r="S5758" s="209">
        <v>91.6</v>
      </c>
    </row>
    <row r="5759" spans="3:19" x14ac:dyDescent="0.25">
      <c r="C5759" s="210"/>
      <c r="R5759" s="208">
        <v>42271</v>
      </c>
      <c r="S5759" s="209">
        <v>92.7</v>
      </c>
    </row>
    <row r="5760" spans="3:19" x14ac:dyDescent="0.25">
      <c r="C5760" s="210"/>
      <c r="R5760" s="208">
        <v>42272</v>
      </c>
      <c r="S5760" s="209">
        <v>92.7</v>
      </c>
    </row>
    <row r="5761" spans="3:19" x14ac:dyDescent="0.25">
      <c r="C5761" s="210"/>
      <c r="R5761" s="208">
        <v>42273</v>
      </c>
      <c r="S5761" s="209">
        <v>92.5</v>
      </c>
    </row>
    <row r="5762" spans="3:19" x14ac:dyDescent="0.25">
      <c r="C5762" s="210"/>
      <c r="R5762" s="208">
        <v>42274</v>
      </c>
      <c r="S5762" s="209">
        <v>93.2</v>
      </c>
    </row>
    <row r="5763" spans="3:19" x14ac:dyDescent="0.25">
      <c r="C5763" s="210"/>
      <c r="R5763" s="208">
        <v>42275</v>
      </c>
      <c r="S5763" s="209">
        <v>94.2</v>
      </c>
    </row>
    <row r="5764" spans="3:19" x14ac:dyDescent="0.25">
      <c r="C5764" s="210"/>
      <c r="R5764" s="208">
        <v>42276</v>
      </c>
      <c r="S5764" s="209">
        <v>95.5</v>
      </c>
    </row>
    <row r="5765" spans="3:19" x14ac:dyDescent="0.25">
      <c r="C5765" s="210"/>
      <c r="R5765" s="208">
        <v>42277</v>
      </c>
      <c r="S5765" s="209">
        <v>96.3</v>
      </c>
    </row>
    <row r="5766" spans="3:19" x14ac:dyDescent="0.25">
      <c r="C5766" s="210"/>
      <c r="R5766" s="208">
        <v>42278</v>
      </c>
      <c r="S5766" s="209">
        <v>97.3</v>
      </c>
    </row>
    <row r="5767" spans="3:19" x14ac:dyDescent="0.25">
      <c r="C5767" s="210"/>
      <c r="R5767" s="208">
        <v>42279</v>
      </c>
      <c r="S5767" s="209">
        <v>100.8</v>
      </c>
    </row>
    <row r="5768" spans="3:19" x14ac:dyDescent="0.25">
      <c r="C5768" s="210"/>
      <c r="R5768" s="208">
        <v>42280</v>
      </c>
      <c r="S5768" s="209">
        <v>100.3</v>
      </c>
    </row>
    <row r="5769" spans="3:19" x14ac:dyDescent="0.25">
      <c r="C5769" s="210"/>
      <c r="R5769" s="208">
        <v>42281</v>
      </c>
      <c r="S5769" s="209">
        <v>99.8</v>
      </c>
    </row>
    <row r="5770" spans="3:19" x14ac:dyDescent="0.25">
      <c r="C5770" s="210"/>
      <c r="R5770" s="208">
        <v>42282</v>
      </c>
      <c r="S5770" s="209">
        <v>99.8</v>
      </c>
    </row>
    <row r="5771" spans="3:19" x14ac:dyDescent="0.25">
      <c r="C5771" s="210"/>
      <c r="R5771" s="208">
        <v>42283</v>
      </c>
      <c r="S5771" s="209">
        <v>100.8</v>
      </c>
    </row>
    <row r="5772" spans="3:19" x14ac:dyDescent="0.25">
      <c r="C5772" s="210"/>
      <c r="R5772" s="208">
        <v>42284</v>
      </c>
      <c r="S5772" s="209">
        <v>101.7</v>
      </c>
    </row>
    <row r="5773" spans="3:19" x14ac:dyDescent="0.25">
      <c r="C5773" s="210"/>
      <c r="R5773" s="208">
        <v>42285</v>
      </c>
      <c r="S5773" s="209">
        <v>100.1</v>
      </c>
    </row>
    <row r="5774" spans="3:19" x14ac:dyDescent="0.25">
      <c r="C5774" s="210"/>
      <c r="R5774" s="208">
        <v>42286</v>
      </c>
      <c r="S5774" s="209">
        <v>98.3</v>
      </c>
    </row>
    <row r="5775" spans="3:19" x14ac:dyDescent="0.25">
      <c r="C5775" s="210"/>
      <c r="R5775" s="208">
        <v>42287</v>
      </c>
      <c r="S5775" s="209">
        <v>97.1</v>
      </c>
    </row>
    <row r="5776" spans="3:19" x14ac:dyDescent="0.25">
      <c r="C5776" s="210"/>
      <c r="R5776" s="208">
        <v>42288</v>
      </c>
      <c r="S5776" s="209">
        <v>95.9</v>
      </c>
    </row>
    <row r="5777" spans="3:19" x14ac:dyDescent="0.25">
      <c r="C5777" s="210"/>
      <c r="R5777" s="208">
        <v>42289</v>
      </c>
      <c r="S5777" s="209">
        <v>95.2</v>
      </c>
    </row>
    <row r="5778" spans="3:19" x14ac:dyDescent="0.25">
      <c r="C5778" s="210"/>
      <c r="R5778" s="208">
        <v>42290</v>
      </c>
      <c r="S5778" s="209">
        <v>96</v>
      </c>
    </row>
    <row r="5779" spans="3:19" x14ac:dyDescent="0.25">
      <c r="C5779" s="210"/>
      <c r="R5779" s="208">
        <v>42291</v>
      </c>
      <c r="S5779" s="209">
        <v>96.9</v>
      </c>
    </row>
    <row r="5780" spans="3:19" x14ac:dyDescent="0.25">
      <c r="C5780" s="210"/>
      <c r="R5780" s="208">
        <v>42292</v>
      </c>
      <c r="S5780" s="209">
        <v>95.6</v>
      </c>
    </row>
    <row r="5781" spans="3:19" x14ac:dyDescent="0.25">
      <c r="C5781" s="210"/>
      <c r="R5781" s="208">
        <v>42293</v>
      </c>
      <c r="S5781" s="209">
        <v>95.8</v>
      </c>
    </row>
    <row r="5782" spans="3:19" x14ac:dyDescent="0.25">
      <c r="C5782" s="210"/>
      <c r="R5782" s="208">
        <v>42294</v>
      </c>
      <c r="S5782" s="209">
        <v>96.7</v>
      </c>
    </row>
    <row r="5783" spans="3:19" x14ac:dyDescent="0.25">
      <c r="C5783" s="210"/>
      <c r="R5783" s="208">
        <v>42295</v>
      </c>
      <c r="S5783" s="209">
        <v>96.1</v>
      </c>
    </row>
    <row r="5784" spans="3:19" x14ac:dyDescent="0.25">
      <c r="C5784" s="210"/>
      <c r="R5784" s="208">
        <v>42296</v>
      </c>
      <c r="S5784" s="209">
        <v>96.2</v>
      </c>
    </row>
    <row r="5785" spans="3:19" x14ac:dyDescent="0.25">
      <c r="C5785" s="210"/>
      <c r="R5785" s="208">
        <v>42297</v>
      </c>
      <c r="S5785" s="209">
        <v>96.3</v>
      </c>
    </row>
    <row r="5786" spans="3:19" x14ac:dyDescent="0.25">
      <c r="C5786" s="210"/>
      <c r="R5786" s="208">
        <v>42298</v>
      </c>
      <c r="S5786" s="209">
        <v>95.7</v>
      </c>
    </row>
    <row r="5787" spans="3:19" x14ac:dyDescent="0.25">
      <c r="C5787" s="210"/>
      <c r="R5787" s="208">
        <v>42299</v>
      </c>
      <c r="S5787" s="209">
        <v>91.7</v>
      </c>
    </row>
    <row r="5788" spans="3:19" x14ac:dyDescent="0.25">
      <c r="C5788" s="210"/>
      <c r="R5788" s="208">
        <v>42300</v>
      </c>
      <c r="S5788" s="209">
        <v>91.5</v>
      </c>
    </row>
    <row r="5789" spans="3:19" x14ac:dyDescent="0.25">
      <c r="C5789" s="210"/>
      <c r="R5789" s="208">
        <v>42301</v>
      </c>
      <c r="S5789" s="209">
        <v>91</v>
      </c>
    </row>
    <row r="5790" spans="3:19" x14ac:dyDescent="0.25">
      <c r="C5790" s="210"/>
      <c r="R5790" s="208">
        <v>42302</v>
      </c>
      <c r="S5790" s="209">
        <v>90</v>
      </c>
    </row>
    <row r="5791" spans="3:19" x14ac:dyDescent="0.25">
      <c r="C5791" s="210"/>
      <c r="R5791" s="208">
        <v>42303</v>
      </c>
      <c r="S5791" s="209">
        <v>90.2</v>
      </c>
    </row>
    <row r="5792" spans="3:19" x14ac:dyDescent="0.25">
      <c r="C5792" s="210"/>
      <c r="R5792" s="208">
        <v>42304</v>
      </c>
      <c r="S5792" s="209">
        <v>89.3</v>
      </c>
    </row>
    <row r="5793" spans="3:19" x14ac:dyDescent="0.25">
      <c r="C5793" s="210"/>
      <c r="R5793" s="208">
        <v>42305</v>
      </c>
      <c r="S5793" s="209">
        <v>88.5</v>
      </c>
    </row>
    <row r="5794" spans="3:19" x14ac:dyDescent="0.25">
      <c r="C5794" s="210"/>
      <c r="R5794" s="208">
        <v>42306</v>
      </c>
      <c r="S5794" s="209">
        <v>86.9</v>
      </c>
    </row>
    <row r="5795" spans="3:19" x14ac:dyDescent="0.25">
      <c r="C5795" s="210"/>
      <c r="R5795" s="208">
        <v>42307</v>
      </c>
      <c r="S5795" s="209">
        <v>86.6</v>
      </c>
    </row>
    <row r="5796" spans="3:19" x14ac:dyDescent="0.25">
      <c r="C5796" s="210"/>
      <c r="R5796" s="208">
        <v>42308</v>
      </c>
      <c r="S5796" s="209">
        <v>85</v>
      </c>
    </row>
    <row r="5797" spans="3:19" x14ac:dyDescent="0.25">
      <c r="C5797" s="210"/>
      <c r="R5797" s="208">
        <v>42309</v>
      </c>
      <c r="S5797" s="209">
        <v>80.5</v>
      </c>
    </row>
    <row r="5798" spans="3:19" x14ac:dyDescent="0.25">
      <c r="C5798" s="210"/>
      <c r="R5798" s="208">
        <v>42310</v>
      </c>
      <c r="S5798" s="209">
        <v>81.8</v>
      </c>
    </row>
    <row r="5799" spans="3:19" x14ac:dyDescent="0.25">
      <c r="C5799" s="210"/>
      <c r="R5799" s="208">
        <v>42311</v>
      </c>
      <c r="S5799" s="209">
        <v>80.900000000000006</v>
      </c>
    </row>
    <row r="5800" spans="3:19" x14ac:dyDescent="0.25">
      <c r="C5800" s="210"/>
      <c r="R5800" s="208">
        <v>42312</v>
      </c>
      <c r="S5800" s="209">
        <v>81.099999999999994</v>
      </c>
    </row>
    <row r="5801" spans="3:19" x14ac:dyDescent="0.25">
      <c r="C5801" s="210"/>
      <c r="R5801" s="208">
        <v>42313</v>
      </c>
      <c r="S5801" s="209">
        <v>79.3</v>
      </c>
    </row>
    <row r="5802" spans="3:19" x14ac:dyDescent="0.25">
      <c r="C5802" s="210"/>
      <c r="R5802" s="208">
        <v>42314</v>
      </c>
      <c r="S5802" s="209">
        <v>78.599999999999994</v>
      </c>
    </row>
    <row r="5803" spans="3:19" x14ac:dyDescent="0.25">
      <c r="C5803" s="210"/>
      <c r="R5803" s="208">
        <v>42315</v>
      </c>
      <c r="S5803" s="209">
        <v>79.599999999999994</v>
      </c>
    </row>
    <row r="5804" spans="3:19" x14ac:dyDescent="0.25">
      <c r="C5804" s="210"/>
      <c r="R5804" s="208">
        <v>42316</v>
      </c>
      <c r="S5804" s="209">
        <v>79.5</v>
      </c>
    </row>
    <row r="5805" spans="3:19" x14ac:dyDescent="0.25">
      <c r="C5805" s="210"/>
      <c r="R5805" s="208">
        <v>42317</v>
      </c>
      <c r="S5805" s="209">
        <v>78.8</v>
      </c>
    </row>
    <row r="5806" spans="3:19" x14ac:dyDescent="0.25">
      <c r="C5806" s="210"/>
      <c r="R5806" s="208">
        <v>42318</v>
      </c>
      <c r="S5806" s="209">
        <v>78.900000000000006</v>
      </c>
    </row>
    <row r="5807" spans="3:19" x14ac:dyDescent="0.25">
      <c r="C5807" s="210"/>
      <c r="R5807" s="208">
        <v>42319</v>
      </c>
      <c r="S5807" s="209">
        <v>78</v>
      </c>
    </row>
    <row r="5808" spans="3:19" x14ac:dyDescent="0.25">
      <c r="C5808" s="210"/>
      <c r="R5808" s="208">
        <v>42320</v>
      </c>
      <c r="S5808" s="209">
        <v>76.8</v>
      </c>
    </row>
    <row r="5809" spans="3:19" x14ac:dyDescent="0.25">
      <c r="C5809" s="210"/>
      <c r="R5809" s="208">
        <v>42321</v>
      </c>
      <c r="S5809" s="209">
        <v>75.3</v>
      </c>
    </row>
    <row r="5810" spans="3:19" x14ac:dyDescent="0.25">
      <c r="C5810" s="210"/>
      <c r="R5810" s="208">
        <v>42322</v>
      </c>
      <c r="S5810" s="209">
        <v>76.5</v>
      </c>
    </row>
    <row r="5811" spans="3:19" x14ac:dyDescent="0.25">
      <c r="C5811" s="210"/>
      <c r="R5811" s="208">
        <v>42323</v>
      </c>
      <c r="S5811" s="209">
        <v>77.8</v>
      </c>
    </row>
    <row r="5812" spans="3:19" x14ac:dyDescent="0.25">
      <c r="C5812" s="210"/>
      <c r="R5812" s="208">
        <v>42324</v>
      </c>
      <c r="S5812" s="209">
        <v>83.9</v>
      </c>
    </row>
    <row r="5813" spans="3:19" x14ac:dyDescent="0.25">
      <c r="C5813" s="210">
        <v>0</v>
      </c>
      <c r="R5813" s="208">
        <v>42325</v>
      </c>
      <c r="S5813" s="209">
        <v>93.4</v>
      </c>
    </row>
    <row r="5814" spans="3:19" x14ac:dyDescent="0.25">
      <c r="C5814" s="210"/>
      <c r="R5814" s="208">
        <v>42326</v>
      </c>
      <c r="S5814" s="209">
        <v>100.9</v>
      </c>
    </row>
    <row r="5815" spans="3:19" x14ac:dyDescent="0.25">
      <c r="C5815" s="210"/>
      <c r="R5815" s="208">
        <v>42327</v>
      </c>
      <c r="S5815" s="209">
        <v>106.7</v>
      </c>
    </row>
    <row r="5816" spans="3:19" x14ac:dyDescent="0.25">
      <c r="C5816" s="210"/>
      <c r="R5816" s="208">
        <v>42328</v>
      </c>
      <c r="S5816" s="209">
        <v>111.4</v>
      </c>
    </row>
    <row r="5817" spans="3:19" x14ac:dyDescent="0.25">
      <c r="C5817" s="210"/>
      <c r="R5817" s="208">
        <v>42329</v>
      </c>
      <c r="S5817" s="209">
        <v>114.9</v>
      </c>
    </row>
    <row r="5818" spans="3:19" x14ac:dyDescent="0.25">
      <c r="C5818" s="210"/>
      <c r="R5818" s="208">
        <v>42330</v>
      </c>
      <c r="S5818" s="209">
        <v>119</v>
      </c>
    </row>
    <row r="5819" spans="3:19" x14ac:dyDescent="0.25">
      <c r="C5819" s="210"/>
      <c r="R5819" s="208">
        <v>42331</v>
      </c>
      <c r="S5819" s="209">
        <v>122.2</v>
      </c>
    </row>
    <row r="5820" spans="3:19" x14ac:dyDescent="0.25">
      <c r="C5820" s="210"/>
      <c r="R5820" s="208">
        <v>42332</v>
      </c>
      <c r="S5820" s="209">
        <v>128.69999999999999</v>
      </c>
    </row>
    <row r="5821" spans="3:19" x14ac:dyDescent="0.25">
      <c r="C5821" s="210"/>
      <c r="R5821" s="208">
        <v>42333</v>
      </c>
      <c r="S5821" s="209">
        <v>134.19999999999999</v>
      </c>
    </row>
    <row r="5822" spans="3:19" x14ac:dyDescent="0.25">
      <c r="C5822" s="210"/>
      <c r="R5822" s="208">
        <v>42334</v>
      </c>
      <c r="S5822" s="209">
        <v>138.30000000000001</v>
      </c>
    </row>
    <row r="5823" spans="3:19" x14ac:dyDescent="0.25">
      <c r="C5823" s="210"/>
      <c r="R5823" s="208">
        <v>42335</v>
      </c>
      <c r="S5823" s="209">
        <v>144</v>
      </c>
    </row>
    <row r="5824" spans="3:19" x14ac:dyDescent="0.25">
      <c r="C5824" s="210"/>
      <c r="R5824" s="208">
        <v>42336</v>
      </c>
      <c r="S5824" s="209">
        <v>145.30000000000001</v>
      </c>
    </row>
    <row r="5825" spans="3:19" x14ac:dyDescent="0.25">
      <c r="C5825" s="210"/>
      <c r="R5825" s="208">
        <v>42337</v>
      </c>
      <c r="S5825" s="209">
        <v>145.69999999999999</v>
      </c>
    </row>
    <row r="5826" spans="3:19" x14ac:dyDescent="0.25">
      <c r="C5826" s="210"/>
      <c r="R5826" s="208">
        <v>42338</v>
      </c>
      <c r="S5826" s="209">
        <v>146.30000000000001</v>
      </c>
    </row>
    <row r="5827" spans="3:19" x14ac:dyDescent="0.25">
      <c r="C5827" s="210"/>
      <c r="R5827" s="208">
        <v>42339</v>
      </c>
      <c r="S5827" s="209">
        <v>150.4</v>
      </c>
    </row>
    <row r="5828" spans="3:19" x14ac:dyDescent="0.25">
      <c r="C5828" s="210"/>
      <c r="R5828" s="208">
        <v>42340</v>
      </c>
      <c r="S5828" s="209">
        <v>153.19999999999999</v>
      </c>
    </row>
    <row r="5829" spans="3:19" x14ac:dyDescent="0.25">
      <c r="C5829" s="210"/>
      <c r="R5829" s="208">
        <v>42341</v>
      </c>
      <c r="S5829" s="209">
        <v>156.69999999999999</v>
      </c>
    </row>
    <row r="5830" spans="3:19" x14ac:dyDescent="0.25">
      <c r="C5830" s="210"/>
      <c r="R5830" s="208">
        <v>42342</v>
      </c>
      <c r="S5830" s="209">
        <v>158.69999999999999</v>
      </c>
    </row>
    <row r="5831" spans="3:19" x14ac:dyDescent="0.25">
      <c r="C5831" s="210"/>
      <c r="R5831" s="208">
        <v>42343</v>
      </c>
      <c r="S5831" s="209">
        <v>161.9</v>
      </c>
    </row>
    <row r="5832" spans="3:19" x14ac:dyDescent="0.25">
      <c r="C5832" s="210"/>
      <c r="R5832" s="208">
        <v>42344</v>
      </c>
      <c r="S5832" s="209">
        <v>163.5</v>
      </c>
    </row>
    <row r="5833" spans="3:19" x14ac:dyDescent="0.25">
      <c r="C5833" s="210"/>
      <c r="R5833" s="208">
        <v>42345</v>
      </c>
      <c r="S5833" s="209">
        <v>166.6</v>
      </c>
    </row>
    <row r="5834" spans="3:19" x14ac:dyDescent="0.25">
      <c r="C5834" s="210"/>
      <c r="R5834" s="208">
        <v>42346</v>
      </c>
      <c r="S5834" s="209">
        <v>170.4</v>
      </c>
    </row>
    <row r="5835" spans="3:19" x14ac:dyDescent="0.25">
      <c r="C5835" s="210"/>
      <c r="R5835" s="208">
        <v>42347</v>
      </c>
      <c r="S5835" s="209">
        <v>174.2</v>
      </c>
    </row>
    <row r="5836" spans="3:19" x14ac:dyDescent="0.25">
      <c r="C5836" s="210"/>
      <c r="R5836" s="208">
        <v>42348</v>
      </c>
      <c r="S5836" s="209">
        <v>176.2</v>
      </c>
    </row>
    <row r="5837" spans="3:19" x14ac:dyDescent="0.25">
      <c r="C5837" s="210"/>
      <c r="R5837" s="208">
        <v>42349</v>
      </c>
      <c r="S5837" s="209">
        <v>179.5</v>
      </c>
    </row>
    <row r="5838" spans="3:19" x14ac:dyDescent="0.25">
      <c r="C5838" s="210"/>
      <c r="R5838" s="208">
        <v>42350</v>
      </c>
      <c r="S5838" s="209">
        <v>181.5</v>
      </c>
    </row>
    <row r="5839" spans="3:19" x14ac:dyDescent="0.25">
      <c r="C5839" s="210"/>
      <c r="R5839" s="208">
        <v>42351</v>
      </c>
      <c r="S5839" s="209">
        <v>182.1</v>
      </c>
    </row>
    <row r="5840" spans="3:19" x14ac:dyDescent="0.25">
      <c r="C5840" s="210"/>
      <c r="R5840" s="208">
        <v>42352</v>
      </c>
      <c r="S5840" s="209">
        <v>182.1</v>
      </c>
    </row>
    <row r="5841" spans="3:19" x14ac:dyDescent="0.25">
      <c r="C5841" s="210"/>
      <c r="R5841" s="208">
        <v>42353</v>
      </c>
      <c r="S5841" s="209">
        <v>182.5</v>
      </c>
    </row>
    <row r="5842" spans="3:19" x14ac:dyDescent="0.25">
      <c r="C5842" s="210"/>
      <c r="R5842" s="208">
        <v>42354</v>
      </c>
      <c r="S5842" s="209">
        <v>178.5</v>
      </c>
    </row>
    <row r="5843" spans="3:19" x14ac:dyDescent="0.25">
      <c r="C5843" s="210"/>
      <c r="R5843" s="208">
        <v>42355</v>
      </c>
      <c r="S5843" s="209">
        <v>172.1</v>
      </c>
    </row>
    <row r="5844" spans="3:19" x14ac:dyDescent="0.25">
      <c r="C5844" s="210"/>
      <c r="R5844" s="208">
        <v>42356</v>
      </c>
      <c r="S5844" s="209">
        <v>166.3</v>
      </c>
    </row>
    <row r="5845" spans="3:19" x14ac:dyDescent="0.25">
      <c r="C5845" s="210"/>
      <c r="R5845" s="208">
        <v>42357</v>
      </c>
      <c r="S5845" s="209">
        <v>162</v>
      </c>
    </row>
    <row r="5846" spans="3:19" x14ac:dyDescent="0.25">
      <c r="C5846" s="210"/>
      <c r="R5846" s="208">
        <v>42358</v>
      </c>
      <c r="S5846" s="209">
        <v>158.30000000000001</v>
      </c>
    </row>
    <row r="5847" spans="3:19" x14ac:dyDescent="0.25">
      <c r="C5847" s="210"/>
      <c r="R5847" s="208">
        <v>42359</v>
      </c>
      <c r="S5847" s="209">
        <v>158.1</v>
      </c>
    </row>
    <row r="5848" spans="3:19" x14ac:dyDescent="0.25">
      <c r="C5848" s="210"/>
      <c r="R5848" s="208">
        <v>42360</v>
      </c>
      <c r="S5848" s="209">
        <v>156.1</v>
      </c>
    </row>
    <row r="5849" spans="3:19" x14ac:dyDescent="0.25">
      <c r="C5849" s="210"/>
      <c r="R5849" s="208">
        <v>42361</v>
      </c>
      <c r="S5849" s="209">
        <v>152.9</v>
      </c>
    </row>
    <row r="5850" spans="3:19" x14ac:dyDescent="0.25">
      <c r="C5850" s="210"/>
      <c r="R5850" s="208">
        <v>42362</v>
      </c>
      <c r="S5850" s="209">
        <v>148.4</v>
      </c>
    </row>
    <row r="5851" spans="3:19" x14ac:dyDescent="0.25">
      <c r="C5851" s="210"/>
      <c r="R5851" s="208">
        <v>42363</v>
      </c>
      <c r="S5851" s="209">
        <v>145.5</v>
      </c>
    </row>
    <row r="5852" spans="3:19" x14ac:dyDescent="0.25">
      <c r="C5852" s="210"/>
      <c r="R5852" s="208">
        <v>42364</v>
      </c>
      <c r="S5852" s="209">
        <v>144.19999999999999</v>
      </c>
    </row>
    <row r="5853" spans="3:19" x14ac:dyDescent="0.25">
      <c r="C5853" s="210"/>
      <c r="R5853" s="208">
        <v>42365</v>
      </c>
      <c r="S5853" s="209">
        <v>139.69999999999999</v>
      </c>
    </row>
    <row r="5854" spans="3:19" x14ac:dyDescent="0.25">
      <c r="C5854" s="210"/>
      <c r="R5854" s="208">
        <v>42366</v>
      </c>
      <c r="S5854" s="209">
        <v>141.30000000000001</v>
      </c>
    </row>
    <row r="5855" spans="3:19" x14ac:dyDescent="0.25">
      <c r="C5855" s="210"/>
      <c r="R5855" s="208">
        <v>42367</v>
      </c>
      <c r="S5855" s="209">
        <v>141.5</v>
      </c>
    </row>
    <row r="5856" spans="3:19" x14ac:dyDescent="0.25">
      <c r="C5856" s="210"/>
      <c r="R5856" s="208">
        <v>42368</v>
      </c>
      <c r="S5856" s="209">
        <v>142.80000000000001</v>
      </c>
    </row>
    <row r="5857" spans="3:19" x14ac:dyDescent="0.25">
      <c r="C5857" s="210"/>
      <c r="R5857" s="208">
        <v>42369</v>
      </c>
      <c r="S5857" s="209">
        <v>139.5</v>
      </c>
    </row>
    <row r="5858" spans="3:19" x14ac:dyDescent="0.25">
      <c r="C5858" s="210"/>
      <c r="R5858" s="208">
        <v>42370</v>
      </c>
      <c r="S5858" s="209">
        <v>140</v>
      </c>
    </row>
    <row r="5859" spans="3:19" x14ac:dyDescent="0.25">
      <c r="C5859" s="210"/>
      <c r="R5859" s="208">
        <v>42371</v>
      </c>
      <c r="S5859" s="209">
        <v>137.80000000000001</v>
      </c>
    </row>
    <row r="5860" spans="3:19" x14ac:dyDescent="0.25">
      <c r="C5860" s="210"/>
      <c r="R5860" s="208">
        <v>42372</v>
      </c>
      <c r="S5860" s="209">
        <v>136.30000000000001</v>
      </c>
    </row>
    <row r="5861" spans="3:19" x14ac:dyDescent="0.25">
      <c r="C5861" s="210"/>
      <c r="R5861" s="208">
        <v>42373</v>
      </c>
      <c r="S5861" s="209">
        <v>135.5</v>
      </c>
    </row>
    <row r="5862" spans="3:19" x14ac:dyDescent="0.25">
      <c r="C5862" s="210"/>
      <c r="R5862" s="208">
        <v>42374</v>
      </c>
      <c r="S5862" s="209">
        <v>137.80000000000001</v>
      </c>
    </row>
    <row r="5863" spans="3:19" x14ac:dyDescent="0.25">
      <c r="C5863" s="210"/>
      <c r="R5863" s="208">
        <v>42375</v>
      </c>
      <c r="S5863" s="209">
        <v>136.6</v>
      </c>
    </row>
    <row r="5864" spans="3:19" x14ac:dyDescent="0.25">
      <c r="C5864" s="210"/>
      <c r="R5864" s="208">
        <v>42376</v>
      </c>
      <c r="S5864" s="209">
        <v>136.9</v>
      </c>
    </row>
    <row r="5865" spans="3:19" x14ac:dyDescent="0.25">
      <c r="C5865" s="210"/>
      <c r="R5865" s="208">
        <v>42377</v>
      </c>
      <c r="S5865" s="209">
        <v>136.30000000000001</v>
      </c>
    </row>
    <row r="5866" spans="3:19" x14ac:dyDescent="0.25">
      <c r="C5866" s="210"/>
      <c r="R5866" s="208">
        <v>42378</v>
      </c>
      <c r="S5866" s="209">
        <v>133.6</v>
      </c>
    </row>
    <row r="5867" spans="3:19" x14ac:dyDescent="0.25">
      <c r="C5867" s="210"/>
      <c r="R5867" s="208">
        <v>42379</v>
      </c>
      <c r="S5867" s="209">
        <v>131.9</v>
      </c>
    </row>
    <row r="5868" spans="3:19" x14ac:dyDescent="0.25">
      <c r="C5868" s="210"/>
      <c r="R5868" s="208">
        <v>42380</v>
      </c>
      <c r="S5868" s="209">
        <v>131.69999999999999</v>
      </c>
    </row>
    <row r="5869" spans="3:19" x14ac:dyDescent="0.25">
      <c r="C5869" s="210"/>
      <c r="R5869" s="208">
        <v>42381</v>
      </c>
      <c r="S5869" s="209">
        <v>132.5</v>
      </c>
    </row>
    <row r="5870" spans="3:19" x14ac:dyDescent="0.25">
      <c r="C5870" s="210"/>
      <c r="R5870" s="208">
        <v>42382</v>
      </c>
      <c r="S5870" s="209">
        <v>133.19999999999999</v>
      </c>
    </row>
    <row r="5871" spans="3:19" x14ac:dyDescent="0.25">
      <c r="C5871" s="210"/>
      <c r="R5871" s="208">
        <v>42383</v>
      </c>
      <c r="S5871" s="209">
        <v>132.6</v>
      </c>
    </row>
    <row r="5872" spans="3:19" x14ac:dyDescent="0.25">
      <c r="C5872" s="210"/>
      <c r="R5872" s="208">
        <v>42384</v>
      </c>
      <c r="S5872" s="209">
        <v>130.69999999999999</v>
      </c>
    </row>
    <row r="5873" spans="3:19" x14ac:dyDescent="0.25">
      <c r="C5873" s="210"/>
      <c r="R5873" s="208">
        <v>42385</v>
      </c>
      <c r="S5873" s="209">
        <v>128.30000000000001</v>
      </c>
    </row>
    <row r="5874" spans="3:19" x14ac:dyDescent="0.25">
      <c r="C5874" s="210"/>
      <c r="R5874" s="208">
        <v>42386</v>
      </c>
      <c r="S5874" s="209">
        <v>127.3</v>
      </c>
    </row>
    <row r="5875" spans="3:19" x14ac:dyDescent="0.25">
      <c r="C5875" s="210"/>
      <c r="R5875" s="208">
        <v>42387</v>
      </c>
      <c r="S5875" s="209">
        <v>128.30000000000001</v>
      </c>
    </row>
    <row r="5876" spans="3:19" x14ac:dyDescent="0.25">
      <c r="C5876" s="210"/>
      <c r="R5876" s="208">
        <v>42388</v>
      </c>
      <c r="S5876" s="209">
        <v>130.1</v>
      </c>
    </row>
    <row r="5877" spans="3:19" x14ac:dyDescent="0.25">
      <c r="C5877" s="210"/>
      <c r="R5877" s="208">
        <v>42389</v>
      </c>
      <c r="S5877" s="209">
        <v>131.1</v>
      </c>
    </row>
    <row r="5878" spans="3:19" x14ac:dyDescent="0.25">
      <c r="C5878" s="210"/>
      <c r="R5878" s="208">
        <v>42390</v>
      </c>
      <c r="S5878" s="209">
        <v>129.30000000000001</v>
      </c>
    </row>
    <row r="5879" spans="3:19" x14ac:dyDescent="0.25">
      <c r="C5879" s="210"/>
      <c r="R5879" s="208">
        <v>42391</v>
      </c>
      <c r="S5879" s="209">
        <v>130.5</v>
      </c>
    </row>
    <row r="5880" spans="3:19" x14ac:dyDescent="0.25">
      <c r="C5880" s="210"/>
      <c r="R5880" s="208">
        <v>42392</v>
      </c>
      <c r="S5880" s="209">
        <v>129.6</v>
      </c>
    </row>
    <row r="5881" spans="3:19" x14ac:dyDescent="0.25">
      <c r="C5881" s="210"/>
      <c r="R5881" s="208">
        <v>42393</v>
      </c>
      <c r="S5881" s="209">
        <v>127.1</v>
      </c>
    </row>
    <row r="5882" spans="3:19" x14ac:dyDescent="0.25">
      <c r="C5882" s="210"/>
      <c r="R5882" s="208">
        <v>42394</v>
      </c>
      <c r="S5882" s="209">
        <v>125.3</v>
      </c>
    </row>
    <row r="5883" spans="3:19" x14ac:dyDescent="0.25">
      <c r="C5883" s="210"/>
      <c r="R5883" s="208">
        <v>42395</v>
      </c>
      <c r="S5883" s="209">
        <v>124.3</v>
      </c>
    </row>
    <row r="5884" spans="3:19" x14ac:dyDescent="0.25">
      <c r="C5884" s="210"/>
      <c r="R5884" s="208">
        <v>42396</v>
      </c>
      <c r="S5884" s="209">
        <v>122.5</v>
      </c>
    </row>
    <row r="5885" spans="3:19" x14ac:dyDescent="0.25">
      <c r="C5885" s="210"/>
      <c r="R5885" s="208">
        <v>42397</v>
      </c>
      <c r="S5885" s="209">
        <v>121.4</v>
      </c>
    </row>
    <row r="5886" spans="3:19" x14ac:dyDescent="0.25">
      <c r="C5886" s="210"/>
      <c r="R5886" s="208">
        <v>42398</v>
      </c>
      <c r="S5886" s="209">
        <v>119.5</v>
      </c>
    </row>
    <row r="5887" spans="3:19" x14ac:dyDescent="0.25">
      <c r="C5887" s="210"/>
      <c r="R5887" s="208">
        <v>42399</v>
      </c>
      <c r="S5887" s="209">
        <v>118.5</v>
      </c>
    </row>
    <row r="5888" spans="3:19" x14ac:dyDescent="0.25">
      <c r="C5888" s="210"/>
      <c r="R5888" s="208">
        <v>42400</v>
      </c>
      <c r="S5888" s="209">
        <v>112.9</v>
      </c>
    </row>
    <row r="5889" spans="3:19" x14ac:dyDescent="0.25">
      <c r="C5889" s="210"/>
      <c r="R5889" s="208">
        <v>42401</v>
      </c>
      <c r="S5889" s="209">
        <v>114.3</v>
      </c>
    </row>
    <row r="5890" spans="3:19" x14ac:dyDescent="0.25">
      <c r="C5890" s="210"/>
      <c r="R5890" s="208">
        <v>42402</v>
      </c>
      <c r="S5890" s="209">
        <v>114</v>
      </c>
    </row>
    <row r="5891" spans="3:19" x14ac:dyDescent="0.25">
      <c r="C5891" s="210"/>
      <c r="R5891" s="208">
        <v>42403</v>
      </c>
      <c r="S5891" s="209">
        <v>113</v>
      </c>
    </row>
    <row r="5892" spans="3:19" x14ac:dyDescent="0.25">
      <c r="C5892" s="210"/>
      <c r="R5892" s="208">
        <v>42404</v>
      </c>
      <c r="S5892" s="209">
        <v>109.4</v>
      </c>
    </row>
    <row r="5893" spans="3:19" x14ac:dyDescent="0.25">
      <c r="C5893" s="210"/>
      <c r="R5893" s="208">
        <v>42405</v>
      </c>
      <c r="S5893" s="209">
        <v>107.6</v>
      </c>
    </row>
    <row r="5894" spans="3:19" x14ac:dyDescent="0.25">
      <c r="C5894" s="210"/>
      <c r="R5894" s="208">
        <v>42406</v>
      </c>
      <c r="S5894" s="209">
        <v>103.4</v>
      </c>
    </row>
    <row r="5895" spans="3:19" x14ac:dyDescent="0.25">
      <c r="C5895" s="210"/>
      <c r="R5895" s="208">
        <v>42407</v>
      </c>
      <c r="S5895" s="209">
        <v>101</v>
      </c>
    </row>
    <row r="5896" spans="3:19" x14ac:dyDescent="0.25">
      <c r="C5896" s="210"/>
      <c r="R5896" s="208">
        <v>42408</v>
      </c>
      <c r="S5896" s="209">
        <v>103.4</v>
      </c>
    </row>
    <row r="5897" spans="3:19" x14ac:dyDescent="0.25">
      <c r="C5897" s="210"/>
      <c r="R5897" s="208">
        <v>42409</v>
      </c>
      <c r="S5897" s="209">
        <v>102.7</v>
      </c>
    </row>
    <row r="5898" spans="3:19" x14ac:dyDescent="0.25">
      <c r="C5898" s="210"/>
      <c r="R5898" s="208">
        <v>42410</v>
      </c>
      <c r="S5898" s="209">
        <v>102.8</v>
      </c>
    </row>
    <row r="5899" spans="3:19" x14ac:dyDescent="0.25">
      <c r="C5899" s="210"/>
      <c r="R5899" s="208">
        <v>42411</v>
      </c>
      <c r="S5899" s="209">
        <v>103.2</v>
      </c>
    </row>
    <row r="5900" spans="3:19" x14ac:dyDescent="0.25">
      <c r="C5900" s="210"/>
      <c r="R5900" s="208">
        <v>42412</v>
      </c>
      <c r="S5900" s="209">
        <v>102.1</v>
      </c>
    </row>
    <row r="5901" spans="3:19" x14ac:dyDescent="0.25">
      <c r="C5901" s="210"/>
      <c r="R5901" s="208">
        <v>42413</v>
      </c>
      <c r="S5901" s="209">
        <v>100.1</v>
      </c>
    </row>
    <row r="5902" spans="3:19" x14ac:dyDescent="0.25">
      <c r="C5902" s="210"/>
      <c r="R5902" s="208">
        <v>42414</v>
      </c>
      <c r="S5902" s="209">
        <v>100.2</v>
      </c>
    </row>
    <row r="5903" spans="3:19" x14ac:dyDescent="0.25">
      <c r="C5903" s="210"/>
      <c r="R5903" s="208">
        <v>42415</v>
      </c>
      <c r="S5903" s="209">
        <v>99.8</v>
      </c>
    </row>
    <row r="5904" spans="3:19" x14ac:dyDescent="0.25">
      <c r="C5904" s="210"/>
      <c r="R5904" s="208">
        <v>42416</v>
      </c>
      <c r="S5904" s="209">
        <v>100.7</v>
      </c>
    </row>
    <row r="5905" spans="3:19" x14ac:dyDescent="0.25">
      <c r="C5905" s="210"/>
      <c r="R5905" s="208">
        <v>42417</v>
      </c>
      <c r="S5905" s="209">
        <v>100.2</v>
      </c>
    </row>
    <row r="5906" spans="3:19" x14ac:dyDescent="0.25">
      <c r="C5906" s="210"/>
      <c r="R5906" s="208">
        <v>42418</v>
      </c>
      <c r="S5906" s="209">
        <v>99</v>
      </c>
    </row>
    <row r="5907" spans="3:19" x14ac:dyDescent="0.25">
      <c r="C5907" s="210"/>
      <c r="R5907" s="208">
        <v>42419</v>
      </c>
      <c r="S5907" s="209">
        <v>97.9</v>
      </c>
    </row>
    <row r="5908" spans="3:19" x14ac:dyDescent="0.25">
      <c r="C5908" s="210"/>
      <c r="R5908" s="208">
        <v>42420</v>
      </c>
      <c r="S5908" s="209">
        <v>97.3</v>
      </c>
    </row>
    <row r="5909" spans="3:19" x14ac:dyDescent="0.25">
      <c r="C5909" s="210"/>
      <c r="R5909" s="208">
        <v>42421</v>
      </c>
      <c r="S5909" s="209">
        <v>95.7</v>
      </c>
    </row>
    <row r="5910" spans="3:19" x14ac:dyDescent="0.25">
      <c r="C5910" s="210"/>
      <c r="R5910" s="208">
        <v>42422</v>
      </c>
      <c r="S5910" s="209">
        <v>96.4</v>
      </c>
    </row>
    <row r="5911" spans="3:19" x14ac:dyDescent="0.25">
      <c r="C5911" s="210"/>
      <c r="R5911" s="208">
        <v>42423</v>
      </c>
      <c r="S5911" s="209">
        <v>98.5</v>
      </c>
    </row>
    <row r="5912" spans="3:19" x14ac:dyDescent="0.25">
      <c r="C5912" s="210"/>
      <c r="R5912" s="208">
        <v>42424</v>
      </c>
      <c r="S5912" s="209">
        <v>99.6</v>
      </c>
    </row>
    <row r="5913" spans="3:19" x14ac:dyDescent="0.25">
      <c r="C5913" s="210"/>
      <c r="R5913" s="208">
        <v>42425</v>
      </c>
      <c r="S5913" s="209">
        <v>99.1</v>
      </c>
    </row>
    <row r="5914" spans="3:19" x14ac:dyDescent="0.25">
      <c r="C5914" s="210"/>
      <c r="R5914" s="208">
        <v>42426</v>
      </c>
      <c r="S5914" s="209">
        <v>99</v>
      </c>
    </row>
    <row r="5915" spans="3:19" x14ac:dyDescent="0.25">
      <c r="C5915" s="210"/>
      <c r="R5915" s="208">
        <v>42427</v>
      </c>
      <c r="S5915" s="209">
        <v>97.9</v>
      </c>
    </row>
    <row r="5916" spans="3:19" x14ac:dyDescent="0.25">
      <c r="C5916" s="210"/>
      <c r="R5916" s="208">
        <v>42428</v>
      </c>
      <c r="S5916" s="209">
        <v>98.6</v>
      </c>
    </row>
    <row r="5917" spans="3:19" x14ac:dyDescent="0.25">
      <c r="C5917" s="210"/>
      <c r="R5917" s="208">
        <v>42429</v>
      </c>
      <c r="S5917" s="209">
        <v>99.2</v>
      </c>
    </row>
    <row r="5918" spans="3:19" x14ac:dyDescent="0.25">
      <c r="C5918" s="210"/>
      <c r="R5918" s="208">
        <v>42430</v>
      </c>
      <c r="S5918" s="209">
        <v>102</v>
      </c>
    </row>
    <row r="5919" spans="3:19" x14ac:dyDescent="0.25">
      <c r="C5919" s="210"/>
      <c r="R5919" s="208">
        <v>42431</v>
      </c>
      <c r="S5919" s="209">
        <v>100.3</v>
      </c>
    </row>
    <row r="5920" spans="3:19" x14ac:dyDescent="0.25">
      <c r="C5920" s="210"/>
      <c r="R5920" s="208">
        <v>42432</v>
      </c>
      <c r="S5920" s="209">
        <v>101.2</v>
      </c>
    </row>
    <row r="5921" spans="3:19" x14ac:dyDescent="0.25">
      <c r="C5921" s="210"/>
      <c r="R5921" s="208">
        <v>42433</v>
      </c>
      <c r="S5921" s="209">
        <v>100.1</v>
      </c>
    </row>
    <row r="5922" spans="3:19" x14ac:dyDescent="0.25">
      <c r="C5922" s="210"/>
      <c r="R5922" s="208">
        <v>42434</v>
      </c>
      <c r="S5922" s="209">
        <v>99.2</v>
      </c>
    </row>
    <row r="5923" spans="3:19" x14ac:dyDescent="0.25">
      <c r="C5923" s="210"/>
      <c r="R5923" s="208">
        <v>42435</v>
      </c>
      <c r="S5923" s="209">
        <v>97.3</v>
      </c>
    </row>
    <row r="5924" spans="3:19" x14ac:dyDescent="0.25">
      <c r="C5924" s="210"/>
      <c r="R5924" s="208">
        <v>42436</v>
      </c>
      <c r="S5924" s="209">
        <v>96.9</v>
      </c>
    </row>
    <row r="5925" spans="3:19" x14ac:dyDescent="0.25">
      <c r="C5925" s="210"/>
      <c r="R5925" s="208">
        <v>42437</v>
      </c>
      <c r="S5925" s="209">
        <v>96.7</v>
      </c>
    </row>
    <row r="5926" spans="3:19" x14ac:dyDescent="0.25">
      <c r="C5926" s="210"/>
      <c r="R5926" s="208">
        <v>42438</v>
      </c>
      <c r="S5926" s="209">
        <v>95.1</v>
      </c>
    </row>
    <row r="5927" spans="3:19" x14ac:dyDescent="0.25">
      <c r="C5927" s="210"/>
      <c r="R5927" s="208">
        <v>42439</v>
      </c>
      <c r="S5927" s="209">
        <v>95.9</v>
      </c>
    </row>
    <row r="5928" spans="3:19" x14ac:dyDescent="0.25">
      <c r="C5928" s="210"/>
      <c r="R5928" s="208">
        <v>42440</v>
      </c>
      <c r="S5928" s="209">
        <v>94.5</v>
      </c>
    </row>
    <row r="5929" spans="3:19" x14ac:dyDescent="0.25">
      <c r="C5929" s="210"/>
      <c r="R5929" s="208">
        <v>42441</v>
      </c>
      <c r="S5929" s="209">
        <v>92.4</v>
      </c>
    </row>
    <row r="5930" spans="3:19" x14ac:dyDescent="0.25">
      <c r="C5930" s="210"/>
      <c r="R5930" s="208">
        <v>42442</v>
      </c>
      <c r="S5930" s="209">
        <v>91</v>
      </c>
    </row>
    <row r="5931" spans="3:19" x14ac:dyDescent="0.25">
      <c r="C5931" s="210"/>
      <c r="R5931" s="208">
        <v>42443</v>
      </c>
      <c r="S5931" s="209">
        <v>93.4</v>
      </c>
    </row>
    <row r="5932" spans="3:19" x14ac:dyDescent="0.25">
      <c r="C5932" s="210"/>
      <c r="R5932" s="208">
        <v>42444</v>
      </c>
      <c r="S5932" s="209">
        <v>93.9</v>
      </c>
    </row>
    <row r="5933" spans="3:19" x14ac:dyDescent="0.25">
      <c r="C5933" s="210"/>
      <c r="R5933" s="208">
        <v>42445</v>
      </c>
      <c r="S5933" s="209">
        <v>94.5</v>
      </c>
    </row>
    <row r="5934" spans="3:19" x14ac:dyDescent="0.25">
      <c r="C5934" s="210"/>
      <c r="R5934" s="208">
        <v>42446</v>
      </c>
      <c r="S5934" s="209">
        <v>92.9</v>
      </c>
    </row>
    <row r="5935" spans="3:19" x14ac:dyDescent="0.25">
      <c r="C5935" s="210"/>
      <c r="R5935" s="208">
        <v>42447</v>
      </c>
      <c r="S5935" s="209">
        <v>91.9</v>
      </c>
    </row>
    <row r="5936" spans="3:19" x14ac:dyDescent="0.25">
      <c r="C5936" s="210"/>
      <c r="R5936" s="208">
        <v>42448</v>
      </c>
      <c r="S5936" s="209">
        <v>89.3</v>
      </c>
    </row>
    <row r="5937" spans="3:19" x14ac:dyDescent="0.25">
      <c r="C5937" s="210"/>
      <c r="R5937" s="208">
        <v>42449</v>
      </c>
      <c r="S5937" s="209">
        <v>86.4</v>
      </c>
    </row>
    <row r="5938" spans="3:19" x14ac:dyDescent="0.25">
      <c r="C5938" s="210"/>
      <c r="R5938" s="208">
        <v>42450</v>
      </c>
      <c r="S5938" s="209">
        <v>87.8</v>
      </c>
    </row>
    <row r="5939" spans="3:19" x14ac:dyDescent="0.25">
      <c r="C5939" s="210"/>
      <c r="R5939" s="208">
        <v>42451</v>
      </c>
      <c r="S5939" s="209">
        <v>88.3</v>
      </c>
    </row>
    <row r="5940" spans="3:19" x14ac:dyDescent="0.25">
      <c r="C5940" s="210"/>
      <c r="R5940" s="208">
        <v>42452</v>
      </c>
      <c r="S5940" s="209">
        <v>93</v>
      </c>
    </row>
    <row r="5941" spans="3:19" x14ac:dyDescent="0.25">
      <c r="C5941" s="210"/>
      <c r="R5941" s="208">
        <v>42453</v>
      </c>
      <c r="S5941" s="209">
        <v>92.7</v>
      </c>
    </row>
    <row r="5942" spans="3:19" x14ac:dyDescent="0.25">
      <c r="C5942" s="210"/>
      <c r="R5942" s="208">
        <v>42454</v>
      </c>
      <c r="S5942" s="209">
        <v>95.1</v>
      </c>
    </row>
    <row r="5943" spans="3:19" x14ac:dyDescent="0.25">
      <c r="C5943" s="210"/>
      <c r="R5943" s="208">
        <v>42455</v>
      </c>
      <c r="S5943" s="209">
        <v>96.6</v>
      </c>
    </row>
    <row r="5944" spans="3:19" x14ac:dyDescent="0.25">
      <c r="C5944" s="210"/>
      <c r="R5944" s="208">
        <v>42456</v>
      </c>
      <c r="S5944" s="209">
        <v>95.8</v>
      </c>
    </row>
    <row r="5945" spans="3:19" x14ac:dyDescent="0.25">
      <c r="C5945" s="210"/>
      <c r="R5945" s="208">
        <v>42457</v>
      </c>
      <c r="S5945" s="209">
        <v>99.5</v>
      </c>
    </row>
    <row r="5946" spans="3:19" x14ac:dyDescent="0.25">
      <c r="C5946" s="210"/>
      <c r="R5946" s="208">
        <v>42458</v>
      </c>
      <c r="S5946" s="209">
        <v>101.7</v>
      </c>
    </row>
    <row r="5947" spans="3:19" x14ac:dyDescent="0.25">
      <c r="C5947" s="210"/>
      <c r="R5947" s="208">
        <v>42459</v>
      </c>
      <c r="S5947" s="209">
        <v>104.4</v>
      </c>
    </row>
    <row r="5948" spans="3:19" x14ac:dyDescent="0.25">
      <c r="C5948" s="210"/>
      <c r="R5948" s="208">
        <v>42460</v>
      </c>
      <c r="S5948" s="209">
        <v>104.7</v>
      </c>
    </row>
    <row r="5949" spans="3:19" x14ac:dyDescent="0.25">
      <c r="C5949" s="210"/>
      <c r="R5949" s="208">
        <v>42461</v>
      </c>
      <c r="S5949" s="209">
        <v>107.2</v>
      </c>
    </row>
    <row r="5950" spans="3:19" x14ac:dyDescent="0.25">
      <c r="C5950" s="210"/>
      <c r="R5950" s="208">
        <v>42462</v>
      </c>
      <c r="S5950" s="209">
        <v>105.7</v>
      </c>
    </row>
    <row r="5951" spans="3:19" x14ac:dyDescent="0.25">
      <c r="C5951" s="210"/>
      <c r="R5951" s="208">
        <v>42463</v>
      </c>
      <c r="S5951" s="209">
        <v>106.9</v>
      </c>
    </row>
    <row r="5952" spans="3:19" x14ac:dyDescent="0.25">
      <c r="C5952" s="210"/>
      <c r="R5952" s="208">
        <v>42464</v>
      </c>
      <c r="S5952" s="209">
        <v>108.4</v>
      </c>
    </row>
    <row r="5953" spans="3:19" x14ac:dyDescent="0.25">
      <c r="C5953" s="210"/>
      <c r="R5953" s="208">
        <v>42465</v>
      </c>
      <c r="S5953" s="209">
        <v>109.6</v>
      </c>
    </row>
    <row r="5954" spans="3:19" x14ac:dyDescent="0.25">
      <c r="C5954" s="210"/>
      <c r="R5954" s="208">
        <v>42466</v>
      </c>
      <c r="S5954" s="209">
        <v>110.7</v>
      </c>
    </row>
    <row r="5955" spans="3:19" x14ac:dyDescent="0.25">
      <c r="C5955" s="210"/>
      <c r="R5955" s="208">
        <v>42467</v>
      </c>
      <c r="S5955" s="209">
        <v>110.4</v>
      </c>
    </row>
    <row r="5956" spans="3:19" x14ac:dyDescent="0.25">
      <c r="C5956" s="210"/>
      <c r="R5956" s="208">
        <v>42468</v>
      </c>
      <c r="S5956" s="209">
        <v>108.9</v>
      </c>
    </row>
    <row r="5957" spans="3:19" x14ac:dyDescent="0.25">
      <c r="C5957" s="210"/>
      <c r="R5957" s="208">
        <v>42469</v>
      </c>
      <c r="S5957" s="209">
        <v>107.1</v>
      </c>
    </row>
    <row r="5958" spans="3:19" x14ac:dyDescent="0.25">
      <c r="C5958" s="210"/>
      <c r="R5958" s="208">
        <v>42470</v>
      </c>
      <c r="S5958" s="209">
        <v>107.5</v>
      </c>
    </row>
    <row r="5959" spans="3:19" x14ac:dyDescent="0.25">
      <c r="C5959" s="210"/>
      <c r="R5959" s="208">
        <v>42471</v>
      </c>
      <c r="S5959" s="209">
        <v>108.8</v>
      </c>
    </row>
    <row r="5960" spans="3:19" x14ac:dyDescent="0.25">
      <c r="C5960" s="210"/>
      <c r="R5960" s="208">
        <v>42472</v>
      </c>
      <c r="S5960" s="209">
        <v>109.3</v>
      </c>
    </row>
    <row r="5961" spans="3:19" x14ac:dyDescent="0.25">
      <c r="C5961" s="210"/>
      <c r="R5961" s="208">
        <v>42473</v>
      </c>
      <c r="S5961" s="209">
        <v>108.1</v>
      </c>
    </row>
    <row r="5962" spans="3:19" x14ac:dyDescent="0.25">
      <c r="C5962" s="210"/>
      <c r="R5962" s="208">
        <v>42474</v>
      </c>
      <c r="S5962" s="209">
        <v>106.9</v>
      </c>
    </row>
    <row r="5963" spans="3:19" x14ac:dyDescent="0.25">
      <c r="C5963" s="210"/>
      <c r="R5963" s="208">
        <v>42475</v>
      </c>
      <c r="S5963" s="209">
        <v>106.4</v>
      </c>
    </row>
    <row r="5964" spans="3:19" x14ac:dyDescent="0.25">
      <c r="C5964" s="210"/>
      <c r="R5964" s="208">
        <v>42476</v>
      </c>
      <c r="S5964" s="209">
        <v>105.6</v>
      </c>
    </row>
    <row r="5965" spans="3:19" x14ac:dyDescent="0.25">
      <c r="C5965" s="210"/>
      <c r="R5965" s="208">
        <v>42477</v>
      </c>
      <c r="S5965" s="209">
        <v>104.3</v>
      </c>
    </row>
    <row r="5966" spans="3:19" x14ac:dyDescent="0.25">
      <c r="C5966" s="210"/>
      <c r="R5966" s="208">
        <v>42478</v>
      </c>
      <c r="S5966" s="209">
        <v>104.7</v>
      </c>
    </row>
    <row r="5967" spans="3:19" x14ac:dyDescent="0.25">
      <c r="C5967" s="210"/>
      <c r="R5967" s="208">
        <v>42479</v>
      </c>
      <c r="S5967" s="209">
        <v>105.2</v>
      </c>
    </row>
    <row r="5968" spans="3:19" x14ac:dyDescent="0.25">
      <c r="C5968" s="210"/>
      <c r="R5968" s="208">
        <v>42480</v>
      </c>
      <c r="S5968" s="209">
        <v>104.5</v>
      </c>
    </row>
    <row r="5969" spans="3:19" x14ac:dyDescent="0.25">
      <c r="C5969" s="210"/>
      <c r="R5969" s="208">
        <v>42481</v>
      </c>
      <c r="S5969" s="209">
        <v>105.1</v>
      </c>
    </row>
    <row r="5970" spans="3:19" x14ac:dyDescent="0.25">
      <c r="C5970" s="210"/>
      <c r="R5970" s="208">
        <v>42482</v>
      </c>
      <c r="S5970" s="209">
        <v>99.5</v>
      </c>
    </row>
    <row r="5971" spans="3:19" x14ac:dyDescent="0.25">
      <c r="C5971" s="210"/>
      <c r="R5971" s="208">
        <v>42483</v>
      </c>
      <c r="S5971" s="209">
        <v>96.1</v>
      </c>
    </row>
    <row r="5972" spans="3:19" x14ac:dyDescent="0.25">
      <c r="C5972" s="210"/>
      <c r="R5972" s="208">
        <v>42484</v>
      </c>
      <c r="S5972" s="209">
        <v>92.8</v>
      </c>
    </row>
    <row r="5973" spans="3:19" x14ac:dyDescent="0.25">
      <c r="C5973" s="210"/>
      <c r="R5973" s="208">
        <v>42485</v>
      </c>
      <c r="S5973" s="209">
        <v>92.1</v>
      </c>
    </row>
    <row r="5974" spans="3:19" x14ac:dyDescent="0.25">
      <c r="C5974" s="210"/>
      <c r="R5974" s="208">
        <v>42486</v>
      </c>
      <c r="S5974" s="209">
        <v>92.6</v>
      </c>
    </row>
    <row r="5975" spans="3:19" x14ac:dyDescent="0.25">
      <c r="C5975" s="210"/>
      <c r="R5975" s="208">
        <v>42487</v>
      </c>
      <c r="S5975" s="209">
        <v>89.8</v>
      </c>
    </row>
    <row r="5976" spans="3:19" x14ac:dyDescent="0.25">
      <c r="C5976" s="210"/>
      <c r="R5976" s="208">
        <v>42488</v>
      </c>
      <c r="S5976" s="209">
        <v>87.7</v>
      </c>
    </row>
    <row r="5977" spans="3:19" x14ac:dyDescent="0.25">
      <c r="C5977" s="210"/>
      <c r="R5977" s="208">
        <v>42489</v>
      </c>
      <c r="S5977" s="209">
        <v>85.6</v>
      </c>
    </row>
    <row r="5978" spans="3:19" x14ac:dyDescent="0.25">
      <c r="C5978" s="210"/>
      <c r="R5978" s="208">
        <v>42490</v>
      </c>
      <c r="S5978" s="209">
        <v>83.6</v>
      </c>
    </row>
    <row r="5979" spans="3:19" x14ac:dyDescent="0.25">
      <c r="C5979" s="210"/>
      <c r="R5979" s="208">
        <v>42491</v>
      </c>
      <c r="S5979" s="209">
        <v>81</v>
      </c>
    </row>
    <row r="5980" spans="3:19" x14ac:dyDescent="0.25">
      <c r="C5980" s="210"/>
      <c r="R5980" s="208">
        <v>42492</v>
      </c>
      <c r="S5980" s="209">
        <v>81.3</v>
      </c>
    </row>
    <row r="5981" spans="3:19" x14ac:dyDescent="0.25">
      <c r="C5981" s="210"/>
      <c r="R5981" s="208">
        <v>42493</v>
      </c>
      <c r="S5981" s="209">
        <v>80.2</v>
      </c>
    </row>
    <row r="5982" spans="3:19" x14ac:dyDescent="0.25">
      <c r="C5982" s="210"/>
      <c r="R5982" s="208">
        <v>42494</v>
      </c>
      <c r="S5982" s="209">
        <v>79.900000000000006</v>
      </c>
    </row>
    <row r="5983" spans="3:19" x14ac:dyDescent="0.25">
      <c r="C5983" s="210"/>
      <c r="R5983" s="208">
        <v>42495</v>
      </c>
      <c r="S5983" s="209">
        <v>80.400000000000006</v>
      </c>
    </row>
    <row r="5984" spans="3:19" x14ac:dyDescent="0.25">
      <c r="C5984" s="210"/>
      <c r="R5984" s="208">
        <v>42496</v>
      </c>
      <c r="S5984" s="209">
        <v>79.599999999999994</v>
      </c>
    </row>
    <row r="5985" spans="3:19" x14ac:dyDescent="0.25">
      <c r="C5985" s="210"/>
      <c r="R5985" s="208">
        <v>42497</v>
      </c>
      <c r="S5985" s="209">
        <v>78.3</v>
      </c>
    </row>
    <row r="5986" spans="3:19" x14ac:dyDescent="0.25">
      <c r="C5986" s="210"/>
      <c r="R5986" s="208">
        <v>42498</v>
      </c>
      <c r="S5986" s="209">
        <v>77.5</v>
      </c>
    </row>
    <row r="5987" spans="3:19" x14ac:dyDescent="0.25">
      <c r="C5987" s="210"/>
      <c r="R5987" s="208">
        <v>42499</v>
      </c>
      <c r="S5987" s="209">
        <v>79.400000000000006</v>
      </c>
    </row>
    <row r="5988" spans="3:19" x14ac:dyDescent="0.25">
      <c r="C5988" s="210"/>
      <c r="R5988" s="208">
        <v>42500</v>
      </c>
      <c r="S5988" s="209">
        <v>79.5</v>
      </c>
    </row>
    <row r="5989" spans="3:19" x14ac:dyDescent="0.25">
      <c r="C5989" s="210"/>
      <c r="R5989" s="208">
        <v>42501</v>
      </c>
      <c r="S5989" s="209">
        <v>80.099999999999994</v>
      </c>
    </row>
    <row r="5990" spans="3:19" x14ac:dyDescent="0.25">
      <c r="C5990" s="210"/>
      <c r="R5990" s="208">
        <v>42502</v>
      </c>
      <c r="S5990" s="209">
        <v>80.8</v>
      </c>
    </row>
    <row r="5991" spans="3:19" x14ac:dyDescent="0.25">
      <c r="C5991" s="210"/>
      <c r="R5991" s="208">
        <v>42503</v>
      </c>
      <c r="S5991" s="209">
        <v>80.5</v>
      </c>
    </row>
    <row r="5992" spans="3:19" x14ac:dyDescent="0.25">
      <c r="C5992" s="210"/>
      <c r="R5992" s="208">
        <v>42504</v>
      </c>
      <c r="S5992" s="209">
        <v>78.8</v>
      </c>
    </row>
    <row r="5993" spans="3:19" x14ac:dyDescent="0.25">
      <c r="C5993" s="210"/>
      <c r="R5993" s="208">
        <v>42505</v>
      </c>
      <c r="S5993" s="209">
        <v>78.400000000000006</v>
      </c>
    </row>
    <row r="5994" spans="3:19" x14ac:dyDescent="0.25">
      <c r="C5994" s="210"/>
      <c r="R5994" s="208">
        <v>42506</v>
      </c>
      <c r="S5994" s="209">
        <v>78.7</v>
      </c>
    </row>
    <row r="5995" spans="3:19" x14ac:dyDescent="0.25">
      <c r="C5995" s="210"/>
      <c r="R5995" s="208">
        <v>42507</v>
      </c>
      <c r="S5995" s="209">
        <v>79.5</v>
      </c>
    </row>
    <row r="5996" spans="3:19" x14ac:dyDescent="0.25">
      <c r="C5996" s="210"/>
      <c r="R5996" s="208">
        <v>42508</v>
      </c>
      <c r="S5996" s="209">
        <v>80.900000000000006</v>
      </c>
    </row>
    <row r="5997" spans="3:19" x14ac:dyDescent="0.25">
      <c r="C5997" s="210"/>
      <c r="R5997" s="208">
        <v>42509</v>
      </c>
      <c r="S5997" s="209">
        <v>80.3</v>
      </c>
    </row>
    <row r="5998" spans="3:19" x14ac:dyDescent="0.25">
      <c r="C5998" s="210"/>
      <c r="R5998" s="208">
        <v>42510</v>
      </c>
      <c r="S5998" s="209">
        <v>81.099999999999994</v>
      </c>
    </row>
    <row r="5999" spans="3:19" x14ac:dyDescent="0.25">
      <c r="C5999" s="210"/>
      <c r="R5999" s="208">
        <v>42511</v>
      </c>
      <c r="S5999" s="209">
        <v>80.8</v>
      </c>
    </row>
    <row r="6000" spans="3:19" x14ac:dyDescent="0.25">
      <c r="C6000" s="210"/>
      <c r="R6000" s="208">
        <v>42512</v>
      </c>
      <c r="S6000" s="209">
        <v>81.7</v>
      </c>
    </row>
    <row r="6001" spans="3:19" x14ac:dyDescent="0.25">
      <c r="C6001" s="210"/>
      <c r="R6001" s="208">
        <v>42513</v>
      </c>
      <c r="S6001" s="209">
        <v>84.4</v>
      </c>
    </row>
    <row r="6002" spans="3:19" x14ac:dyDescent="0.25">
      <c r="C6002" s="210"/>
      <c r="R6002" s="208">
        <v>42514</v>
      </c>
      <c r="S6002" s="209">
        <v>84.4</v>
      </c>
    </row>
    <row r="6003" spans="3:19" x14ac:dyDescent="0.25">
      <c r="C6003" s="210"/>
      <c r="R6003" s="208">
        <v>42515</v>
      </c>
      <c r="S6003" s="209">
        <v>84.2</v>
      </c>
    </row>
    <row r="6004" spans="3:19" x14ac:dyDescent="0.25">
      <c r="C6004" s="210"/>
      <c r="R6004" s="208">
        <v>42516</v>
      </c>
      <c r="S6004" s="209">
        <v>83.9</v>
      </c>
    </row>
    <row r="6005" spans="3:19" x14ac:dyDescent="0.25">
      <c r="C6005" s="210"/>
      <c r="R6005" s="208">
        <v>42517</v>
      </c>
      <c r="S6005" s="209">
        <v>84.1</v>
      </c>
    </row>
    <row r="6006" spans="3:19" x14ac:dyDescent="0.25">
      <c r="C6006" s="210"/>
      <c r="R6006" s="208">
        <v>42518</v>
      </c>
      <c r="S6006" s="209">
        <v>82.7</v>
      </c>
    </row>
    <row r="6007" spans="3:19" x14ac:dyDescent="0.25">
      <c r="C6007" s="210"/>
      <c r="R6007" s="208">
        <v>42519</v>
      </c>
      <c r="S6007" s="209">
        <v>81.599999999999994</v>
      </c>
    </row>
    <row r="6008" spans="3:19" x14ac:dyDescent="0.25">
      <c r="C6008" s="210"/>
      <c r="R6008" s="208">
        <v>42520</v>
      </c>
      <c r="S6008" s="209">
        <v>82.8</v>
      </c>
    </row>
    <row r="6009" spans="3:19" x14ac:dyDescent="0.25">
      <c r="C6009" s="210"/>
      <c r="R6009" s="208">
        <v>42521</v>
      </c>
      <c r="S6009" s="209">
        <v>84.9</v>
      </c>
    </row>
    <row r="6010" spans="3:19" x14ac:dyDescent="0.25">
      <c r="C6010" s="210"/>
      <c r="R6010" s="208">
        <v>42522</v>
      </c>
      <c r="S6010" s="209">
        <v>85</v>
      </c>
    </row>
    <row r="6011" spans="3:19" x14ac:dyDescent="0.25">
      <c r="C6011" s="210"/>
      <c r="R6011" s="208">
        <v>42523</v>
      </c>
      <c r="S6011" s="209">
        <v>85.8</v>
      </c>
    </row>
    <row r="6012" spans="3:19" x14ac:dyDescent="0.25">
      <c r="C6012" s="210"/>
      <c r="R6012" s="208">
        <v>42524</v>
      </c>
      <c r="S6012" s="209">
        <v>87.1</v>
      </c>
    </row>
    <row r="6013" spans="3:19" x14ac:dyDescent="0.25">
      <c r="C6013" s="210"/>
      <c r="R6013" s="208">
        <v>42525</v>
      </c>
      <c r="S6013" s="209">
        <v>85.5</v>
      </c>
    </row>
    <row r="6014" spans="3:19" x14ac:dyDescent="0.25">
      <c r="C6014" s="210"/>
      <c r="R6014" s="208">
        <v>42526</v>
      </c>
      <c r="S6014" s="209">
        <v>85</v>
      </c>
    </row>
    <row r="6015" spans="3:19" x14ac:dyDescent="0.25">
      <c r="C6015" s="210"/>
      <c r="R6015" s="208">
        <v>42527</v>
      </c>
      <c r="S6015" s="209">
        <v>86.6</v>
      </c>
    </row>
    <row r="6016" spans="3:19" x14ac:dyDescent="0.25">
      <c r="C6016" s="210"/>
      <c r="R6016" s="208">
        <v>42528</v>
      </c>
      <c r="S6016" s="209">
        <v>88.5</v>
      </c>
    </row>
    <row r="6017" spans="3:19" x14ac:dyDescent="0.25">
      <c r="C6017" s="210"/>
      <c r="R6017" s="208">
        <v>42529</v>
      </c>
      <c r="S6017" s="209">
        <v>87.7</v>
      </c>
    </row>
    <row r="6018" spans="3:19" x14ac:dyDescent="0.25">
      <c r="C6018" s="210"/>
      <c r="R6018" s="208">
        <v>42530</v>
      </c>
      <c r="S6018" s="209">
        <v>87.3</v>
      </c>
    </row>
    <row r="6019" spans="3:19" x14ac:dyDescent="0.25">
      <c r="C6019" s="210"/>
      <c r="R6019" s="208">
        <v>42531</v>
      </c>
      <c r="S6019" s="209">
        <v>85.6</v>
      </c>
    </row>
    <row r="6020" spans="3:19" x14ac:dyDescent="0.25">
      <c r="C6020" s="210"/>
      <c r="R6020" s="208">
        <v>42532</v>
      </c>
      <c r="S6020" s="209">
        <v>83.7</v>
      </c>
    </row>
    <row r="6021" spans="3:19" x14ac:dyDescent="0.25">
      <c r="C6021" s="210"/>
      <c r="R6021" s="208">
        <v>42533</v>
      </c>
      <c r="S6021" s="209">
        <v>81.3</v>
      </c>
    </row>
    <row r="6022" spans="3:19" x14ac:dyDescent="0.25">
      <c r="C6022" s="210"/>
      <c r="R6022" s="208">
        <v>42534</v>
      </c>
      <c r="S6022" s="209">
        <v>82.9</v>
      </c>
    </row>
    <row r="6023" spans="3:19" x14ac:dyDescent="0.25">
      <c r="C6023" s="210"/>
      <c r="R6023" s="208">
        <v>42535</v>
      </c>
      <c r="S6023" s="209">
        <v>84</v>
      </c>
    </row>
    <row r="6024" spans="3:19" x14ac:dyDescent="0.25">
      <c r="C6024" s="210"/>
      <c r="R6024" s="208">
        <v>42536</v>
      </c>
      <c r="S6024" s="209">
        <v>86.1</v>
      </c>
    </row>
    <row r="6025" spans="3:19" x14ac:dyDescent="0.25">
      <c r="C6025" s="210"/>
      <c r="R6025" s="208">
        <v>42537</v>
      </c>
      <c r="S6025" s="209">
        <v>85.8</v>
      </c>
    </row>
    <row r="6026" spans="3:19" x14ac:dyDescent="0.25">
      <c r="C6026" s="210"/>
      <c r="R6026" s="208">
        <v>42538</v>
      </c>
      <c r="S6026" s="209">
        <v>86</v>
      </c>
    </row>
    <row r="6027" spans="3:19" x14ac:dyDescent="0.25">
      <c r="C6027" s="210"/>
      <c r="R6027" s="208">
        <v>42539</v>
      </c>
      <c r="S6027" s="209">
        <v>85.9</v>
      </c>
    </row>
    <row r="6028" spans="3:19" x14ac:dyDescent="0.25">
      <c r="C6028" s="210"/>
      <c r="R6028" s="208">
        <v>42540</v>
      </c>
      <c r="S6028" s="209">
        <v>85.5</v>
      </c>
    </row>
    <row r="6029" spans="3:19" x14ac:dyDescent="0.25">
      <c r="C6029" s="210"/>
      <c r="R6029" s="208">
        <v>42541</v>
      </c>
      <c r="S6029" s="209">
        <v>85.8</v>
      </c>
    </row>
    <row r="6030" spans="3:19" x14ac:dyDescent="0.25">
      <c r="C6030" s="210"/>
      <c r="R6030" s="208">
        <v>42542</v>
      </c>
      <c r="S6030" s="209">
        <v>86.2</v>
      </c>
    </row>
    <row r="6031" spans="3:19" x14ac:dyDescent="0.25">
      <c r="C6031" s="210"/>
      <c r="R6031" s="208">
        <v>42543</v>
      </c>
      <c r="S6031" s="209">
        <v>85.6</v>
      </c>
    </row>
    <row r="6032" spans="3:19" x14ac:dyDescent="0.25">
      <c r="C6032" s="210"/>
      <c r="R6032" s="208">
        <v>42544</v>
      </c>
      <c r="S6032" s="209">
        <v>86.3</v>
      </c>
    </row>
    <row r="6033" spans="3:19" x14ac:dyDescent="0.25">
      <c r="C6033" s="210"/>
      <c r="R6033" s="208">
        <v>42545</v>
      </c>
      <c r="S6033" s="209">
        <v>86</v>
      </c>
    </row>
    <row r="6034" spans="3:19" x14ac:dyDescent="0.25">
      <c r="C6034" s="210"/>
      <c r="R6034" s="208">
        <v>42546</v>
      </c>
      <c r="S6034" s="209">
        <v>85.5</v>
      </c>
    </row>
    <row r="6035" spans="3:19" x14ac:dyDescent="0.25">
      <c r="C6035" s="210"/>
      <c r="R6035" s="208">
        <v>42547</v>
      </c>
      <c r="S6035" s="209">
        <v>84.1</v>
      </c>
    </row>
    <row r="6036" spans="3:19" x14ac:dyDescent="0.25">
      <c r="C6036" s="210"/>
      <c r="R6036" s="208">
        <v>42548</v>
      </c>
      <c r="S6036" s="209">
        <v>85.7</v>
      </c>
    </row>
    <row r="6037" spans="3:19" x14ac:dyDescent="0.25">
      <c r="C6037" s="210"/>
      <c r="R6037" s="208">
        <v>42549</v>
      </c>
      <c r="S6037" s="209">
        <v>87.4</v>
      </c>
    </row>
    <row r="6038" spans="3:19" x14ac:dyDescent="0.25">
      <c r="C6038" s="210"/>
      <c r="R6038" s="208">
        <v>42550</v>
      </c>
      <c r="S6038" s="209">
        <v>88.8</v>
      </c>
    </row>
    <row r="6039" spans="3:19" x14ac:dyDescent="0.25">
      <c r="C6039" s="210"/>
      <c r="R6039" s="208">
        <v>42551</v>
      </c>
      <c r="S6039" s="209">
        <v>88.5</v>
      </c>
    </row>
    <row r="6040" spans="3:19" x14ac:dyDescent="0.25">
      <c r="C6040" s="210"/>
      <c r="R6040" s="208">
        <v>42552</v>
      </c>
      <c r="S6040" s="209">
        <v>88.9</v>
      </c>
    </row>
    <row r="6041" spans="3:19" x14ac:dyDescent="0.25">
      <c r="C6041" s="210"/>
      <c r="R6041" s="208">
        <v>42553</v>
      </c>
      <c r="S6041" s="209">
        <v>88.7</v>
      </c>
    </row>
    <row r="6042" spans="3:19" x14ac:dyDescent="0.25">
      <c r="C6042" s="210"/>
      <c r="R6042" s="208">
        <v>42554</v>
      </c>
      <c r="S6042" s="209">
        <v>87.3</v>
      </c>
    </row>
    <row r="6043" spans="3:19" x14ac:dyDescent="0.25">
      <c r="C6043" s="210"/>
      <c r="R6043" s="208">
        <v>42555</v>
      </c>
      <c r="S6043" s="209">
        <v>86.9</v>
      </c>
    </row>
    <row r="6044" spans="3:19" x14ac:dyDescent="0.25">
      <c r="C6044" s="210"/>
      <c r="R6044" s="208">
        <v>42556</v>
      </c>
      <c r="S6044" s="209">
        <v>88</v>
      </c>
    </row>
    <row r="6045" spans="3:19" x14ac:dyDescent="0.25">
      <c r="C6045" s="210"/>
      <c r="R6045" s="208">
        <v>42557</v>
      </c>
      <c r="S6045" s="209">
        <v>88.2</v>
      </c>
    </row>
    <row r="6046" spans="3:19" x14ac:dyDescent="0.25">
      <c r="C6046" s="210"/>
      <c r="R6046" s="208">
        <v>42558</v>
      </c>
      <c r="S6046" s="209">
        <v>90.3</v>
      </c>
    </row>
    <row r="6047" spans="3:19" x14ac:dyDescent="0.25">
      <c r="C6047" s="210"/>
      <c r="R6047" s="208">
        <v>42559</v>
      </c>
      <c r="S6047" s="209">
        <v>92.1</v>
      </c>
    </row>
    <row r="6048" spans="3:19" x14ac:dyDescent="0.25">
      <c r="C6048" s="210"/>
      <c r="R6048" s="208">
        <v>42560</v>
      </c>
      <c r="S6048" s="209">
        <v>93.7</v>
      </c>
    </row>
    <row r="6049" spans="3:19" x14ac:dyDescent="0.25">
      <c r="C6049" s="210"/>
      <c r="R6049" s="208">
        <v>42561</v>
      </c>
      <c r="S6049" s="209">
        <v>95.7</v>
      </c>
    </row>
    <row r="6050" spans="3:19" x14ac:dyDescent="0.25">
      <c r="C6050" s="210"/>
      <c r="R6050" s="208">
        <v>42562</v>
      </c>
      <c r="S6050" s="209">
        <v>97.2</v>
      </c>
    </row>
    <row r="6051" spans="3:19" x14ac:dyDescent="0.25">
      <c r="C6051" s="210"/>
      <c r="R6051" s="208">
        <v>42563</v>
      </c>
      <c r="S6051" s="209">
        <v>100.5</v>
      </c>
    </row>
    <row r="6052" spans="3:19" x14ac:dyDescent="0.25">
      <c r="C6052" s="210"/>
      <c r="R6052" s="208">
        <v>42564</v>
      </c>
      <c r="S6052" s="209">
        <v>99.3</v>
      </c>
    </row>
    <row r="6053" spans="3:19" x14ac:dyDescent="0.25">
      <c r="C6053" s="210"/>
      <c r="R6053" s="208">
        <v>42565</v>
      </c>
      <c r="S6053" s="209">
        <v>99.4</v>
      </c>
    </row>
    <row r="6054" spans="3:19" x14ac:dyDescent="0.25">
      <c r="C6054" s="210"/>
      <c r="R6054" s="208">
        <v>42566</v>
      </c>
      <c r="S6054" s="209">
        <v>98.1</v>
      </c>
    </row>
    <row r="6055" spans="3:19" x14ac:dyDescent="0.25">
      <c r="C6055" s="210"/>
      <c r="R6055" s="208">
        <v>42567</v>
      </c>
      <c r="S6055" s="209">
        <v>103.4</v>
      </c>
    </row>
    <row r="6056" spans="3:19" x14ac:dyDescent="0.25">
      <c r="C6056" s="210"/>
      <c r="R6056" s="208">
        <v>42568</v>
      </c>
      <c r="S6056" s="209">
        <v>106.3</v>
      </c>
    </row>
    <row r="6057" spans="3:19" x14ac:dyDescent="0.25">
      <c r="C6057" s="210"/>
      <c r="R6057" s="208">
        <v>42569</v>
      </c>
      <c r="S6057" s="209">
        <v>109.2</v>
      </c>
    </row>
    <row r="6058" spans="3:19" x14ac:dyDescent="0.25">
      <c r="C6058" s="210"/>
      <c r="R6058" s="208">
        <v>42570</v>
      </c>
      <c r="S6058" s="209">
        <v>112.1</v>
      </c>
    </row>
    <row r="6059" spans="3:19" x14ac:dyDescent="0.25">
      <c r="C6059" s="210"/>
      <c r="R6059" s="208">
        <v>42571</v>
      </c>
      <c r="S6059" s="209">
        <v>112.6</v>
      </c>
    </row>
    <row r="6060" spans="3:19" x14ac:dyDescent="0.25">
      <c r="C6060" s="210"/>
      <c r="R6060" s="208">
        <v>42572</v>
      </c>
      <c r="S6060" s="209">
        <v>113.6</v>
      </c>
    </row>
    <row r="6061" spans="3:19" x14ac:dyDescent="0.25">
      <c r="C6061" s="210"/>
      <c r="R6061" s="208">
        <v>42573</v>
      </c>
      <c r="S6061" s="209">
        <v>115.1</v>
      </c>
    </row>
    <row r="6062" spans="3:19" x14ac:dyDescent="0.25">
      <c r="C6062" s="210"/>
      <c r="R6062" s="208">
        <v>42574</v>
      </c>
      <c r="S6062" s="209">
        <v>114.1</v>
      </c>
    </row>
    <row r="6063" spans="3:19" x14ac:dyDescent="0.25">
      <c r="C6063" s="210"/>
      <c r="R6063" s="208">
        <v>42575</v>
      </c>
      <c r="S6063" s="209">
        <v>115.3</v>
      </c>
    </row>
    <row r="6064" spans="3:19" x14ac:dyDescent="0.25">
      <c r="C6064" s="210"/>
      <c r="R6064" s="208">
        <v>42576</v>
      </c>
      <c r="S6064" s="209">
        <v>116.9</v>
      </c>
    </row>
    <row r="6065" spans="3:19" x14ac:dyDescent="0.25">
      <c r="C6065" s="210"/>
      <c r="R6065" s="208">
        <v>42577</v>
      </c>
      <c r="S6065" s="209">
        <v>118.3</v>
      </c>
    </row>
    <row r="6066" spans="3:19" x14ac:dyDescent="0.25">
      <c r="C6066" s="210"/>
      <c r="R6066" s="208">
        <v>42578</v>
      </c>
      <c r="S6066" s="209">
        <v>118</v>
      </c>
    </row>
    <row r="6067" spans="3:19" x14ac:dyDescent="0.25">
      <c r="C6067" s="210"/>
      <c r="R6067" s="208">
        <v>42579</v>
      </c>
      <c r="S6067" s="209">
        <v>117.8</v>
      </c>
    </row>
    <row r="6068" spans="3:19" x14ac:dyDescent="0.25">
      <c r="C6068" s="210"/>
      <c r="R6068" s="208">
        <v>42580</v>
      </c>
      <c r="S6068" s="209">
        <v>116.4</v>
      </c>
    </row>
    <row r="6069" spans="3:19" x14ac:dyDescent="0.25">
      <c r="C6069" s="210"/>
      <c r="R6069" s="208">
        <v>42581</v>
      </c>
      <c r="S6069" s="209">
        <v>114.1</v>
      </c>
    </row>
    <row r="6070" spans="3:19" x14ac:dyDescent="0.25">
      <c r="C6070" s="210"/>
      <c r="R6070" s="208">
        <v>42582</v>
      </c>
      <c r="S6070" s="209">
        <v>112</v>
      </c>
    </row>
    <row r="6071" spans="3:19" x14ac:dyDescent="0.25">
      <c r="C6071" s="210"/>
      <c r="R6071" s="208">
        <v>42583</v>
      </c>
      <c r="S6071" s="209">
        <v>112.3</v>
      </c>
    </row>
    <row r="6072" spans="3:19" x14ac:dyDescent="0.25">
      <c r="C6072" s="210"/>
      <c r="R6072" s="208">
        <v>42584</v>
      </c>
      <c r="S6072" s="209">
        <v>113.1</v>
      </c>
    </row>
    <row r="6073" spans="3:19" x14ac:dyDescent="0.25">
      <c r="C6073" s="210"/>
      <c r="R6073" s="208">
        <v>42585</v>
      </c>
      <c r="S6073" s="209">
        <v>115.6</v>
      </c>
    </row>
    <row r="6074" spans="3:19" x14ac:dyDescent="0.25">
      <c r="C6074" s="210"/>
      <c r="R6074" s="208">
        <v>42586</v>
      </c>
      <c r="S6074" s="209">
        <v>117.5</v>
      </c>
    </row>
    <row r="6075" spans="3:19" x14ac:dyDescent="0.25">
      <c r="C6075" s="210"/>
      <c r="R6075" s="208">
        <v>42587</v>
      </c>
      <c r="S6075" s="209">
        <v>117</v>
      </c>
    </row>
    <row r="6076" spans="3:19" x14ac:dyDescent="0.25">
      <c r="C6076" s="210"/>
      <c r="R6076" s="208">
        <v>42588</v>
      </c>
      <c r="S6076" s="209">
        <v>113.8</v>
      </c>
    </row>
    <row r="6077" spans="3:19" x14ac:dyDescent="0.25">
      <c r="C6077" s="210"/>
      <c r="R6077" s="208">
        <v>42589</v>
      </c>
      <c r="S6077" s="209">
        <v>111.9</v>
      </c>
    </row>
    <row r="6078" spans="3:19" x14ac:dyDescent="0.25">
      <c r="C6078" s="210"/>
      <c r="R6078" s="208">
        <v>42590</v>
      </c>
      <c r="S6078" s="209">
        <v>112.1</v>
      </c>
    </row>
    <row r="6079" spans="3:19" x14ac:dyDescent="0.25">
      <c r="C6079" s="210"/>
      <c r="R6079" s="208">
        <v>42591</v>
      </c>
      <c r="S6079" s="209">
        <v>111.9</v>
      </c>
    </row>
    <row r="6080" spans="3:19" x14ac:dyDescent="0.25">
      <c r="C6080" s="210"/>
      <c r="R6080" s="208">
        <v>42592</v>
      </c>
      <c r="S6080" s="209">
        <v>112.7</v>
      </c>
    </row>
    <row r="6081" spans="3:19" x14ac:dyDescent="0.25">
      <c r="C6081" s="210"/>
      <c r="R6081" s="208">
        <v>42593</v>
      </c>
      <c r="S6081" s="209">
        <v>112.2</v>
      </c>
    </row>
    <row r="6082" spans="3:19" x14ac:dyDescent="0.25">
      <c r="C6082" s="210"/>
      <c r="R6082" s="208">
        <v>42594</v>
      </c>
      <c r="S6082" s="209">
        <v>114</v>
      </c>
    </row>
    <row r="6083" spans="3:19" x14ac:dyDescent="0.25">
      <c r="C6083" s="210"/>
      <c r="R6083" s="208">
        <v>42595</v>
      </c>
      <c r="S6083" s="209">
        <v>113.6</v>
      </c>
    </row>
    <row r="6084" spans="3:19" x14ac:dyDescent="0.25">
      <c r="C6084" s="210"/>
      <c r="R6084" s="208">
        <v>42596</v>
      </c>
      <c r="S6084" s="209">
        <v>113.4</v>
      </c>
    </row>
    <row r="6085" spans="3:19" x14ac:dyDescent="0.25">
      <c r="C6085" s="210"/>
      <c r="R6085" s="208">
        <v>42597</v>
      </c>
      <c r="S6085" s="209">
        <v>108.8</v>
      </c>
    </row>
    <row r="6086" spans="3:19" x14ac:dyDescent="0.25">
      <c r="C6086" s="210"/>
      <c r="R6086" s="208">
        <v>42598</v>
      </c>
      <c r="S6086" s="209">
        <v>105.7</v>
      </c>
    </row>
    <row r="6087" spans="3:19" x14ac:dyDescent="0.25">
      <c r="C6087" s="210"/>
      <c r="R6087" s="208">
        <v>42599</v>
      </c>
      <c r="S6087" s="209">
        <v>102.4</v>
      </c>
    </row>
    <row r="6088" spans="3:19" x14ac:dyDescent="0.25">
      <c r="C6088" s="210"/>
      <c r="R6088" s="208">
        <v>42600</v>
      </c>
      <c r="S6088" s="209">
        <v>100</v>
      </c>
    </row>
    <row r="6089" spans="3:19" x14ac:dyDescent="0.25">
      <c r="C6089" s="210"/>
      <c r="R6089" s="208">
        <v>42601</v>
      </c>
      <c r="S6089" s="209">
        <v>99.2</v>
      </c>
    </row>
    <row r="6090" spans="3:19" x14ac:dyDescent="0.25">
      <c r="C6090" s="210"/>
      <c r="R6090" s="208">
        <v>42602</v>
      </c>
      <c r="S6090" s="209">
        <v>96.2</v>
      </c>
    </row>
    <row r="6091" spans="3:19" x14ac:dyDescent="0.25">
      <c r="C6091" s="210"/>
      <c r="R6091" s="208">
        <v>42603</v>
      </c>
      <c r="S6091" s="209">
        <v>91.9</v>
      </c>
    </row>
    <row r="6092" spans="3:19" x14ac:dyDescent="0.25">
      <c r="C6092" s="210"/>
      <c r="R6092" s="208">
        <v>42604</v>
      </c>
      <c r="S6092" s="209">
        <v>92.2</v>
      </c>
    </row>
    <row r="6093" spans="3:19" x14ac:dyDescent="0.25">
      <c r="C6093" s="210"/>
      <c r="R6093" s="208">
        <v>42605</v>
      </c>
      <c r="S6093" s="209">
        <v>91.7</v>
      </c>
    </row>
    <row r="6094" spans="3:19" x14ac:dyDescent="0.25">
      <c r="C6094" s="210"/>
      <c r="R6094" s="208">
        <v>42606</v>
      </c>
      <c r="S6094" s="209">
        <v>93</v>
      </c>
    </row>
    <row r="6095" spans="3:19" x14ac:dyDescent="0.25">
      <c r="C6095" s="210"/>
      <c r="R6095" s="208">
        <v>42607</v>
      </c>
      <c r="S6095" s="209">
        <v>96.1</v>
      </c>
    </row>
    <row r="6096" spans="3:19" x14ac:dyDescent="0.25">
      <c r="C6096" s="210"/>
      <c r="R6096" s="208">
        <v>42608</v>
      </c>
      <c r="S6096" s="209">
        <v>95.5</v>
      </c>
    </row>
    <row r="6097" spans="3:19" x14ac:dyDescent="0.25">
      <c r="C6097" s="210"/>
      <c r="R6097" s="208">
        <v>42609</v>
      </c>
      <c r="S6097" s="209">
        <v>96.4</v>
      </c>
    </row>
    <row r="6098" spans="3:19" x14ac:dyDescent="0.25">
      <c r="C6098" s="210"/>
      <c r="R6098" s="208">
        <v>42610</v>
      </c>
      <c r="S6098" s="209">
        <v>95.2</v>
      </c>
    </row>
    <row r="6099" spans="3:19" x14ac:dyDescent="0.25">
      <c r="C6099" s="210"/>
      <c r="R6099" s="208">
        <v>42611</v>
      </c>
      <c r="S6099" s="209">
        <v>98</v>
      </c>
    </row>
    <row r="6100" spans="3:19" x14ac:dyDescent="0.25">
      <c r="C6100" s="210"/>
      <c r="R6100" s="208">
        <v>42612</v>
      </c>
      <c r="S6100" s="209">
        <v>99</v>
      </c>
    </row>
    <row r="6101" spans="3:19" x14ac:dyDescent="0.25">
      <c r="C6101" s="210"/>
      <c r="R6101" s="208">
        <v>42613</v>
      </c>
      <c r="S6101" s="209">
        <v>98.6</v>
      </c>
    </row>
    <row r="6102" spans="3:19" x14ac:dyDescent="0.25">
      <c r="C6102" s="210"/>
      <c r="R6102" s="208">
        <v>42614</v>
      </c>
      <c r="S6102" s="209">
        <v>96.8</v>
      </c>
    </row>
    <row r="6103" spans="3:19" x14ac:dyDescent="0.25">
      <c r="C6103" s="210"/>
      <c r="R6103" s="208">
        <v>42615</v>
      </c>
      <c r="S6103" s="209">
        <v>95.4</v>
      </c>
    </row>
    <row r="6104" spans="3:19" x14ac:dyDescent="0.25">
      <c r="C6104" s="210"/>
      <c r="R6104" s="208">
        <v>42616</v>
      </c>
      <c r="S6104" s="209">
        <v>93</v>
      </c>
    </row>
    <row r="6105" spans="3:19" x14ac:dyDescent="0.25">
      <c r="C6105" s="210"/>
      <c r="R6105" s="208">
        <v>42617</v>
      </c>
      <c r="S6105" s="209">
        <v>92.8</v>
      </c>
    </row>
    <row r="6106" spans="3:19" x14ac:dyDescent="0.25">
      <c r="C6106" s="210"/>
      <c r="R6106" s="208">
        <v>42618</v>
      </c>
      <c r="S6106" s="209">
        <v>93</v>
      </c>
    </row>
    <row r="6107" spans="3:19" x14ac:dyDescent="0.25">
      <c r="C6107" s="210"/>
      <c r="R6107" s="208">
        <v>42619</v>
      </c>
      <c r="S6107" s="209">
        <v>93.7</v>
      </c>
    </row>
    <row r="6108" spans="3:19" x14ac:dyDescent="0.25">
      <c r="C6108" s="210"/>
      <c r="R6108" s="208">
        <v>42620</v>
      </c>
      <c r="S6108" s="209">
        <v>92.9</v>
      </c>
    </row>
    <row r="6109" spans="3:19" x14ac:dyDescent="0.25">
      <c r="C6109" s="210"/>
      <c r="R6109" s="208">
        <v>42621</v>
      </c>
      <c r="S6109" s="209">
        <v>91.1</v>
      </c>
    </row>
    <row r="6110" spans="3:19" x14ac:dyDescent="0.25">
      <c r="C6110" s="210"/>
      <c r="R6110" s="208">
        <v>42622</v>
      </c>
      <c r="S6110" s="209">
        <v>91.1</v>
      </c>
    </row>
    <row r="6111" spans="3:19" x14ac:dyDescent="0.25">
      <c r="C6111" s="210"/>
      <c r="R6111" s="208">
        <v>42623</v>
      </c>
      <c r="S6111" s="209">
        <v>91.5</v>
      </c>
    </row>
    <row r="6112" spans="3:19" x14ac:dyDescent="0.25">
      <c r="C6112" s="210"/>
      <c r="R6112" s="208">
        <v>42624</v>
      </c>
      <c r="S6112" s="209">
        <v>90.9</v>
      </c>
    </row>
    <row r="6113" spans="3:19" x14ac:dyDescent="0.25">
      <c r="C6113" s="210"/>
      <c r="R6113" s="208">
        <v>42625</v>
      </c>
      <c r="S6113" s="209">
        <v>92.2</v>
      </c>
    </row>
    <row r="6114" spans="3:19" x14ac:dyDescent="0.25">
      <c r="C6114" s="210"/>
      <c r="R6114" s="208">
        <v>42626</v>
      </c>
      <c r="S6114" s="209">
        <v>93.4</v>
      </c>
    </row>
    <row r="6115" spans="3:19" x14ac:dyDescent="0.25">
      <c r="C6115" s="210"/>
      <c r="R6115" s="208">
        <v>42627</v>
      </c>
      <c r="S6115" s="209">
        <v>94</v>
      </c>
    </row>
    <row r="6116" spans="3:19" x14ac:dyDescent="0.25">
      <c r="C6116" s="210"/>
      <c r="R6116" s="208">
        <v>42628</v>
      </c>
      <c r="S6116" s="209">
        <v>94.1</v>
      </c>
    </row>
    <row r="6117" spans="3:19" x14ac:dyDescent="0.25">
      <c r="C6117" s="210"/>
      <c r="R6117" s="208">
        <v>42629</v>
      </c>
      <c r="S6117" s="209">
        <v>93.8</v>
      </c>
    </row>
    <row r="6118" spans="3:19" x14ac:dyDescent="0.25">
      <c r="C6118" s="210"/>
      <c r="R6118" s="208">
        <v>42630</v>
      </c>
      <c r="S6118" s="209">
        <v>92.1</v>
      </c>
    </row>
    <row r="6119" spans="3:19" x14ac:dyDescent="0.25">
      <c r="C6119" s="210"/>
      <c r="R6119" s="208">
        <v>42631</v>
      </c>
      <c r="S6119" s="209">
        <v>92.9</v>
      </c>
    </row>
    <row r="6120" spans="3:19" x14ac:dyDescent="0.25">
      <c r="C6120" s="210"/>
      <c r="R6120" s="208">
        <v>42632</v>
      </c>
      <c r="S6120" s="209">
        <v>99.6</v>
      </c>
    </row>
    <row r="6121" spans="3:19" x14ac:dyDescent="0.25">
      <c r="C6121" s="210"/>
      <c r="R6121" s="208">
        <v>42633</v>
      </c>
      <c r="S6121" s="209">
        <v>104.9</v>
      </c>
    </row>
    <row r="6122" spans="3:19" x14ac:dyDescent="0.25">
      <c r="C6122" s="210"/>
      <c r="R6122" s="208">
        <v>42634</v>
      </c>
      <c r="S6122" s="209">
        <v>107.5</v>
      </c>
    </row>
    <row r="6123" spans="3:19" x14ac:dyDescent="0.25">
      <c r="C6123" s="210"/>
      <c r="R6123" s="208">
        <v>42635</v>
      </c>
      <c r="S6123" s="209">
        <v>107.7</v>
      </c>
    </row>
    <row r="6124" spans="3:19" x14ac:dyDescent="0.25">
      <c r="C6124" s="210"/>
      <c r="R6124" s="208">
        <v>42636</v>
      </c>
      <c r="S6124" s="209">
        <v>106.4</v>
      </c>
    </row>
    <row r="6125" spans="3:19" x14ac:dyDescent="0.25">
      <c r="C6125" s="210"/>
      <c r="R6125" s="208">
        <v>42637</v>
      </c>
      <c r="S6125" s="209">
        <v>102.9</v>
      </c>
    </row>
    <row r="6126" spans="3:19" x14ac:dyDescent="0.25">
      <c r="C6126" s="210"/>
      <c r="R6126" s="208">
        <v>42638</v>
      </c>
      <c r="S6126" s="209">
        <v>102</v>
      </c>
    </row>
    <row r="6127" spans="3:19" x14ac:dyDescent="0.25">
      <c r="C6127" s="210"/>
      <c r="R6127" s="208">
        <v>42639</v>
      </c>
      <c r="S6127" s="209">
        <v>102.5</v>
      </c>
    </row>
    <row r="6128" spans="3:19" x14ac:dyDescent="0.25">
      <c r="C6128" s="210"/>
      <c r="R6128" s="208">
        <v>42640</v>
      </c>
      <c r="S6128" s="209">
        <v>102.9</v>
      </c>
    </row>
    <row r="6129" spans="3:19" x14ac:dyDescent="0.25">
      <c r="C6129" s="210"/>
      <c r="R6129" s="208">
        <v>42641</v>
      </c>
      <c r="S6129" s="209">
        <v>101.7</v>
      </c>
    </row>
    <row r="6130" spans="3:19" x14ac:dyDescent="0.25">
      <c r="C6130" s="210"/>
      <c r="R6130" s="208">
        <v>42642</v>
      </c>
      <c r="S6130" s="209">
        <v>102.6</v>
      </c>
    </row>
    <row r="6131" spans="3:19" x14ac:dyDescent="0.25">
      <c r="C6131" s="210"/>
      <c r="R6131" s="208">
        <v>42643</v>
      </c>
      <c r="S6131" s="209">
        <v>103.7</v>
      </c>
    </row>
    <row r="6132" spans="3:19" x14ac:dyDescent="0.25">
      <c r="C6132" s="210"/>
      <c r="R6132" s="208">
        <v>42644</v>
      </c>
      <c r="S6132" s="209">
        <v>102.9</v>
      </c>
    </row>
    <row r="6133" spans="3:19" x14ac:dyDescent="0.25">
      <c r="C6133" s="210"/>
      <c r="R6133" s="208">
        <v>42645</v>
      </c>
      <c r="S6133" s="209">
        <v>102.5</v>
      </c>
    </row>
    <row r="6134" spans="3:19" x14ac:dyDescent="0.25">
      <c r="C6134" s="210"/>
      <c r="R6134" s="208">
        <v>42646</v>
      </c>
      <c r="S6134" s="209">
        <v>101.9</v>
      </c>
    </row>
    <row r="6135" spans="3:19" x14ac:dyDescent="0.25">
      <c r="C6135" s="210"/>
      <c r="R6135" s="208">
        <v>42647</v>
      </c>
      <c r="S6135" s="209">
        <v>103.9</v>
      </c>
    </row>
    <row r="6136" spans="3:19" x14ac:dyDescent="0.25">
      <c r="C6136" s="210"/>
      <c r="R6136" s="208">
        <v>42648</v>
      </c>
      <c r="S6136" s="209">
        <v>106.2</v>
      </c>
    </row>
    <row r="6137" spans="3:19" x14ac:dyDescent="0.25">
      <c r="C6137" s="210"/>
      <c r="R6137" s="208">
        <v>42649</v>
      </c>
      <c r="S6137" s="209">
        <v>106.2</v>
      </c>
    </row>
    <row r="6138" spans="3:19" x14ac:dyDescent="0.25">
      <c r="C6138" s="210"/>
      <c r="R6138" s="208">
        <v>42650</v>
      </c>
      <c r="S6138" s="209">
        <v>104</v>
      </c>
    </row>
    <row r="6139" spans="3:19" x14ac:dyDescent="0.25">
      <c r="C6139" s="210"/>
      <c r="R6139" s="208">
        <v>42651</v>
      </c>
      <c r="S6139" s="209">
        <v>103.7</v>
      </c>
    </row>
    <row r="6140" spans="3:19" x14ac:dyDescent="0.25">
      <c r="C6140" s="210"/>
      <c r="R6140" s="208">
        <v>42652</v>
      </c>
      <c r="S6140" s="209">
        <v>103.2</v>
      </c>
    </row>
    <row r="6141" spans="3:19" x14ac:dyDescent="0.25">
      <c r="C6141" s="210"/>
      <c r="R6141" s="208">
        <v>42653</v>
      </c>
      <c r="S6141" s="209">
        <v>102.5</v>
      </c>
    </row>
    <row r="6142" spans="3:19" x14ac:dyDescent="0.25">
      <c r="C6142" s="210"/>
      <c r="R6142" s="208">
        <v>42654</v>
      </c>
      <c r="S6142" s="209">
        <v>102.2</v>
      </c>
    </row>
    <row r="6143" spans="3:19" x14ac:dyDescent="0.25">
      <c r="C6143" s="210"/>
      <c r="R6143" s="208">
        <v>42655</v>
      </c>
      <c r="S6143" s="209">
        <v>101</v>
      </c>
    </row>
    <row r="6144" spans="3:19" x14ac:dyDescent="0.25">
      <c r="C6144" s="210"/>
      <c r="R6144" s="208">
        <v>42656</v>
      </c>
      <c r="S6144" s="209">
        <v>100.7</v>
      </c>
    </row>
    <row r="6145" spans="3:19" x14ac:dyDescent="0.25">
      <c r="C6145" s="210"/>
      <c r="R6145" s="208">
        <v>42657</v>
      </c>
      <c r="S6145" s="209">
        <v>100</v>
      </c>
    </row>
    <row r="6146" spans="3:19" x14ac:dyDescent="0.25">
      <c r="C6146" s="210"/>
      <c r="R6146" s="208">
        <v>42658</v>
      </c>
      <c r="S6146" s="209">
        <v>98.7</v>
      </c>
    </row>
    <row r="6147" spans="3:19" x14ac:dyDescent="0.25">
      <c r="C6147" s="210"/>
      <c r="R6147" s="208">
        <v>42659</v>
      </c>
      <c r="S6147" s="209">
        <v>98.8</v>
      </c>
    </row>
    <row r="6148" spans="3:19" x14ac:dyDescent="0.25">
      <c r="C6148" s="210"/>
      <c r="R6148" s="208">
        <v>42660</v>
      </c>
      <c r="S6148" s="209">
        <v>100.8</v>
      </c>
    </row>
    <row r="6149" spans="3:19" x14ac:dyDescent="0.25">
      <c r="C6149" s="210"/>
      <c r="R6149" s="208">
        <v>42661</v>
      </c>
      <c r="S6149" s="209">
        <v>101.1</v>
      </c>
    </row>
    <row r="6150" spans="3:19" x14ac:dyDescent="0.25">
      <c r="C6150" s="210"/>
      <c r="R6150" s="208">
        <v>42662</v>
      </c>
      <c r="S6150" s="209">
        <v>96.4</v>
      </c>
    </row>
    <row r="6151" spans="3:19" x14ac:dyDescent="0.25">
      <c r="C6151" s="210"/>
      <c r="R6151" s="208">
        <v>42663</v>
      </c>
      <c r="S6151" s="209">
        <v>94.1</v>
      </c>
    </row>
    <row r="6152" spans="3:19" x14ac:dyDescent="0.25">
      <c r="C6152" s="210"/>
      <c r="R6152" s="208">
        <v>42664</v>
      </c>
      <c r="S6152" s="209">
        <v>91.3</v>
      </c>
    </row>
    <row r="6153" spans="3:19" x14ac:dyDescent="0.25">
      <c r="C6153" s="210"/>
      <c r="R6153" s="208">
        <v>42665</v>
      </c>
      <c r="S6153" s="209">
        <v>90.9</v>
      </c>
    </row>
    <row r="6154" spans="3:19" x14ac:dyDescent="0.25">
      <c r="C6154" s="210"/>
      <c r="R6154" s="208">
        <v>42666</v>
      </c>
      <c r="S6154" s="209">
        <v>90.2</v>
      </c>
    </row>
    <row r="6155" spans="3:19" x14ac:dyDescent="0.25">
      <c r="C6155" s="210"/>
      <c r="R6155" s="208">
        <v>42667</v>
      </c>
      <c r="S6155" s="209">
        <v>90.7</v>
      </c>
    </row>
    <row r="6156" spans="3:19" x14ac:dyDescent="0.25">
      <c r="C6156" s="210"/>
      <c r="R6156" s="208">
        <v>42668</v>
      </c>
      <c r="S6156" s="209">
        <v>91.3</v>
      </c>
    </row>
    <row r="6157" spans="3:19" x14ac:dyDescent="0.25">
      <c r="C6157" s="210"/>
      <c r="R6157" s="208">
        <v>42669</v>
      </c>
      <c r="S6157" s="209">
        <v>90</v>
      </c>
    </row>
    <row r="6158" spans="3:19" x14ac:dyDescent="0.25">
      <c r="C6158" s="210"/>
      <c r="R6158" s="208">
        <v>42670</v>
      </c>
      <c r="S6158" s="209">
        <v>90.6</v>
      </c>
    </row>
    <row r="6159" spans="3:19" x14ac:dyDescent="0.25">
      <c r="C6159" s="210"/>
      <c r="R6159" s="208">
        <v>42671</v>
      </c>
      <c r="S6159" s="209">
        <v>89.4</v>
      </c>
    </row>
    <row r="6160" spans="3:19" x14ac:dyDescent="0.25">
      <c r="C6160" s="210"/>
      <c r="R6160" s="208">
        <v>42672</v>
      </c>
      <c r="S6160" s="209">
        <v>88.2</v>
      </c>
    </row>
    <row r="6161" spans="3:19" x14ac:dyDescent="0.25">
      <c r="C6161" s="210"/>
      <c r="R6161" s="208">
        <v>42673</v>
      </c>
      <c r="S6161" s="209">
        <v>86.9</v>
      </c>
    </row>
    <row r="6162" spans="3:19" x14ac:dyDescent="0.25">
      <c r="C6162" s="210"/>
      <c r="R6162" s="208">
        <v>42674</v>
      </c>
      <c r="S6162" s="209">
        <v>87.4</v>
      </c>
    </row>
    <row r="6163" spans="3:19" x14ac:dyDescent="0.25">
      <c r="C6163" s="210"/>
      <c r="R6163" s="208">
        <v>42675</v>
      </c>
      <c r="S6163" s="209">
        <v>88.3</v>
      </c>
    </row>
    <row r="6164" spans="3:19" x14ac:dyDescent="0.25">
      <c r="C6164" s="210"/>
      <c r="R6164" s="208">
        <v>42676</v>
      </c>
      <c r="S6164" s="209">
        <v>88.7</v>
      </c>
    </row>
    <row r="6165" spans="3:19" x14ac:dyDescent="0.25">
      <c r="C6165" s="210"/>
      <c r="R6165" s="208">
        <v>42677</v>
      </c>
      <c r="S6165" s="209">
        <v>85.8</v>
      </c>
    </row>
    <row r="6166" spans="3:19" x14ac:dyDescent="0.25">
      <c r="C6166" s="210"/>
      <c r="R6166" s="208">
        <v>42678</v>
      </c>
      <c r="S6166" s="209">
        <v>83.5</v>
      </c>
    </row>
    <row r="6167" spans="3:19" x14ac:dyDescent="0.25">
      <c r="C6167" s="210"/>
      <c r="R6167" s="208">
        <v>42679</v>
      </c>
      <c r="S6167" s="209">
        <v>82.5</v>
      </c>
    </row>
    <row r="6168" spans="3:19" x14ac:dyDescent="0.25">
      <c r="C6168" s="210"/>
      <c r="R6168" s="208">
        <v>42680</v>
      </c>
      <c r="S6168" s="209">
        <v>84</v>
      </c>
    </row>
    <row r="6169" spans="3:19" x14ac:dyDescent="0.25">
      <c r="C6169" s="210"/>
      <c r="R6169" s="208">
        <v>42681</v>
      </c>
      <c r="S6169" s="209">
        <v>84.5</v>
      </c>
    </row>
    <row r="6170" spans="3:19" x14ac:dyDescent="0.25">
      <c r="C6170" s="210"/>
      <c r="R6170" s="208">
        <v>42682</v>
      </c>
      <c r="S6170" s="209">
        <v>84.1</v>
      </c>
    </row>
    <row r="6171" spans="3:19" x14ac:dyDescent="0.25">
      <c r="C6171" s="210"/>
      <c r="R6171" s="208">
        <v>42683</v>
      </c>
      <c r="S6171" s="209">
        <v>82.8</v>
      </c>
    </row>
    <row r="6172" spans="3:19" x14ac:dyDescent="0.25">
      <c r="C6172" s="210"/>
      <c r="R6172" s="208">
        <v>42684</v>
      </c>
      <c r="S6172" s="209">
        <v>82.3</v>
      </c>
    </row>
    <row r="6173" spans="3:19" x14ac:dyDescent="0.25">
      <c r="C6173" s="210"/>
      <c r="R6173" s="208">
        <v>42685</v>
      </c>
      <c r="S6173" s="209">
        <v>82.1</v>
      </c>
    </row>
    <row r="6174" spans="3:19" x14ac:dyDescent="0.25">
      <c r="C6174" s="210"/>
      <c r="R6174" s="208">
        <v>42686</v>
      </c>
      <c r="S6174" s="209">
        <v>79.7</v>
      </c>
    </row>
    <row r="6175" spans="3:19" x14ac:dyDescent="0.25">
      <c r="C6175" s="210"/>
      <c r="R6175" s="208">
        <v>42687</v>
      </c>
      <c r="S6175" s="209">
        <v>78.8</v>
      </c>
    </row>
    <row r="6176" spans="3:19" x14ac:dyDescent="0.25">
      <c r="C6176" s="210"/>
      <c r="R6176" s="208">
        <v>42688</v>
      </c>
      <c r="S6176" s="209">
        <v>81.900000000000006</v>
      </c>
    </row>
    <row r="6177" spans="3:19" x14ac:dyDescent="0.25">
      <c r="C6177" s="210"/>
      <c r="R6177" s="208">
        <v>42689</v>
      </c>
      <c r="S6177" s="209">
        <v>82.9</v>
      </c>
    </row>
    <row r="6178" spans="3:19" x14ac:dyDescent="0.25">
      <c r="C6178" s="210"/>
      <c r="R6178" s="208">
        <v>42690</v>
      </c>
      <c r="S6178" s="209">
        <v>82.1</v>
      </c>
    </row>
    <row r="6179" spans="3:19" x14ac:dyDescent="0.25">
      <c r="C6179" s="210"/>
      <c r="R6179" s="208">
        <v>42691</v>
      </c>
      <c r="S6179" s="209">
        <v>80.3</v>
      </c>
    </row>
    <row r="6180" spans="3:19" x14ac:dyDescent="0.25">
      <c r="C6180" s="210"/>
      <c r="R6180" s="208">
        <v>42692</v>
      </c>
      <c r="S6180" s="209">
        <v>79.599999999999994</v>
      </c>
    </row>
    <row r="6181" spans="3:19" x14ac:dyDescent="0.25">
      <c r="C6181" s="210"/>
      <c r="R6181" s="208">
        <v>42693</v>
      </c>
      <c r="S6181" s="209">
        <v>77.900000000000006</v>
      </c>
    </row>
    <row r="6182" spans="3:19" x14ac:dyDescent="0.25">
      <c r="C6182" s="210"/>
      <c r="R6182" s="208">
        <v>42694</v>
      </c>
      <c r="S6182" s="209">
        <v>77</v>
      </c>
    </row>
    <row r="6183" spans="3:19" x14ac:dyDescent="0.25">
      <c r="C6183" s="210"/>
      <c r="R6183" s="208">
        <v>42695</v>
      </c>
      <c r="S6183" s="209">
        <v>78.2</v>
      </c>
    </row>
    <row r="6184" spans="3:19" x14ac:dyDescent="0.25">
      <c r="C6184" s="210"/>
      <c r="R6184" s="208">
        <v>42696</v>
      </c>
      <c r="S6184" s="209">
        <v>78.900000000000006</v>
      </c>
    </row>
    <row r="6185" spans="3:19" x14ac:dyDescent="0.25">
      <c r="C6185" s="210"/>
      <c r="R6185" s="208">
        <v>42697</v>
      </c>
      <c r="S6185" s="209">
        <v>78.5</v>
      </c>
    </row>
    <row r="6186" spans="3:19" x14ac:dyDescent="0.25">
      <c r="C6186" s="210"/>
      <c r="R6186" s="208">
        <v>42698</v>
      </c>
      <c r="S6186" s="209">
        <v>78.400000000000006</v>
      </c>
    </row>
    <row r="6187" spans="3:19" x14ac:dyDescent="0.25">
      <c r="C6187" s="210"/>
      <c r="R6187" s="208">
        <v>42699</v>
      </c>
      <c r="S6187" s="209">
        <v>77.7</v>
      </c>
    </row>
    <row r="6188" spans="3:19" x14ac:dyDescent="0.25">
      <c r="C6188" s="210"/>
      <c r="R6188" s="208">
        <v>42700</v>
      </c>
      <c r="S6188" s="209">
        <v>77.2</v>
      </c>
    </row>
    <row r="6189" spans="3:19" x14ac:dyDescent="0.25">
      <c r="C6189" s="210"/>
      <c r="R6189" s="208">
        <v>42701</v>
      </c>
      <c r="S6189" s="209">
        <v>78.099999999999994</v>
      </c>
    </row>
    <row r="6190" spans="3:19" x14ac:dyDescent="0.25">
      <c r="C6190" s="210"/>
      <c r="R6190" s="208">
        <v>42702</v>
      </c>
      <c r="S6190" s="209">
        <v>79.599999999999994</v>
      </c>
    </row>
    <row r="6191" spans="3:19" x14ac:dyDescent="0.25">
      <c r="C6191" s="210"/>
      <c r="R6191" s="208">
        <v>42703</v>
      </c>
      <c r="S6191" s="209">
        <v>81.7</v>
      </c>
    </row>
    <row r="6192" spans="3:19" x14ac:dyDescent="0.25">
      <c r="C6192" s="210"/>
      <c r="R6192" s="208">
        <v>42704</v>
      </c>
      <c r="S6192" s="209">
        <v>83.6</v>
      </c>
    </row>
    <row r="6193" spans="3:19" x14ac:dyDescent="0.25">
      <c r="C6193" s="210"/>
      <c r="R6193" s="208">
        <v>42705</v>
      </c>
      <c r="S6193" s="209">
        <v>85.5</v>
      </c>
    </row>
    <row r="6194" spans="3:19" x14ac:dyDescent="0.25">
      <c r="C6194" s="210"/>
      <c r="R6194" s="208">
        <v>42706</v>
      </c>
      <c r="S6194" s="209">
        <v>85.1</v>
      </c>
    </row>
    <row r="6195" spans="3:19" x14ac:dyDescent="0.25">
      <c r="C6195" s="210"/>
      <c r="R6195" s="208">
        <v>42707</v>
      </c>
      <c r="S6195" s="209">
        <v>84.2</v>
      </c>
    </row>
    <row r="6196" spans="3:19" x14ac:dyDescent="0.25">
      <c r="C6196" s="210"/>
      <c r="R6196" s="208">
        <v>42708</v>
      </c>
      <c r="S6196" s="209">
        <v>83.4</v>
      </c>
    </row>
    <row r="6197" spans="3:19" x14ac:dyDescent="0.25">
      <c r="C6197" s="210"/>
      <c r="R6197" s="208">
        <v>42709</v>
      </c>
      <c r="S6197" s="209">
        <v>84</v>
      </c>
    </row>
    <row r="6198" spans="3:19" x14ac:dyDescent="0.25">
      <c r="C6198" s="210"/>
      <c r="R6198" s="208">
        <v>42710</v>
      </c>
      <c r="S6198" s="209">
        <v>84</v>
      </c>
    </row>
    <row r="6199" spans="3:19" x14ac:dyDescent="0.25">
      <c r="C6199" s="210"/>
      <c r="R6199" s="208">
        <v>42711</v>
      </c>
      <c r="S6199" s="209">
        <v>85.3</v>
      </c>
    </row>
    <row r="6200" spans="3:19" x14ac:dyDescent="0.25">
      <c r="C6200" s="210"/>
      <c r="R6200" s="208">
        <v>42712</v>
      </c>
      <c r="S6200" s="209">
        <v>84.8</v>
      </c>
    </row>
    <row r="6201" spans="3:19" x14ac:dyDescent="0.25">
      <c r="C6201" s="210"/>
      <c r="R6201" s="208">
        <v>42713</v>
      </c>
      <c r="S6201" s="209">
        <v>85.5</v>
      </c>
    </row>
    <row r="6202" spans="3:19" x14ac:dyDescent="0.25">
      <c r="C6202" s="210"/>
      <c r="R6202" s="208">
        <v>42714</v>
      </c>
      <c r="S6202" s="209">
        <v>85.2</v>
      </c>
    </row>
    <row r="6203" spans="3:19" x14ac:dyDescent="0.25">
      <c r="C6203" s="210"/>
      <c r="R6203" s="208">
        <v>42715</v>
      </c>
      <c r="S6203" s="209">
        <v>83.6</v>
      </c>
    </row>
    <row r="6204" spans="3:19" x14ac:dyDescent="0.25">
      <c r="C6204" s="210"/>
      <c r="R6204" s="208">
        <v>42716</v>
      </c>
      <c r="S6204" s="209">
        <v>85.5</v>
      </c>
    </row>
    <row r="6205" spans="3:19" x14ac:dyDescent="0.25">
      <c r="C6205" s="210"/>
      <c r="R6205" s="208">
        <v>42717</v>
      </c>
      <c r="S6205" s="209">
        <v>87.8</v>
      </c>
    </row>
    <row r="6206" spans="3:19" x14ac:dyDescent="0.25">
      <c r="C6206" s="210"/>
      <c r="R6206" s="208">
        <v>42718</v>
      </c>
      <c r="S6206" s="209">
        <v>86.4</v>
      </c>
    </row>
    <row r="6207" spans="3:19" x14ac:dyDescent="0.25">
      <c r="C6207" s="210"/>
      <c r="R6207" s="208">
        <v>42719</v>
      </c>
      <c r="S6207" s="209">
        <v>87.3</v>
      </c>
    </row>
    <row r="6208" spans="3:19" x14ac:dyDescent="0.25">
      <c r="C6208" s="210"/>
      <c r="R6208" s="208">
        <v>42720</v>
      </c>
      <c r="S6208" s="209">
        <v>87.3</v>
      </c>
    </row>
    <row r="6209" spans="3:19" x14ac:dyDescent="0.25">
      <c r="C6209" s="210"/>
      <c r="R6209" s="208">
        <v>42721</v>
      </c>
      <c r="S6209" s="209">
        <v>87.2</v>
      </c>
    </row>
    <row r="6210" spans="3:19" x14ac:dyDescent="0.25">
      <c r="C6210" s="210"/>
      <c r="R6210" s="208">
        <v>42722</v>
      </c>
      <c r="S6210" s="209">
        <v>86.9</v>
      </c>
    </row>
    <row r="6211" spans="3:19" x14ac:dyDescent="0.25">
      <c r="C6211" s="210"/>
      <c r="R6211" s="208">
        <v>42723</v>
      </c>
      <c r="S6211" s="209">
        <v>87.7</v>
      </c>
    </row>
    <row r="6212" spans="3:19" x14ac:dyDescent="0.25">
      <c r="C6212" s="210"/>
      <c r="R6212" s="208">
        <v>42724</v>
      </c>
      <c r="S6212" s="209">
        <v>89.7</v>
      </c>
    </row>
    <row r="6213" spans="3:19" x14ac:dyDescent="0.25">
      <c r="C6213" s="210"/>
      <c r="R6213" s="208">
        <v>42725</v>
      </c>
      <c r="S6213" s="209">
        <v>92.3</v>
      </c>
    </row>
    <row r="6214" spans="3:19" x14ac:dyDescent="0.25">
      <c r="C6214" s="210"/>
      <c r="R6214" s="208">
        <v>42726</v>
      </c>
      <c r="S6214" s="209">
        <v>93.1</v>
      </c>
    </row>
    <row r="6215" spans="3:19" x14ac:dyDescent="0.25">
      <c r="C6215" s="210"/>
      <c r="R6215" s="208">
        <v>42727</v>
      </c>
      <c r="S6215" s="209">
        <v>96.7</v>
      </c>
    </row>
    <row r="6216" spans="3:19" x14ac:dyDescent="0.25">
      <c r="C6216" s="210"/>
      <c r="R6216" s="208">
        <v>42728</v>
      </c>
      <c r="S6216" s="209">
        <v>97.8</v>
      </c>
    </row>
    <row r="6217" spans="3:19" x14ac:dyDescent="0.25">
      <c r="C6217" s="210"/>
      <c r="R6217" s="208">
        <v>42729</v>
      </c>
      <c r="S6217" s="209">
        <v>98.3</v>
      </c>
    </row>
    <row r="6218" spans="3:19" x14ac:dyDescent="0.25">
      <c r="C6218" s="210"/>
      <c r="R6218" s="208">
        <v>42730</v>
      </c>
      <c r="S6218" s="209">
        <v>98.7</v>
      </c>
    </row>
    <row r="6219" spans="3:19" x14ac:dyDescent="0.25">
      <c r="C6219" s="210"/>
      <c r="R6219" s="208">
        <v>42731</v>
      </c>
      <c r="S6219" s="209">
        <v>98</v>
      </c>
    </row>
    <row r="6220" spans="3:19" x14ac:dyDescent="0.25">
      <c r="C6220" s="210"/>
      <c r="R6220" s="208">
        <v>42732</v>
      </c>
      <c r="S6220" s="209">
        <v>98.6</v>
      </c>
    </row>
    <row r="6221" spans="3:19" x14ac:dyDescent="0.25">
      <c r="C6221" s="210"/>
      <c r="R6221" s="208">
        <v>42733</v>
      </c>
      <c r="S6221" s="209">
        <v>97</v>
      </c>
    </row>
    <row r="6222" spans="3:19" x14ac:dyDescent="0.25">
      <c r="C6222" s="210"/>
      <c r="R6222" s="208">
        <v>42734</v>
      </c>
      <c r="S6222" s="209">
        <v>99.9</v>
      </c>
    </row>
    <row r="6223" spans="3:19" x14ac:dyDescent="0.25">
      <c r="C6223" s="210"/>
      <c r="R6223" s="208">
        <v>42735</v>
      </c>
      <c r="S6223" s="209">
        <v>100.1</v>
      </c>
    </row>
    <row r="6224" spans="3:19" x14ac:dyDescent="0.25">
      <c r="C6224" s="210"/>
      <c r="R6224" s="208">
        <v>42736</v>
      </c>
      <c r="S6224" s="209">
        <v>101.6</v>
      </c>
    </row>
    <row r="6225" spans="3:19" x14ac:dyDescent="0.25">
      <c r="C6225" s="210"/>
      <c r="R6225" s="208">
        <v>42737</v>
      </c>
      <c r="S6225" s="209">
        <v>105.3</v>
      </c>
    </row>
    <row r="6226" spans="3:19" x14ac:dyDescent="0.25">
      <c r="C6226" s="210"/>
      <c r="R6226" s="208">
        <v>42738</v>
      </c>
      <c r="S6226" s="209">
        <v>108.6</v>
      </c>
    </row>
    <row r="6227" spans="3:19" x14ac:dyDescent="0.25">
      <c r="C6227" s="210"/>
      <c r="R6227" s="208">
        <v>42739</v>
      </c>
      <c r="S6227" s="209">
        <v>109.3</v>
      </c>
    </row>
    <row r="6228" spans="3:19" x14ac:dyDescent="0.25">
      <c r="C6228" s="210"/>
      <c r="R6228" s="208">
        <v>42740</v>
      </c>
      <c r="S6228" s="209">
        <v>109.3</v>
      </c>
    </row>
    <row r="6229" spans="3:19" x14ac:dyDescent="0.25">
      <c r="C6229" s="210"/>
      <c r="R6229" s="208">
        <v>42741</v>
      </c>
      <c r="S6229" s="209">
        <v>110.2</v>
      </c>
    </row>
    <row r="6230" spans="3:19" x14ac:dyDescent="0.25">
      <c r="C6230" s="210"/>
      <c r="R6230" s="208">
        <v>42742</v>
      </c>
      <c r="S6230" s="209">
        <v>110</v>
      </c>
    </row>
    <row r="6231" spans="3:19" x14ac:dyDescent="0.25">
      <c r="C6231" s="210"/>
      <c r="R6231" s="208">
        <v>42743</v>
      </c>
      <c r="S6231" s="209">
        <v>108.9</v>
      </c>
    </row>
    <row r="6232" spans="3:19" x14ac:dyDescent="0.25">
      <c r="C6232" s="210"/>
      <c r="R6232" s="208">
        <v>42744</v>
      </c>
      <c r="S6232" s="209">
        <v>112.2</v>
      </c>
    </row>
    <row r="6233" spans="3:19" x14ac:dyDescent="0.25">
      <c r="C6233" s="210"/>
      <c r="R6233" s="208">
        <v>42745</v>
      </c>
      <c r="S6233" s="209">
        <v>112.9</v>
      </c>
    </row>
    <row r="6234" spans="3:19" x14ac:dyDescent="0.25">
      <c r="C6234" s="210"/>
      <c r="R6234" s="208">
        <v>42746</v>
      </c>
      <c r="S6234" s="209">
        <v>114.3</v>
      </c>
    </row>
    <row r="6235" spans="3:19" x14ac:dyDescent="0.25">
      <c r="C6235" s="210"/>
      <c r="R6235" s="208">
        <v>42747</v>
      </c>
      <c r="S6235" s="209">
        <v>114</v>
      </c>
    </row>
    <row r="6236" spans="3:19" x14ac:dyDescent="0.25">
      <c r="C6236" s="210"/>
      <c r="R6236" s="208">
        <v>42748</v>
      </c>
      <c r="S6236" s="209">
        <v>114.6</v>
      </c>
    </row>
    <row r="6237" spans="3:19" x14ac:dyDescent="0.25">
      <c r="C6237" s="210"/>
      <c r="R6237" s="208">
        <v>42749</v>
      </c>
      <c r="S6237" s="209">
        <v>113.1</v>
      </c>
    </row>
    <row r="6238" spans="3:19" x14ac:dyDescent="0.25">
      <c r="C6238" s="210"/>
      <c r="R6238" s="208">
        <v>42750</v>
      </c>
      <c r="S6238" s="209">
        <v>110.4</v>
      </c>
    </row>
    <row r="6239" spans="3:19" x14ac:dyDescent="0.25">
      <c r="C6239" s="210"/>
      <c r="R6239" s="208">
        <v>42751</v>
      </c>
      <c r="S6239" s="209">
        <v>111</v>
      </c>
    </row>
    <row r="6240" spans="3:19" x14ac:dyDescent="0.25">
      <c r="C6240" s="210"/>
      <c r="R6240" s="208">
        <v>42752</v>
      </c>
      <c r="S6240" s="209">
        <v>111.6</v>
      </c>
    </row>
    <row r="6241" spans="3:19" x14ac:dyDescent="0.25">
      <c r="C6241" s="210"/>
      <c r="R6241" s="208">
        <v>42753</v>
      </c>
      <c r="S6241" s="209">
        <v>112.2</v>
      </c>
    </row>
    <row r="6242" spans="3:19" x14ac:dyDescent="0.25">
      <c r="C6242" s="210"/>
      <c r="R6242" s="208">
        <v>42754</v>
      </c>
      <c r="S6242" s="209">
        <v>112.5</v>
      </c>
    </row>
    <row r="6243" spans="3:19" x14ac:dyDescent="0.25">
      <c r="C6243" s="210"/>
      <c r="R6243" s="208">
        <v>42755</v>
      </c>
      <c r="S6243" s="209">
        <v>109.5</v>
      </c>
    </row>
    <row r="6244" spans="3:19" x14ac:dyDescent="0.25">
      <c r="C6244" s="210"/>
      <c r="R6244" s="208">
        <v>42756</v>
      </c>
      <c r="S6244" s="209">
        <v>106.6</v>
      </c>
    </row>
    <row r="6245" spans="3:19" x14ac:dyDescent="0.25">
      <c r="C6245" s="210"/>
      <c r="R6245" s="208">
        <v>42757</v>
      </c>
      <c r="S6245" s="209">
        <v>103.4</v>
      </c>
    </row>
    <row r="6246" spans="3:19" x14ac:dyDescent="0.25">
      <c r="C6246" s="210"/>
      <c r="R6246" s="208">
        <v>42758</v>
      </c>
      <c r="S6246" s="209">
        <v>103.7</v>
      </c>
    </row>
    <row r="6247" spans="3:19" x14ac:dyDescent="0.25">
      <c r="C6247" s="210"/>
      <c r="R6247" s="208">
        <v>42759</v>
      </c>
      <c r="S6247" s="209">
        <v>104</v>
      </c>
    </row>
    <row r="6248" spans="3:19" x14ac:dyDescent="0.25">
      <c r="C6248" s="210"/>
      <c r="R6248" s="208">
        <v>42760</v>
      </c>
      <c r="S6248" s="209">
        <v>104.3</v>
      </c>
    </row>
    <row r="6249" spans="3:19" x14ac:dyDescent="0.25">
      <c r="C6249" s="210"/>
      <c r="R6249" s="208">
        <v>42761</v>
      </c>
      <c r="S6249" s="209">
        <v>104.9</v>
      </c>
    </row>
    <row r="6250" spans="3:19" x14ac:dyDescent="0.25">
      <c r="C6250" s="210"/>
      <c r="R6250" s="208">
        <v>42762</v>
      </c>
      <c r="S6250" s="209">
        <v>104.7</v>
      </c>
    </row>
    <row r="6251" spans="3:19" x14ac:dyDescent="0.25">
      <c r="C6251" s="210"/>
      <c r="R6251" s="208">
        <v>42763</v>
      </c>
      <c r="S6251" s="209">
        <v>104.7</v>
      </c>
    </row>
    <row r="6252" spans="3:19" x14ac:dyDescent="0.25">
      <c r="C6252" s="210"/>
      <c r="R6252" s="208">
        <v>42764</v>
      </c>
      <c r="S6252" s="209">
        <v>101.6</v>
      </c>
    </row>
    <row r="6253" spans="3:19" x14ac:dyDescent="0.25">
      <c r="C6253" s="210"/>
      <c r="R6253" s="208">
        <v>42765</v>
      </c>
      <c r="S6253" s="209">
        <v>102.1</v>
      </c>
    </row>
    <row r="6254" spans="3:19" x14ac:dyDescent="0.25">
      <c r="C6254" s="210"/>
      <c r="R6254" s="208">
        <v>42766</v>
      </c>
      <c r="S6254" s="209">
        <v>104.8</v>
      </c>
    </row>
    <row r="6255" spans="3:19" x14ac:dyDescent="0.25">
      <c r="C6255" s="210"/>
      <c r="R6255" s="208">
        <v>42767</v>
      </c>
      <c r="S6255" s="209">
        <v>104.9</v>
      </c>
    </row>
    <row r="6256" spans="3:19" x14ac:dyDescent="0.25">
      <c r="C6256" s="210"/>
      <c r="R6256" s="208">
        <v>42768</v>
      </c>
      <c r="S6256" s="209">
        <v>106.4</v>
      </c>
    </row>
    <row r="6257" spans="3:19" x14ac:dyDescent="0.25">
      <c r="C6257" s="210"/>
      <c r="R6257" s="208">
        <v>42769</v>
      </c>
      <c r="S6257" s="209">
        <v>108.9</v>
      </c>
    </row>
    <row r="6258" spans="3:19" x14ac:dyDescent="0.25">
      <c r="C6258" s="210"/>
      <c r="R6258" s="208">
        <v>42770</v>
      </c>
      <c r="S6258" s="209">
        <v>111.5</v>
      </c>
    </row>
    <row r="6259" spans="3:19" x14ac:dyDescent="0.25">
      <c r="C6259" s="210"/>
      <c r="R6259" s="208">
        <v>42771</v>
      </c>
      <c r="S6259" s="209">
        <v>108.9</v>
      </c>
    </row>
    <row r="6260" spans="3:19" x14ac:dyDescent="0.25">
      <c r="C6260" s="210"/>
      <c r="R6260" s="208">
        <v>42772</v>
      </c>
      <c r="S6260" s="209">
        <v>109.3</v>
      </c>
    </row>
    <row r="6261" spans="3:19" x14ac:dyDescent="0.25">
      <c r="C6261" s="210"/>
      <c r="R6261" s="208">
        <v>42773</v>
      </c>
      <c r="S6261" s="209">
        <v>114.2</v>
      </c>
    </row>
    <row r="6262" spans="3:19" x14ac:dyDescent="0.25">
      <c r="C6262" s="210"/>
      <c r="R6262" s="208">
        <v>42774</v>
      </c>
      <c r="S6262" s="209">
        <v>112.2</v>
      </c>
    </row>
    <row r="6263" spans="3:19" x14ac:dyDescent="0.25">
      <c r="C6263" s="210"/>
      <c r="R6263" s="208">
        <v>42775</v>
      </c>
      <c r="S6263" s="209">
        <v>113.1</v>
      </c>
    </row>
    <row r="6264" spans="3:19" x14ac:dyDescent="0.25">
      <c r="C6264" s="210"/>
      <c r="R6264" s="208">
        <v>42776</v>
      </c>
      <c r="S6264" s="209">
        <v>115.6</v>
      </c>
    </row>
    <row r="6265" spans="3:19" x14ac:dyDescent="0.25">
      <c r="C6265" s="210"/>
      <c r="R6265" s="208">
        <v>42777</v>
      </c>
      <c r="S6265" s="209">
        <v>115.5</v>
      </c>
    </row>
    <row r="6266" spans="3:19" x14ac:dyDescent="0.25">
      <c r="C6266" s="210"/>
      <c r="R6266" s="208">
        <v>42778</v>
      </c>
      <c r="S6266" s="209">
        <v>114.3</v>
      </c>
    </row>
    <row r="6267" spans="3:19" x14ac:dyDescent="0.25">
      <c r="C6267" s="210"/>
      <c r="R6267" s="208">
        <v>42779</v>
      </c>
      <c r="S6267" s="209">
        <v>116.5</v>
      </c>
    </row>
    <row r="6268" spans="3:19" x14ac:dyDescent="0.25">
      <c r="C6268" s="210"/>
      <c r="R6268" s="208">
        <v>42780</v>
      </c>
      <c r="S6268" s="209">
        <v>121.8</v>
      </c>
    </row>
    <row r="6269" spans="3:19" x14ac:dyDescent="0.25">
      <c r="C6269" s="210"/>
      <c r="R6269" s="208">
        <v>42781</v>
      </c>
      <c r="S6269" s="209">
        <v>123.3</v>
      </c>
    </row>
    <row r="6270" spans="3:19" x14ac:dyDescent="0.25">
      <c r="C6270" s="210"/>
      <c r="R6270" s="208">
        <v>42782</v>
      </c>
      <c r="S6270" s="209">
        <v>124.2</v>
      </c>
    </row>
    <row r="6271" spans="3:19" x14ac:dyDescent="0.25">
      <c r="C6271" s="210"/>
      <c r="R6271" s="208">
        <v>42783</v>
      </c>
      <c r="S6271" s="209">
        <v>123.7</v>
      </c>
    </row>
    <row r="6272" spans="3:19" x14ac:dyDescent="0.25">
      <c r="C6272" s="210"/>
      <c r="R6272" s="208">
        <v>42784</v>
      </c>
      <c r="S6272" s="209">
        <v>122.6</v>
      </c>
    </row>
    <row r="6273" spans="3:19" x14ac:dyDescent="0.25">
      <c r="C6273" s="210"/>
      <c r="R6273" s="208">
        <v>42785</v>
      </c>
      <c r="S6273" s="209">
        <v>122.3</v>
      </c>
    </row>
    <row r="6274" spans="3:19" x14ac:dyDescent="0.25">
      <c r="C6274" s="210"/>
      <c r="R6274" s="208">
        <v>42786</v>
      </c>
      <c r="S6274" s="209">
        <v>124.7</v>
      </c>
    </row>
    <row r="6275" spans="3:19" x14ac:dyDescent="0.25">
      <c r="C6275" s="210"/>
      <c r="R6275" s="208">
        <v>42787</v>
      </c>
      <c r="S6275" s="209">
        <v>126.5</v>
      </c>
    </row>
    <row r="6276" spans="3:19" x14ac:dyDescent="0.25">
      <c r="C6276" s="210"/>
      <c r="R6276" s="208">
        <v>42788</v>
      </c>
      <c r="S6276" s="209">
        <v>125.9</v>
      </c>
    </row>
    <row r="6277" spans="3:19" x14ac:dyDescent="0.25">
      <c r="C6277" s="210"/>
      <c r="R6277" s="208">
        <v>42789</v>
      </c>
      <c r="S6277" s="209">
        <v>124.7</v>
      </c>
    </row>
    <row r="6278" spans="3:19" x14ac:dyDescent="0.25">
      <c r="C6278" s="210"/>
      <c r="R6278" s="208">
        <v>42790</v>
      </c>
      <c r="S6278" s="209">
        <v>124.2</v>
      </c>
    </row>
    <row r="6279" spans="3:19" x14ac:dyDescent="0.25">
      <c r="C6279" s="210"/>
      <c r="R6279" s="208">
        <v>42791</v>
      </c>
      <c r="S6279" s="209">
        <v>122</v>
      </c>
    </row>
    <row r="6280" spans="3:19" x14ac:dyDescent="0.25">
      <c r="C6280" s="210"/>
      <c r="R6280" s="208">
        <v>42792</v>
      </c>
      <c r="S6280" s="209">
        <v>119.6</v>
      </c>
    </row>
    <row r="6281" spans="3:19" x14ac:dyDescent="0.25">
      <c r="C6281" s="210"/>
      <c r="R6281" s="208">
        <v>42793</v>
      </c>
      <c r="S6281" s="209">
        <v>119</v>
      </c>
    </row>
    <row r="6282" spans="3:19" x14ac:dyDescent="0.25">
      <c r="C6282" s="210"/>
      <c r="R6282" s="208">
        <v>42794</v>
      </c>
      <c r="S6282" s="209">
        <v>117.5</v>
      </c>
    </row>
    <row r="6283" spans="3:19" x14ac:dyDescent="0.25">
      <c r="C6283" s="210"/>
      <c r="R6283" s="208">
        <v>42795</v>
      </c>
      <c r="S6283" s="209">
        <v>116.3</v>
      </c>
    </row>
    <row r="6284" spans="3:19" x14ac:dyDescent="0.25">
      <c r="C6284" s="210"/>
      <c r="R6284" s="208">
        <v>42796</v>
      </c>
      <c r="S6284" s="209">
        <v>113.8</v>
      </c>
    </row>
    <row r="6285" spans="3:19" x14ac:dyDescent="0.25">
      <c r="C6285" s="210"/>
      <c r="R6285" s="208">
        <v>42797</v>
      </c>
      <c r="S6285" s="209">
        <v>110.9</v>
      </c>
    </row>
    <row r="6286" spans="3:19" x14ac:dyDescent="0.25">
      <c r="C6286" s="210"/>
      <c r="R6286" s="208">
        <v>42798</v>
      </c>
      <c r="S6286" s="209">
        <v>106</v>
      </c>
    </row>
    <row r="6287" spans="3:19" x14ac:dyDescent="0.25">
      <c r="C6287" s="210"/>
      <c r="R6287" s="208">
        <v>42799</v>
      </c>
      <c r="S6287" s="209">
        <v>103.9</v>
      </c>
    </row>
    <row r="6288" spans="3:19" x14ac:dyDescent="0.25">
      <c r="C6288" s="210"/>
      <c r="R6288" s="208">
        <v>42800</v>
      </c>
      <c r="S6288" s="209">
        <v>102.9</v>
      </c>
    </row>
    <row r="6289" spans="3:19" x14ac:dyDescent="0.25">
      <c r="C6289" s="210"/>
      <c r="R6289" s="208">
        <v>42801</v>
      </c>
      <c r="S6289" s="209">
        <v>105.9</v>
      </c>
    </row>
    <row r="6290" spans="3:19" x14ac:dyDescent="0.25">
      <c r="C6290" s="210"/>
      <c r="R6290" s="208">
        <v>42802</v>
      </c>
      <c r="S6290" s="209">
        <v>106.8</v>
      </c>
    </row>
    <row r="6291" spans="3:19" x14ac:dyDescent="0.25">
      <c r="C6291" s="210"/>
      <c r="R6291" s="208">
        <v>42803</v>
      </c>
      <c r="S6291" s="209">
        <v>104.8</v>
      </c>
    </row>
    <row r="6292" spans="3:19" x14ac:dyDescent="0.25">
      <c r="C6292" s="210"/>
      <c r="R6292" s="208">
        <v>42804</v>
      </c>
      <c r="S6292" s="209">
        <v>103.8</v>
      </c>
    </row>
    <row r="6293" spans="3:19" x14ac:dyDescent="0.25">
      <c r="C6293" s="210"/>
      <c r="R6293" s="208">
        <v>42805</v>
      </c>
      <c r="S6293" s="209">
        <v>102.5</v>
      </c>
    </row>
    <row r="6294" spans="3:19" x14ac:dyDescent="0.25">
      <c r="C6294" s="210"/>
      <c r="R6294" s="208">
        <v>42806</v>
      </c>
      <c r="S6294" s="209">
        <v>97.9</v>
      </c>
    </row>
    <row r="6295" spans="3:19" x14ac:dyDescent="0.25">
      <c r="C6295" s="210"/>
      <c r="R6295" s="208">
        <v>42807</v>
      </c>
      <c r="S6295" s="209">
        <v>96.3</v>
      </c>
    </row>
    <row r="6296" spans="3:19" x14ac:dyDescent="0.25">
      <c r="C6296" s="210"/>
      <c r="R6296" s="208">
        <v>42808</v>
      </c>
      <c r="S6296" s="209">
        <v>95.3</v>
      </c>
    </row>
    <row r="6297" spans="3:19" x14ac:dyDescent="0.25">
      <c r="C6297" s="210"/>
      <c r="R6297" s="208">
        <v>42809</v>
      </c>
      <c r="S6297" s="209">
        <v>94.1</v>
      </c>
    </row>
    <row r="6298" spans="3:19" x14ac:dyDescent="0.25">
      <c r="C6298" s="210"/>
      <c r="R6298" s="208">
        <v>42810</v>
      </c>
      <c r="S6298" s="209">
        <v>90.6</v>
      </c>
    </row>
    <row r="6299" spans="3:19" x14ac:dyDescent="0.25">
      <c r="C6299" s="210"/>
      <c r="R6299" s="208">
        <v>42811</v>
      </c>
      <c r="S6299" s="209">
        <v>89.8</v>
      </c>
    </row>
    <row r="6300" spans="3:19" x14ac:dyDescent="0.25">
      <c r="C6300" s="210"/>
      <c r="R6300" s="208">
        <v>42812</v>
      </c>
      <c r="S6300" s="209">
        <v>88.6</v>
      </c>
    </row>
    <row r="6301" spans="3:19" x14ac:dyDescent="0.25">
      <c r="C6301" s="210"/>
      <c r="R6301" s="208">
        <v>42813</v>
      </c>
      <c r="S6301" s="209">
        <v>89</v>
      </c>
    </row>
    <row r="6302" spans="3:19" x14ac:dyDescent="0.25">
      <c r="C6302" s="210"/>
      <c r="R6302" s="208">
        <v>42814</v>
      </c>
      <c r="S6302" s="209">
        <v>90.6</v>
      </c>
    </row>
    <row r="6303" spans="3:19" x14ac:dyDescent="0.25">
      <c r="C6303" s="210"/>
      <c r="R6303" s="208">
        <v>42815</v>
      </c>
      <c r="S6303" s="209">
        <v>90.1</v>
      </c>
    </row>
    <row r="6304" spans="3:19" x14ac:dyDescent="0.25">
      <c r="C6304" s="210"/>
      <c r="R6304" s="208">
        <v>42816</v>
      </c>
      <c r="S6304" s="209">
        <v>91.7</v>
      </c>
    </row>
    <row r="6305" spans="3:19" x14ac:dyDescent="0.25">
      <c r="C6305" s="210"/>
      <c r="R6305" s="208">
        <v>42817</v>
      </c>
      <c r="S6305" s="209">
        <v>91.4</v>
      </c>
    </row>
    <row r="6306" spans="3:19" x14ac:dyDescent="0.25">
      <c r="C6306" s="210"/>
      <c r="R6306" s="208">
        <v>42818</v>
      </c>
      <c r="S6306" s="209">
        <v>94.2</v>
      </c>
    </row>
    <row r="6307" spans="3:19" x14ac:dyDescent="0.25">
      <c r="C6307" s="210"/>
      <c r="R6307" s="208">
        <v>42819</v>
      </c>
      <c r="S6307" s="209">
        <v>95</v>
      </c>
    </row>
    <row r="6308" spans="3:19" x14ac:dyDescent="0.25">
      <c r="C6308" s="210"/>
      <c r="R6308" s="208">
        <v>42820</v>
      </c>
      <c r="S6308" s="209">
        <v>93.5</v>
      </c>
    </row>
    <row r="6309" spans="3:19" x14ac:dyDescent="0.25">
      <c r="C6309" s="210"/>
      <c r="R6309" s="208">
        <v>42821</v>
      </c>
      <c r="S6309" s="209">
        <v>95.9</v>
      </c>
    </row>
    <row r="6310" spans="3:19" x14ac:dyDescent="0.25">
      <c r="C6310" s="210"/>
      <c r="R6310" s="208">
        <v>42822</v>
      </c>
      <c r="S6310" s="209">
        <v>97.2</v>
      </c>
    </row>
    <row r="6311" spans="3:19" x14ac:dyDescent="0.25">
      <c r="C6311" s="210"/>
      <c r="R6311" s="208">
        <v>42823</v>
      </c>
      <c r="S6311" s="209">
        <v>97.6</v>
      </c>
    </row>
    <row r="6312" spans="3:19" x14ac:dyDescent="0.25">
      <c r="C6312" s="210"/>
      <c r="R6312" s="208">
        <v>42824</v>
      </c>
      <c r="S6312" s="209">
        <v>97.8</v>
      </c>
    </row>
    <row r="6313" spans="3:19" x14ac:dyDescent="0.25">
      <c r="C6313" s="210"/>
      <c r="R6313" s="208">
        <v>42825</v>
      </c>
      <c r="S6313" s="209">
        <v>97.4</v>
      </c>
    </row>
    <row r="6314" spans="3:19" x14ac:dyDescent="0.25">
      <c r="C6314" s="210"/>
      <c r="R6314" s="208">
        <v>42826</v>
      </c>
      <c r="S6314" s="209">
        <v>95.8</v>
      </c>
    </row>
    <row r="6315" spans="3:19" x14ac:dyDescent="0.25">
      <c r="C6315" s="210"/>
      <c r="R6315" s="208">
        <v>42827</v>
      </c>
      <c r="S6315" s="209">
        <v>95.9</v>
      </c>
    </row>
    <row r="6316" spans="3:19" x14ac:dyDescent="0.25">
      <c r="C6316" s="210"/>
      <c r="R6316" s="208">
        <v>42828</v>
      </c>
      <c r="S6316" s="209">
        <v>98.1</v>
      </c>
    </row>
    <row r="6317" spans="3:19" x14ac:dyDescent="0.25">
      <c r="C6317" s="210"/>
      <c r="R6317" s="208">
        <v>42829</v>
      </c>
      <c r="S6317" s="209">
        <v>99</v>
      </c>
    </row>
    <row r="6318" spans="3:19" x14ac:dyDescent="0.25">
      <c r="C6318" s="210"/>
      <c r="R6318" s="208">
        <v>42830</v>
      </c>
      <c r="S6318" s="209">
        <v>99.3</v>
      </c>
    </row>
    <row r="6319" spans="3:19" x14ac:dyDescent="0.25">
      <c r="C6319" s="210"/>
      <c r="R6319" s="208">
        <v>42831</v>
      </c>
      <c r="S6319" s="209">
        <v>98.7</v>
      </c>
    </row>
    <row r="6320" spans="3:19" x14ac:dyDescent="0.25">
      <c r="C6320" s="210"/>
      <c r="R6320" s="208">
        <v>42832</v>
      </c>
      <c r="S6320" s="209">
        <v>99.8</v>
      </c>
    </row>
    <row r="6321" spans="3:19" x14ac:dyDescent="0.25">
      <c r="C6321" s="210"/>
      <c r="R6321" s="208">
        <v>42833</v>
      </c>
      <c r="S6321" s="209">
        <v>101.6</v>
      </c>
    </row>
    <row r="6322" spans="3:19" x14ac:dyDescent="0.25">
      <c r="C6322" s="210"/>
      <c r="R6322" s="208">
        <v>42834</v>
      </c>
      <c r="S6322" s="209">
        <v>103.5</v>
      </c>
    </row>
    <row r="6323" spans="3:19" x14ac:dyDescent="0.25">
      <c r="C6323" s="210"/>
      <c r="R6323" s="208">
        <v>42835</v>
      </c>
      <c r="S6323" s="209">
        <v>106.2</v>
      </c>
    </row>
    <row r="6324" spans="3:19" x14ac:dyDescent="0.25">
      <c r="C6324" s="210"/>
      <c r="R6324" s="208">
        <v>42836</v>
      </c>
      <c r="S6324" s="209">
        <v>107</v>
      </c>
    </row>
    <row r="6325" spans="3:19" x14ac:dyDescent="0.25">
      <c r="C6325" s="210"/>
      <c r="R6325" s="208">
        <v>42837</v>
      </c>
      <c r="S6325" s="209">
        <v>110.1</v>
      </c>
    </row>
    <row r="6326" spans="3:19" x14ac:dyDescent="0.25">
      <c r="C6326" s="210"/>
      <c r="R6326" s="208">
        <v>42838</v>
      </c>
      <c r="S6326" s="209">
        <v>113.3</v>
      </c>
    </row>
    <row r="6327" spans="3:19" x14ac:dyDescent="0.25">
      <c r="C6327" s="210"/>
      <c r="R6327" s="208">
        <v>42839</v>
      </c>
      <c r="S6327" s="209">
        <v>114.2</v>
      </c>
    </row>
    <row r="6328" spans="3:19" x14ac:dyDescent="0.25">
      <c r="C6328" s="210"/>
      <c r="R6328" s="208">
        <v>42840</v>
      </c>
      <c r="S6328" s="209">
        <v>115.5</v>
      </c>
    </row>
    <row r="6329" spans="3:19" x14ac:dyDescent="0.25">
      <c r="C6329" s="210"/>
      <c r="R6329" s="208">
        <v>42841</v>
      </c>
      <c r="S6329" s="209">
        <v>115.1</v>
      </c>
    </row>
    <row r="6330" spans="3:19" x14ac:dyDescent="0.25">
      <c r="C6330" s="210"/>
      <c r="R6330" s="208">
        <v>42842</v>
      </c>
      <c r="S6330" s="209">
        <v>115.8</v>
      </c>
    </row>
    <row r="6331" spans="3:19" x14ac:dyDescent="0.25">
      <c r="C6331" s="210"/>
      <c r="R6331" s="208">
        <v>42843</v>
      </c>
      <c r="S6331" s="209">
        <v>116</v>
      </c>
    </row>
    <row r="6332" spans="3:19" x14ac:dyDescent="0.25">
      <c r="C6332" s="210"/>
      <c r="R6332" s="208">
        <v>42844</v>
      </c>
      <c r="S6332" s="209">
        <v>116.5</v>
      </c>
    </row>
    <row r="6333" spans="3:19" x14ac:dyDescent="0.25">
      <c r="C6333" s="210"/>
      <c r="R6333" s="208">
        <v>42845</v>
      </c>
      <c r="S6333" s="209">
        <v>119.7</v>
      </c>
    </row>
    <row r="6334" spans="3:19" x14ac:dyDescent="0.25">
      <c r="C6334" s="210"/>
      <c r="R6334" s="208">
        <v>42846</v>
      </c>
      <c r="S6334" s="209">
        <v>118.8</v>
      </c>
    </row>
    <row r="6335" spans="3:19" x14ac:dyDescent="0.25">
      <c r="C6335" s="210"/>
      <c r="R6335" s="208">
        <v>42847</v>
      </c>
      <c r="S6335" s="209">
        <v>118.7</v>
      </c>
    </row>
    <row r="6336" spans="3:19" x14ac:dyDescent="0.25">
      <c r="C6336" s="210"/>
      <c r="R6336" s="208">
        <v>42848</v>
      </c>
      <c r="S6336" s="209">
        <v>114.2</v>
      </c>
    </row>
    <row r="6337" spans="3:19" x14ac:dyDescent="0.25">
      <c r="C6337" s="210"/>
      <c r="R6337" s="208">
        <v>42849</v>
      </c>
      <c r="S6337" s="209">
        <v>116.1</v>
      </c>
    </row>
    <row r="6338" spans="3:19" x14ac:dyDescent="0.25">
      <c r="C6338" s="210"/>
      <c r="R6338" s="208">
        <v>42850</v>
      </c>
      <c r="S6338" s="209">
        <v>116.6</v>
      </c>
    </row>
    <row r="6339" spans="3:19" x14ac:dyDescent="0.25">
      <c r="C6339" s="210"/>
      <c r="R6339" s="208">
        <v>42851</v>
      </c>
      <c r="S6339" s="209">
        <v>115.8</v>
      </c>
    </row>
    <row r="6340" spans="3:19" x14ac:dyDescent="0.25">
      <c r="C6340" s="210"/>
      <c r="R6340" s="208">
        <v>42852</v>
      </c>
      <c r="S6340" s="209">
        <v>116.4</v>
      </c>
    </row>
    <row r="6341" spans="3:19" x14ac:dyDescent="0.25">
      <c r="C6341" s="210"/>
      <c r="R6341" s="208">
        <v>42853</v>
      </c>
      <c r="S6341" s="209">
        <v>117.5</v>
      </c>
    </row>
    <row r="6342" spans="3:19" x14ac:dyDescent="0.25">
      <c r="C6342" s="210"/>
      <c r="R6342" s="208">
        <v>42854</v>
      </c>
      <c r="S6342" s="209">
        <v>117.8</v>
      </c>
    </row>
    <row r="6343" spans="3:19" x14ac:dyDescent="0.25">
      <c r="C6343" s="210"/>
      <c r="R6343" s="208">
        <v>42855</v>
      </c>
      <c r="S6343" s="209">
        <v>115.1</v>
      </c>
    </row>
    <row r="6344" spans="3:19" x14ac:dyDescent="0.25">
      <c r="C6344" s="210"/>
      <c r="R6344" s="208">
        <v>42856</v>
      </c>
      <c r="S6344" s="209">
        <v>117.1</v>
      </c>
    </row>
    <row r="6345" spans="3:19" x14ac:dyDescent="0.25">
      <c r="C6345" s="210"/>
      <c r="R6345" s="208">
        <v>42857</v>
      </c>
      <c r="S6345" s="209">
        <v>119.1</v>
      </c>
    </row>
    <row r="6346" spans="3:19" x14ac:dyDescent="0.25">
      <c r="C6346" s="210"/>
      <c r="R6346" s="208">
        <v>42858</v>
      </c>
      <c r="S6346" s="209">
        <v>120</v>
      </c>
    </row>
    <row r="6347" spans="3:19" x14ac:dyDescent="0.25">
      <c r="C6347" s="210"/>
      <c r="R6347" s="208">
        <v>42859</v>
      </c>
      <c r="S6347" s="209">
        <v>118.2</v>
      </c>
    </row>
    <row r="6348" spans="3:19" x14ac:dyDescent="0.25">
      <c r="C6348" s="210"/>
      <c r="R6348" s="208">
        <v>42860</v>
      </c>
      <c r="S6348" s="209">
        <v>116.6</v>
      </c>
    </row>
    <row r="6349" spans="3:19" x14ac:dyDescent="0.25">
      <c r="C6349" s="210"/>
      <c r="R6349" s="208">
        <v>42861</v>
      </c>
      <c r="S6349" s="209">
        <v>114.8</v>
      </c>
    </row>
    <row r="6350" spans="3:19" x14ac:dyDescent="0.25">
      <c r="C6350" s="210"/>
      <c r="R6350" s="208">
        <v>42862</v>
      </c>
      <c r="S6350" s="209">
        <v>110.7</v>
      </c>
    </row>
    <row r="6351" spans="3:19" x14ac:dyDescent="0.25">
      <c r="C6351" s="210"/>
      <c r="R6351" s="208">
        <v>42863</v>
      </c>
      <c r="S6351" s="209">
        <v>107.3</v>
      </c>
    </row>
    <row r="6352" spans="3:19" x14ac:dyDescent="0.25">
      <c r="C6352" s="210"/>
      <c r="R6352" s="208">
        <v>42864</v>
      </c>
      <c r="S6352" s="209">
        <v>105.5</v>
      </c>
    </row>
    <row r="6353" spans="3:19" x14ac:dyDescent="0.25">
      <c r="C6353" s="210"/>
      <c r="R6353" s="208">
        <v>42865</v>
      </c>
      <c r="S6353" s="209">
        <v>105.2</v>
      </c>
    </row>
    <row r="6354" spans="3:19" x14ac:dyDescent="0.25">
      <c r="C6354" s="210"/>
      <c r="R6354" s="208">
        <v>42866</v>
      </c>
      <c r="S6354" s="209">
        <v>105.2</v>
      </c>
    </row>
    <row r="6355" spans="3:19" x14ac:dyDescent="0.25">
      <c r="C6355" s="210"/>
      <c r="R6355" s="208">
        <v>42867</v>
      </c>
      <c r="S6355" s="209">
        <v>102.2</v>
      </c>
    </row>
    <row r="6356" spans="3:19" x14ac:dyDescent="0.25">
      <c r="C6356" s="210"/>
      <c r="R6356" s="208">
        <v>42868</v>
      </c>
      <c r="S6356" s="209">
        <v>98</v>
      </c>
    </row>
    <row r="6357" spans="3:19" x14ac:dyDescent="0.25">
      <c r="C6357" s="210"/>
      <c r="R6357" s="208">
        <v>42869</v>
      </c>
      <c r="S6357" s="209">
        <v>95.1</v>
      </c>
    </row>
    <row r="6358" spans="3:19" x14ac:dyDescent="0.25">
      <c r="C6358" s="210"/>
      <c r="R6358" s="208">
        <v>42870</v>
      </c>
      <c r="S6358" s="209">
        <v>93.6</v>
      </c>
    </row>
    <row r="6359" spans="3:19" x14ac:dyDescent="0.25">
      <c r="C6359" s="210"/>
      <c r="R6359" s="208">
        <v>42871</v>
      </c>
      <c r="S6359" s="209">
        <v>93.3</v>
      </c>
    </row>
    <row r="6360" spans="3:19" x14ac:dyDescent="0.25">
      <c r="C6360" s="210"/>
      <c r="R6360" s="208">
        <v>42872</v>
      </c>
      <c r="S6360" s="209">
        <v>92.8</v>
      </c>
    </row>
    <row r="6361" spans="3:19" x14ac:dyDescent="0.25">
      <c r="C6361" s="210"/>
      <c r="R6361" s="208">
        <v>42873</v>
      </c>
      <c r="S6361" s="209">
        <v>92.5</v>
      </c>
    </row>
    <row r="6362" spans="3:19" x14ac:dyDescent="0.25">
      <c r="C6362" s="210"/>
      <c r="R6362" s="208">
        <v>42874</v>
      </c>
      <c r="S6362" s="209">
        <v>89.9</v>
      </c>
    </row>
    <row r="6363" spans="3:19" x14ac:dyDescent="0.25">
      <c r="C6363" s="210"/>
      <c r="R6363" s="208">
        <v>42875</v>
      </c>
      <c r="S6363" s="209">
        <v>86</v>
      </c>
    </row>
    <row r="6364" spans="3:19" x14ac:dyDescent="0.25">
      <c r="C6364" s="210"/>
      <c r="R6364" s="208">
        <v>42876</v>
      </c>
      <c r="S6364" s="209">
        <v>83.5</v>
      </c>
    </row>
    <row r="6365" spans="3:19" x14ac:dyDescent="0.25">
      <c r="C6365" s="210"/>
      <c r="R6365" s="208">
        <v>42877</v>
      </c>
      <c r="S6365" s="209">
        <v>84</v>
      </c>
    </row>
    <row r="6366" spans="3:19" x14ac:dyDescent="0.25">
      <c r="C6366" s="210"/>
      <c r="R6366" s="208">
        <v>42878</v>
      </c>
      <c r="S6366" s="209">
        <v>87.3</v>
      </c>
    </row>
    <row r="6367" spans="3:19" x14ac:dyDescent="0.25">
      <c r="C6367" s="210"/>
      <c r="R6367" s="208">
        <v>42879</v>
      </c>
      <c r="S6367" s="209">
        <v>88.6</v>
      </c>
    </row>
    <row r="6368" spans="3:19" x14ac:dyDescent="0.25">
      <c r="C6368" s="210"/>
      <c r="R6368" s="208">
        <v>42880</v>
      </c>
      <c r="S6368" s="209">
        <v>91.4</v>
      </c>
    </row>
    <row r="6369" spans="3:19" x14ac:dyDescent="0.25">
      <c r="C6369" s="210"/>
      <c r="R6369" s="208">
        <v>42881</v>
      </c>
      <c r="S6369" s="209">
        <v>95.6</v>
      </c>
    </row>
    <row r="6370" spans="3:19" x14ac:dyDescent="0.25">
      <c r="C6370" s="210"/>
      <c r="R6370" s="208">
        <v>42882</v>
      </c>
      <c r="S6370" s="209">
        <v>97.2</v>
      </c>
    </row>
    <row r="6371" spans="3:19" x14ac:dyDescent="0.25">
      <c r="C6371" s="210"/>
      <c r="R6371" s="208">
        <v>42883</v>
      </c>
      <c r="S6371" s="209">
        <v>95.9</v>
      </c>
    </row>
    <row r="6372" spans="3:19" x14ac:dyDescent="0.25">
      <c r="C6372" s="210"/>
      <c r="R6372" s="208">
        <v>42884</v>
      </c>
      <c r="S6372" s="209">
        <v>96.5</v>
      </c>
    </row>
    <row r="6373" spans="3:19" x14ac:dyDescent="0.25">
      <c r="C6373" s="210"/>
      <c r="R6373" s="208">
        <v>42885</v>
      </c>
      <c r="S6373" s="209">
        <v>99.5</v>
      </c>
    </row>
    <row r="6374" spans="3:19" x14ac:dyDescent="0.25">
      <c r="C6374" s="210"/>
      <c r="R6374" s="208">
        <v>42886</v>
      </c>
      <c r="S6374" s="209">
        <v>100.5</v>
      </c>
    </row>
    <row r="6375" spans="3:19" x14ac:dyDescent="0.25">
      <c r="C6375" s="210"/>
      <c r="R6375" s="208">
        <v>42887</v>
      </c>
      <c r="S6375" s="209">
        <v>99.3</v>
      </c>
    </row>
    <row r="6376" spans="3:19" x14ac:dyDescent="0.25">
      <c r="C6376" s="210"/>
      <c r="R6376" s="208">
        <v>42888</v>
      </c>
      <c r="S6376" s="209">
        <v>98.6</v>
      </c>
    </row>
    <row r="6377" spans="3:19" x14ac:dyDescent="0.25">
      <c r="C6377" s="210"/>
      <c r="R6377" s="208">
        <v>42889</v>
      </c>
      <c r="S6377" s="209">
        <v>98.1</v>
      </c>
    </row>
    <row r="6378" spans="3:19" x14ac:dyDescent="0.25">
      <c r="C6378" s="210"/>
      <c r="R6378" s="208">
        <v>42890</v>
      </c>
      <c r="S6378" s="209">
        <v>98.5</v>
      </c>
    </row>
    <row r="6379" spans="3:19" x14ac:dyDescent="0.25">
      <c r="C6379" s="210"/>
      <c r="R6379" s="208">
        <v>42891</v>
      </c>
      <c r="S6379" s="209">
        <v>105.3</v>
      </c>
    </row>
    <row r="6380" spans="3:19" x14ac:dyDescent="0.25">
      <c r="C6380" s="210"/>
      <c r="R6380" s="208">
        <v>42892</v>
      </c>
      <c r="S6380" s="209">
        <v>112.2</v>
      </c>
    </row>
    <row r="6381" spans="3:19" x14ac:dyDescent="0.25">
      <c r="C6381" s="210"/>
      <c r="R6381" s="208">
        <v>42893</v>
      </c>
      <c r="S6381" s="209">
        <v>118</v>
      </c>
    </row>
    <row r="6382" spans="3:19" x14ac:dyDescent="0.25">
      <c r="C6382" s="210"/>
      <c r="R6382" s="208">
        <v>42894</v>
      </c>
      <c r="S6382" s="209">
        <v>121.5</v>
      </c>
    </row>
    <row r="6383" spans="3:19" x14ac:dyDescent="0.25">
      <c r="C6383" s="210"/>
      <c r="R6383" s="208">
        <v>42895</v>
      </c>
      <c r="S6383" s="209">
        <v>121.4</v>
      </c>
    </row>
    <row r="6384" spans="3:19" x14ac:dyDescent="0.25">
      <c r="C6384" s="210"/>
      <c r="R6384" s="208">
        <v>42896</v>
      </c>
      <c r="S6384" s="209">
        <v>120.3</v>
      </c>
    </row>
    <row r="6385" spans="3:19" x14ac:dyDescent="0.25">
      <c r="C6385" s="210"/>
      <c r="R6385" s="208">
        <v>42897</v>
      </c>
      <c r="S6385" s="209">
        <v>119.3</v>
      </c>
    </row>
    <row r="6386" spans="3:19" x14ac:dyDescent="0.25">
      <c r="C6386" s="210"/>
      <c r="R6386" s="208">
        <v>42898</v>
      </c>
      <c r="S6386" s="209">
        <v>123.1</v>
      </c>
    </row>
    <row r="6387" spans="3:19" x14ac:dyDescent="0.25">
      <c r="C6387" s="210"/>
      <c r="R6387" s="208">
        <v>42899</v>
      </c>
      <c r="S6387" s="209">
        <v>125.4</v>
      </c>
    </row>
    <row r="6388" spans="3:19" x14ac:dyDescent="0.25">
      <c r="C6388" s="210"/>
      <c r="R6388" s="208">
        <v>42900</v>
      </c>
      <c r="S6388" s="209">
        <v>125.5</v>
      </c>
    </row>
    <row r="6389" spans="3:19" x14ac:dyDescent="0.25">
      <c r="C6389" s="210"/>
      <c r="R6389" s="208">
        <v>42901</v>
      </c>
      <c r="S6389" s="209">
        <v>126.6</v>
      </c>
    </row>
    <row r="6390" spans="3:19" x14ac:dyDescent="0.25">
      <c r="C6390" s="210"/>
      <c r="R6390" s="208">
        <v>42902</v>
      </c>
      <c r="S6390" s="209">
        <v>126.9</v>
      </c>
    </row>
    <row r="6391" spans="3:19" x14ac:dyDescent="0.25">
      <c r="C6391" s="210"/>
      <c r="R6391" s="208">
        <v>42903</v>
      </c>
      <c r="S6391" s="209">
        <v>126</v>
      </c>
    </row>
    <row r="6392" spans="3:19" x14ac:dyDescent="0.25">
      <c r="C6392" s="210"/>
      <c r="R6392" s="208">
        <v>42904</v>
      </c>
      <c r="S6392" s="209">
        <v>126.7</v>
      </c>
    </row>
    <row r="6393" spans="3:19" x14ac:dyDescent="0.25">
      <c r="C6393" s="210"/>
      <c r="R6393" s="208">
        <v>42905</v>
      </c>
      <c r="S6393" s="209">
        <v>130.30000000000001</v>
      </c>
    </row>
    <row r="6394" spans="3:19" x14ac:dyDescent="0.25">
      <c r="C6394" s="210"/>
      <c r="R6394" s="208">
        <v>42906</v>
      </c>
      <c r="S6394" s="209">
        <v>135.30000000000001</v>
      </c>
    </row>
    <row r="6395" spans="3:19" x14ac:dyDescent="0.25">
      <c r="C6395" s="210"/>
      <c r="R6395" s="208">
        <v>42907</v>
      </c>
      <c r="S6395" s="209">
        <v>136.5</v>
      </c>
    </row>
    <row r="6396" spans="3:19" x14ac:dyDescent="0.25">
      <c r="C6396" s="210"/>
      <c r="R6396" s="208">
        <v>42908</v>
      </c>
      <c r="S6396" s="209">
        <v>138.9</v>
      </c>
    </row>
    <row r="6397" spans="3:19" x14ac:dyDescent="0.25">
      <c r="C6397" s="210"/>
      <c r="R6397" s="208">
        <v>42909</v>
      </c>
      <c r="S6397" s="209">
        <v>136.4</v>
      </c>
    </row>
    <row r="6398" spans="3:19" x14ac:dyDescent="0.25">
      <c r="C6398" s="210"/>
      <c r="R6398" s="208">
        <v>42910</v>
      </c>
      <c r="S6398" s="209">
        <v>134.6</v>
      </c>
    </row>
    <row r="6399" spans="3:19" x14ac:dyDescent="0.25">
      <c r="C6399" s="210"/>
      <c r="R6399" s="208">
        <v>42911</v>
      </c>
      <c r="S6399" s="209">
        <v>129.5</v>
      </c>
    </row>
    <row r="6400" spans="3:19" x14ac:dyDescent="0.25">
      <c r="C6400" s="210"/>
      <c r="R6400" s="208">
        <v>42912</v>
      </c>
      <c r="S6400" s="209">
        <v>128.69999999999999</v>
      </c>
    </row>
    <row r="6401" spans="3:19" x14ac:dyDescent="0.25">
      <c r="C6401" s="210"/>
      <c r="R6401" s="208">
        <v>42913</v>
      </c>
      <c r="S6401" s="209">
        <v>129.4</v>
      </c>
    </row>
    <row r="6402" spans="3:19" x14ac:dyDescent="0.25">
      <c r="C6402" s="210"/>
      <c r="R6402" s="208">
        <v>42914</v>
      </c>
      <c r="S6402" s="209">
        <v>129.6</v>
      </c>
    </row>
    <row r="6403" spans="3:19" x14ac:dyDescent="0.25">
      <c r="C6403" s="210"/>
      <c r="R6403" s="208">
        <v>42915</v>
      </c>
      <c r="S6403" s="209">
        <v>128.80000000000001</v>
      </c>
    </row>
    <row r="6404" spans="3:19" x14ac:dyDescent="0.25">
      <c r="C6404" s="210"/>
      <c r="R6404" s="208">
        <v>42916</v>
      </c>
      <c r="S6404" s="209">
        <v>126.9</v>
      </c>
    </row>
    <row r="6405" spans="3:19" x14ac:dyDescent="0.25">
      <c r="C6405" s="210"/>
      <c r="R6405" s="208">
        <v>42917</v>
      </c>
      <c r="S6405" s="209">
        <v>127.1</v>
      </c>
    </row>
    <row r="6406" spans="3:19" x14ac:dyDescent="0.25">
      <c r="C6406" s="210"/>
      <c r="R6406" s="208">
        <v>42918</v>
      </c>
      <c r="S6406" s="209">
        <v>126.4</v>
      </c>
    </row>
    <row r="6407" spans="3:19" x14ac:dyDescent="0.25">
      <c r="C6407" s="210"/>
      <c r="R6407" s="208">
        <v>42919</v>
      </c>
      <c r="S6407" s="209">
        <v>127.7</v>
      </c>
    </row>
    <row r="6408" spans="3:19" x14ac:dyDescent="0.25">
      <c r="C6408" s="210"/>
      <c r="R6408" s="208">
        <v>42920</v>
      </c>
      <c r="S6408" s="209">
        <v>127.5</v>
      </c>
    </row>
    <row r="6409" spans="3:19" x14ac:dyDescent="0.25">
      <c r="C6409" s="210"/>
      <c r="R6409" s="208">
        <v>42921</v>
      </c>
      <c r="S6409" s="209">
        <v>125.2</v>
      </c>
    </row>
    <row r="6410" spans="3:19" x14ac:dyDescent="0.25">
      <c r="C6410" s="210"/>
      <c r="R6410" s="208">
        <v>42922</v>
      </c>
      <c r="S6410" s="209">
        <v>123.5</v>
      </c>
    </row>
    <row r="6411" spans="3:19" x14ac:dyDescent="0.25">
      <c r="C6411" s="210"/>
      <c r="R6411" s="208">
        <v>42923</v>
      </c>
      <c r="S6411" s="209">
        <v>119.2</v>
      </c>
    </row>
    <row r="6412" spans="3:19" x14ac:dyDescent="0.25">
      <c r="C6412" s="210"/>
      <c r="R6412" s="208">
        <v>42924</v>
      </c>
      <c r="S6412" s="209">
        <v>116.5</v>
      </c>
    </row>
    <row r="6413" spans="3:19" x14ac:dyDescent="0.25">
      <c r="C6413" s="210"/>
      <c r="R6413" s="208">
        <v>42925</v>
      </c>
      <c r="S6413" s="209">
        <v>116.2</v>
      </c>
    </row>
    <row r="6414" spans="3:19" x14ac:dyDescent="0.25">
      <c r="C6414" s="210"/>
      <c r="R6414" s="208">
        <v>42926</v>
      </c>
      <c r="S6414" s="209">
        <v>117.2</v>
      </c>
    </row>
    <row r="6415" spans="3:19" x14ac:dyDescent="0.25">
      <c r="C6415" s="210"/>
      <c r="R6415" s="208">
        <v>42927</v>
      </c>
      <c r="S6415" s="209">
        <v>119.3</v>
      </c>
    </row>
    <row r="6416" spans="3:19" x14ac:dyDescent="0.25">
      <c r="C6416" s="210"/>
      <c r="R6416" s="208">
        <v>42928</v>
      </c>
      <c r="S6416" s="209">
        <v>117.6</v>
      </c>
    </row>
    <row r="6417" spans="3:19" x14ac:dyDescent="0.25">
      <c r="C6417" s="210"/>
      <c r="R6417" s="208">
        <v>42929</v>
      </c>
      <c r="S6417" s="209">
        <v>115.9</v>
      </c>
    </row>
    <row r="6418" spans="3:19" x14ac:dyDescent="0.25">
      <c r="C6418" s="210"/>
      <c r="R6418" s="208">
        <v>42930</v>
      </c>
      <c r="S6418" s="209">
        <v>116.4</v>
      </c>
    </row>
    <row r="6419" spans="3:19" x14ac:dyDescent="0.25">
      <c r="C6419" s="210"/>
      <c r="R6419" s="208">
        <v>42931</v>
      </c>
      <c r="S6419" s="209">
        <v>114</v>
      </c>
    </row>
    <row r="6420" spans="3:19" x14ac:dyDescent="0.25">
      <c r="C6420" s="210"/>
      <c r="R6420" s="208">
        <v>42932</v>
      </c>
      <c r="S6420" s="209">
        <v>111.9</v>
      </c>
    </row>
    <row r="6421" spans="3:19" x14ac:dyDescent="0.25">
      <c r="C6421" s="210"/>
      <c r="R6421" s="208">
        <v>42933</v>
      </c>
      <c r="S6421" s="209">
        <v>113.4</v>
      </c>
    </row>
    <row r="6422" spans="3:19" x14ac:dyDescent="0.25">
      <c r="C6422" s="210"/>
      <c r="R6422" s="208">
        <v>42934</v>
      </c>
      <c r="S6422" s="209">
        <v>114.8</v>
      </c>
    </row>
    <row r="6423" spans="3:19" x14ac:dyDescent="0.25">
      <c r="C6423" s="210"/>
      <c r="R6423" s="208">
        <v>42935</v>
      </c>
      <c r="S6423" s="209">
        <v>111.3</v>
      </c>
    </row>
    <row r="6424" spans="3:19" x14ac:dyDescent="0.25">
      <c r="C6424" s="210"/>
      <c r="R6424" s="208">
        <v>42936</v>
      </c>
      <c r="S6424" s="209">
        <v>108.4</v>
      </c>
    </row>
    <row r="6425" spans="3:19" x14ac:dyDescent="0.25">
      <c r="C6425" s="210"/>
      <c r="R6425" s="208">
        <v>42937</v>
      </c>
      <c r="S6425" s="209">
        <v>105</v>
      </c>
    </row>
    <row r="6426" spans="3:19" x14ac:dyDescent="0.25">
      <c r="C6426" s="210"/>
      <c r="R6426" s="208">
        <v>42938</v>
      </c>
      <c r="S6426" s="209">
        <v>101.2</v>
      </c>
    </row>
    <row r="6427" spans="3:19" x14ac:dyDescent="0.25">
      <c r="C6427" s="210"/>
      <c r="R6427" s="208">
        <v>42939</v>
      </c>
      <c r="S6427" s="209">
        <v>101.6</v>
      </c>
    </row>
    <row r="6428" spans="3:19" x14ac:dyDescent="0.25">
      <c r="C6428" s="210"/>
      <c r="R6428" s="208">
        <v>42940</v>
      </c>
      <c r="S6428" s="209">
        <v>100.3</v>
      </c>
    </row>
    <row r="6429" spans="3:19" x14ac:dyDescent="0.25">
      <c r="C6429" s="210"/>
      <c r="R6429" s="208">
        <v>42941</v>
      </c>
      <c r="S6429" s="209">
        <v>101.5</v>
      </c>
    </row>
    <row r="6430" spans="3:19" x14ac:dyDescent="0.25">
      <c r="C6430" s="210"/>
      <c r="R6430" s="208">
        <v>42942</v>
      </c>
      <c r="S6430" s="209">
        <v>101.4</v>
      </c>
    </row>
    <row r="6431" spans="3:19" x14ac:dyDescent="0.25">
      <c r="C6431" s="210"/>
      <c r="R6431" s="208">
        <v>42943</v>
      </c>
      <c r="S6431" s="209">
        <v>101.4</v>
      </c>
    </row>
    <row r="6432" spans="3:19" x14ac:dyDescent="0.25">
      <c r="C6432" s="210"/>
      <c r="R6432" s="208">
        <v>42944</v>
      </c>
      <c r="S6432" s="209">
        <v>101.6</v>
      </c>
    </row>
    <row r="6433" spans="3:19" x14ac:dyDescent="0.25">
      <c r="C6433" s="210"/>
      <c r="R6433" s="208">
        <v>42945</v>
      </c>
      <c r="S6433" s="209">
        <v>100.3</v>
      </c>
    </row>
    <row r="6434" spans="3:19" x14ac:dyDescent="0.25">
      <c r="C6434" s="210"/>
      <c r="R6434" s="208">
        <v>42946</v>
      </c>
      <c r="S6434" s="209">
        <v>99.3</v>
      </c>
    </row>
    <row r="6435" spans="3:19" x14ac:dyDescent="0.25">
      <c r="C6435" s="210"/>
      <c r="R6435" s="208">
        <v>42947</v>
      </c>
      <c r="S6435" s="209">
        <v>101.8</v>
      </c>
    </row>
    <row r="6436" spans="3:19" x14ac:dyDescent="0.25">
      <c r="C6436" s="210"/>
      <c r="R6436" s="208">
        <v>42948</v>
      </c>
      <c r="S6436" s="209">
        <v>106.2</v>
      </c>
    </row>
    <row r="6437" spans="3:19" x14ac:dyDescent="0.25">
      <c r="C6437" s="210"/>
      <c r="R6437" s="208">
        <v>42949</v>
      </c>
      <c r="S6437" s="209">
        <v>107</v>
      </c>
    </row>
    <row r="6438" spans="3:19" x14ac:dyDescent="0.25">
      <c r="C6438" s="210"/>
      <c r="R6438" s="208">
        <v>42950</v>
      </c>
      <c r="S6438" s="209">
        <v>108.9</v>
      </c>
    </row>
    <row r="6439" spans="3:19" x14ac:dyDescent="0.25">
      <c r="C6439" s="210"/>
      <c r="R6439" s="208">
        <v>42951</v>
      </c>
      <c r="S6439" s="209">
        <v>105.1</v>
      </c>
    </row>
    <row r="6440" spans="3:19" x14ac:dyDescent="0.25">
      <c r="C6440" s="210"/>
      <c r="R6440" s="208">
        <v>42952</v>
      </c>
      <c r="S6440" s="209">
        <v>101.8</v>
      </c>
    </row>
    <row r="6441" spans="3:19" x14ac:dyDescent="0.25">
      <c r="C6441" s="210"/>
      <c r="R6441" s="208">
        <v>42953</v>
      </c>
      <c r="S6441" s="209">
        <v>100.6</v>
      </c>
    </row>
    <row r="6442" spans="3:19" x14ac:dyDescent="0.25">
      <c r="C6442" s="210"/>
      <c r="R6442" s="208">
        <v>42954</v>
      </c>
      <c r="S6442" s="209">
        <v>101.5</v>
      </c>
    </row>
    <row r="6443" spans="3:19" x14ac:dyDescent="0.25">
      <c r="C6443" s="210"/>
      <c r="R6443" s="208">
        <v>42955</v>
      </c>
      <c r="S6443" s="209">
        <v>103.4</v>
      </c>
    </row>
    <row r="6444" spans="3:19" x14ac:dyDescent="0.25">
      <c r="C6444" s="210"/>
      <c r="R6444" s="208">
        <v>42956</v>
      </c>
      <c r="S6444" s="209">
        <v>104.6</v>
      </c>
    </row>
    <row r="6445" spans="3:19" x14ac:dyDescent="0.25">
      <c r="C6445" s="210"/>
      <c r="R6445" s="208">
        <v>42957</v>
      </c>
      <c r="S6445" s="209">
        <v>108.1</v>
      </c>
    </row>
    <row r="6446" spans="3:19" x14ac:dyDescent="0.25">
      <c r="C6446" s="210"/>
      <c r="R6446" s="208">
        <v>42958</v>
      </c>
      <c r="S6446" s="209">
        <v>109.8</v>
      </c>
    </row>
    <row r="6447" spans="3:19" x14ac:dyDescent="0.25">
      <c r="C6447" s="210"/>
      <c r="R6447" s="208">
        <v>42959</v>
      </c>
      <c r="S6447" s="209">
        <v>114</v>
      </c>
    </row>
    <row r="6448" spans="3:19" x14ac:dyDescent="0.25">
      <c r="C6448" s="210"/>
      <c r="R6448" s="208">
        <v>42960</v>
      </c>
      <c r="S6448" s="209">
        <v>113.4</v>
      </c>
    </row>
    <row r="6449" spans="3:19" x14ac:dyDescent="0.25">
      <c r="C6449" s="210"/>
      <c r="R6449" s="208">
        <v>42961</v>
      </c>
      <c r="S6449" s="209">
        <v>119</v>
      </c>
    </row>
    <row r="6450" spans="3:19" x14ac:dyDescent="0.25">
      <c r="C6450" s="210"/>
      <c r="R6450" s="208">
        <v>42962</v>
      </c>
      <c r="S6450" s="209">
        <v>125.3</v>
      </c>
    </row>
    <row r="6451" spans="3:19" x14ac:dyDescent="0.25">
      <c r="C6451" s="210"/>
      <c r="R6451" s="208">
        <v>42963</v>
      </c>
      <c r="S6451" s="209">
        <v>126.8</v>
      </c>
    </row>
    <row r="6452" spans="3:19" x14ac:dyDescent="0.25">
      <c r="C6452" s="210"/>
      <c r="R6452" s="208">
        <v>42964</v>
      </c>
      <c r="S6452" s="209">
        <v>125.5</v>
      </c>
    </row>
    <row r="6453" spans="3:19" x14ac:dyDescent="0.25">
      <c r="C6453" s="210"/>
      <c r="R6453" s="208">
        <v>42965</v>
      </c>
      <c r="S6453" s="209">
        <v>127.9</v>
      </c>
    </row>
    <row r="6454" spans="3:19" x14ac:dyDescent="0.25">
      <c r="C6454" s="210"/>
      <c r="R6454" s="208">
        <v>42966</v>
      </c>
      <c r="S6454" s="209">
        <v>128.30000000000001</v>
      </c>
    </row>
    <row r="6455" spans="3:19" x14ac:dyDescent="0.25">
      <c r="C6455" s="210"/>
      <c r="R6455" s="208">
        <v>42967</v>
      </c>
      <c r="S6455" s="209">
        <v>128.1</v>
      </c>
    </row>
    <row r="6456" spans="3:19" x14ac:dyDescent="0.25">
      <c r="C6456" s="210"/>
      <c r="R6456" s="208">
        <v>42968</v>
      </c>
      <c r="S6456" s="209">
        <v>130.9</v>
      </c>
    </row>
    <row r="6457" spans="3:19" x14ac:dyDescent="0.25">
      <c r="C6457" s="210"/>
      <c r="R6457" s="208">
        <v>42969</v>
      </c>
      <c r="S6457" s="209">
        <v>135.19999999999999</v>
      </c>
    </row>
    <row r="6458" spans="3:19" x14ac:dyDescent="0.25">
      <c r="C6458" s="210"/>
      <c r="R6458" s="208">
        <v>42970</v>
      </c>
      <c r="S6458" s="209">
        <v>138.4</v>
      </c>
    </row>
    <row r="6459" spans="3:19" x14ac:dyDescent="0.25">
      <c r="C6459" s="210"/>
      <c r="R6459" s="208">
        <v>42971</v>
      </c>
      <c r="S6459" s="209">
        <v>138.19999999999999</v>
      </c>
    </row>
    <row r="6460" spans="3:19" x14ac:dyDescent="0.25">
      <c r="C6460" s="210"/>
      <c r="R6460" s="208">
        <v>42972</v>
      </c>
      <c r="S6460" s="209">
        <v>136.9</v>
      </c>
    </row>
    <row r="6461" spans="3:19" x14ac:dyDescent="0.25">
      <c r="C6461" s="210"/>
      <c r="R6461" s="208">
        <v>42973</v>
      </c>
      <c r="S6461" s="209">
        <v>137.69999999999999</v>
      </c>
    </row>
    <row r="6462" spans="3:19" x14ac:dyDescent="0.25">
      <c r="C6462" s="210"/>
      <c r="R6462" s="208">
        <v>42974</v>
      </c>
      <c r="S6462" s="209">
        <v>136.1</v>
      </c>
    </row>
    <row r="6463" spans="3:19" x14ac:dyDescent="0.25">
      <c r="C6463" s="210"/>
      <c r="R6463" s="208">
        <v>42975</v>
      </c>
      <c r="S6463" s="209">
        <v>138.1</v>
      </c>
    </row>
    <row r="6464" spans="3:19" x14ac:dyDescent="0.25">
      <c r="C6464" s="210"/>
      <c r="R6464" s="208">
        <v>42976</v>
      </c>
      <c r="S6464" s="209">
        <v>138.6</v>
      </c>
    </row>
    <row r="6465" spans="3:19" x14ac:dyDescent="0.25">
      <c r="C6465" s="210"/>
      <c r="R6465" s="208">
        <v>42977</v>
      </c>
      <c r="S6465" s="209">
        <v>137.6</v>
      </c>
    </row>
    <row r="6466" spans="3:19" x14ac:dyDescent="0.25">
      <c r="C6466" s="210"/>
      <c r="R6466" s="208">
        <v>42978</v>
      </c>
      <c r="S6466" s="209">
        <v>135.1</v>
      </c>
    </row>
    <row r="6467" spans="3:19" x14ac:dyDescent="0.25">
      <c r="C6467" s="210"/>
      <c r="R6467" s="208">
        <v>42979</v>
      </c>
      <c r="S6467" s="209">
        <v>134.69999999999999</v>
      </c>
    </row>
    <row r="6468" spans="3:19" x14ac:dyDescent="0.25">
      <c r="C6468" s="210"/>
      <c r="R6468" s="208">
        <v>42980</v>
      </c>
      <c r="S6468" s="209">
        <v>132.4</v>
      </c>
    </row>
    <row r="6469" spans="3:19" x14ac:dyDescent="0.25">
      <c r="C6469" s="210"/>
      <c r="R6469" s="208">
        <v>42981</v>
      </c>
      <c r="S6469" s="209">
        <v>131.1</v>
      </c>
    </row>
    <row r="6470" spans="3:19" x14ac:dyDescent="0.25">
      <c r="C6470" s="210"/>
      <c r="R6470" s="208">
        <v>42982</v>
      </c>
      <c r="S6470" s="209">
        <v>137</v>
      </c>
    </row>
    <row r="6471" spans="3:19" x14ac:dyDescent="0.25">
      <c r="C6471" s="210"/>
      <c r="R6471" s="208">
        <v>42983</v>
      </c>
      <c r="S6471" s="209">
        <v>140.69999999999999</v>
      </c>
    </row>
    <row r="6472" spans="3:19" x14ac:dyDescent="0.25">
      <c r="C6472" s="210"/>
      <c r="R6472" s="208">
        <v>42984</v>
      </c>
      <c r="S6472" s="209">
        <v>143.1</v>
      </c>
    </row>
    <row r="6473" spans="3:19" x14ac:dyDescent="0.25">
      <c r="C6473" s="210"/>
      <c r="R6473" s="208">
        <v>42985</v>
      </c>
      <c r="S6473" s="209">
        <v>142.6</v>
      </c>
    </row>
    <row r="6474" spans="3:19" x14ac:dyDescent="0.25">
      <c r="C6474" s="210"/>
      <c r="R6474" s="208">
        <v>42986</v>
      </c>
      <c r="S6474" s="209">
        <v>142.4</v>
      </c>
    </row>
    <row r="6475" spans="3:19" x14ac:dyDescent="0.25">
      <c r="C6475" s="210"/>
      <c r="R6475" s="208">
        <v>42987</v>
      </c>
      <c r="S6475" s="209">
        <v>136.80000000000001</v>
      </c>
    </row>
    <row r="6476" spans="3:19" x14ac:dyDescent="0.25">
      <c r="C6476" s="210"/>
      <c r="R6476" s="208">
        <v>42988</v>
      </c>
      <c r="S6476" s="209">
        <v>134.9</v>
      </c>
    </row>
    <row r="6477" spans="3:19" x14ac:dyDescent="0.25">
      <c r="C6477" s="210"/>
      <c r="R6477" s="208">
        <v>42989</v>
      </c>
      <c r="S6477" s="209">
        <v>131</v>
      </c>
    </row>
    <row r="6478" spans="3:19" x14ac:dyDescent="0.25">
      <c r="C6478" s="210"/>
      <c r="R6478" s="208">
        <v>42990</v>
      </c>
      <c r="S6478" s="209">
        <v>132.6</v>
      </c>
    </row>
    <row r="6479" spans="3:19" x14ac:dyDescent="0.25">
      <c r="C6479" s="210"/>
      <c r="R6479" s="208">
        <v>42991</v>
      </c>
      <c r="S6479" s="209">
        <v>130.5</v>
      </c>
    </row>
    <row r="6480" spans="3:19" x14ac:dyDescent="0.25">
      <c r="C6480" s="210"/>
      <c r="R6480" s="208">
        <v>42992</v>
      </c>
      <c r="S6480" s="209">
        <v>125.6</v>
      </c>
    </row>
    <row r="6481" spans="3:19" x14ac:dyDescent="0.25">
      <c r="C6481" s="210"/>
      <c r="R6481" s="208">
        <v>42993</v>
      </c>
      <c r="S6481" s="209">
        <v>124.3</v>
      </c>
    </row>
    <row r="6482" spans="3:19" x14ac:dyDescent="0.25">
      <c r="C6482" s="210"/>
      <c r="R6482" s="208">
        <v>42994</v>
      </c>
      <c r="S6482" s="209">
        <v>124.3</v>
      </c>
    </row>
    <row r="6483" spans="3:19" x14ac:dyDescent="0.25">
      <c r="C6483" s="210"/>
      <c r="R6483" s="208">
        <v>42995</v>
      </c>
      <c r="S6483" s="209">
        <v>122.7</v>
      </c>
    </row>
    <row r="6484" spans="3:19" x14ac:dyDescent="0.25">
      <c r="C6484" s="210"/>
      <c r="R6484" s="208">
        <v>42996</v>
      </c>
      <c r="S6484" s="209">
        <v>124.2</v>
      </c>
    </row>
    <row r="6485" spans="3:19" x14ac:dyDescent="0.25">
      <c r="C6485" s="210"/>
      <c r="R6485" s="208">
        <v>42997</v>
      </c>
      <c r="S6485" s="209">
        <v>126.1</v>
      </c>
    </row>
    <row r="6486" spans="3:19" x14ac:dyDescent="0.25">
      <c r="C6486" s="210"/>
      <c r="R6486" s="208">
        <v>42998</v>
      </c>
      <c r="S6486" s="209">
        <v>125.6</v>
      </c>
    </row>
    <row r="6487" spans="3:19" x14ac:dyDescent="0.25">
      <c r="C6487" s="210"/>
      <c r="R6487" s="208">
        <v>42999</v>
      </c>
      <c r="S6487" s="209">
        <v>121.9</v>
      </c>
    </row>
    <row r="6488" spans="3:19" x14ac:dyDescent="0.25">
      <c r="C6488" s="210"/>
      <c r="R6488" s="208">
        <v>43000</v>
      </c>
      <c r="S6488" s="209">
        <v>120.5</v>
      </c>
    </row>
    <row r="6489" spans="3:19" x14ac:dyDescent="0.25">
      <c r="C6489" s="210"/>
      <c r="R6489" s="208">
        <v>43001</v>
      </c>
      <c r="S6489" s="209">
        <v>120.5</v>
      </c>
    </row>
    <row r="6490" spans="3:19" x14ac:dyDescent="0.25">
      <c r="C6490" s="210"/>
      <c r="R6490" s="208">
        <v>43002</v>
      </c>
      <c r="S6490" s="209">
        <v>120.9</v>
      </c>
    </row>
    <row r="6491" spans="3:19" x14ac:dyDescent="0.25">
      <c r="C6491" s="210"/>
      <c r="R6491" s="208">
        <v>43003</v>
      </c>
      <c r="S6491" s="209">
        <v>118.4</v>
      </c>
    </row>
    <row r="6492" spans="3:19" x14ac:dyDescent="0.25">
      <c r="C6492" s="210"/>
      <c r="R6492" s="208">
        <v>43004</v>
      </c>
      <c r="S6492" s="209">
        <v>120.7</v>
      </c>
    </row>
    <row r="6493" spans="3:19" x14ac:dyDescent="0.25">
      <c r="C6493" s="210"/>
      <c r="R6493" s="208">
        <v>43005</v>
      </c>
      <c r="S6493" s="209">
        <v>120.9</v>
      </c>
    </row>
    <row r="6494" spans="3:19" x14ac:dyDescent="0.25">
      <c r="C6494" s="210"/>
      <c r="R6494" s="208">
        <v>43006</v>
      </c>
      <c r="S6494" s="209">
        <v>123</v>
      </c>
    </row>
    <row r="6495" spans="3:19" x14ac:dyDescent="0.25">
      <c r="C6495" s="210"/>
      <c r="R6495" s="208">
        <v>43007</v>
      </c>
      <c r="S6495" s="209">
        <v>120.7</v>
      </c>
    </row>
    <row r="6496" spans="3:19" x14ac:dyDescent="0.25">
      <c r="C6496" s="210"/>
      <c r="R6496" s="208">
        <v>43008</v>
      </c>
      <c r="S6496" s="209">
        <v>118.7</v>
      </c>
    </row>
    <row r="6497" spans="3:19" x14ac:dyDescent="0.25">
      <c r="C6497" s="210"/>
      <c r="R6497" s="208">
        <v>43009</v>
      </c>
      <c r="S6497" s="209">
        <v>116.3</v>
      </c>
    </row>
    <row r="6498" spans="3:19" x14ac:dyDescent="0.25">
      <c r="C6498" s="210"/>
      <c r="R6498" s="208">
        <v>43010</v>
      </c>
      <c r="S6498" s="209">
        <v>119</v>
      </c>
    </row>
    <row r="6499" spans="3:19" x14ac:dyDescent="0.25">
      <c r="C6499" s="210"/>
      <c r="R6499" s="208">
        <v>43011</v>
      </c>
      <c r="S6499" s="209">
        <v>120.1</v>
      </c>
    </row>
    <row r="6500" spans="3:19" x14ac:dyDescent="0.25">
      <c r="C6500" s="210"/>
      <c r="R6500" s="208">
        <v>43012</v>
      </c>
      <c r="S6500" s="209">
        <v>115.3</v>
      </c>
    </row>
    <row r="6501" spans="3:19" x14ac:dyDescent="0.25">
      <c r="C6501" s="210"/>
      <c r="R6501" s="208">
        <v>43013</v>
      </c>
      <c r="S6501" s="209">
        <v>111.8</v>
      </c>
    </row>
    <row r="6502" spans="3:19" x14ac:dyDescent="0.25">
      <c r="C6502" s="210"/>
      <c r="R6502" s="208">
        <v>43014</v>
      </c>
      <c r="S6502" s="209">
        <v>110.1</v>
      </c>
    </row>
    <row r="6503" spans="3:19" x14ac:dyDescent="0.25">
      <c r="C6503" s="210"/>
      <c r="R6503" s="208">
        <v>43015</v>
      </c>
      <c r="S6503" s="209">
        <v>107.7</v>
      </c>
    </row>
    <row r="6504" spans="3:19" x14ac:dyDescent="0.25">
      <c r="C6504" s="210"/>
      <c r="R6504" s="208">
        <v>43016</v>
      </c>
      <c r="S6504" s="209">
        <v>106.4</v>
      </c>
    </row>
    <row r="6505" spans="3:19" x14ac:dyDescent="0.25">
      <c r="C6505" s="210"/>
      <c r="R6505" s="208">
        <v>43017</v>
      </c>
      <c r="S6505" s="209">
        <v>107</v>
      </c>
    </row>
    <row r="6506" spans="3:19" x14ac:dyDescent="0.25">
      <c r="C6506" s="210"/>
      <c r="R6506" s="208">
        <v>43018</v>
      </c>
      <c r="S6506" s="209">
        <v>107.2</v>
      </c>
    </row>
    <row r="6507" spans="3:19" x14ac:dyDescent="0.25">
      <c r="C6507" s="210"/>
      <c r="R6507" s="208">
        <v>43019</v>
      </c>
      <c r="S6507" s="209">
        <v>108.9</v>
      </c>
    </row>
    <row r="6508" spans="3:19" x14ac:dyDescent="0.25">
      <c r="C6508" s="210"/>
      <c r="R6508" s="208">
        <v>43020</v>
      </c>
      <c r="S6508" s="209">
        <v>107.6</v>
      </c>
    </row>
    <row r="6509" spans="3:19" x14ac:dyDescent="0.25">
      <c r="C6509" s="210"/>
      <c r="R6509" s="208">
        <v>43021</v>
      </c>
      <c r="S6509" s="209">
        <v>105.2</v>
      </c>
    </row>
    <row r="6510" spans="3:19" x14ac:dyDescent="0.25">
      <c r="C6510" s="210"/>
      <c r="R6510" s="208">
        <v>43022</v>
      </c>
      <c r="S6510" s="209">
        <v>105.3</v>
      </c>
    </row>
    <row r="6511" spans="3:19" x14ac:dyDescent="0.25">
      <c r="C6511" s="210"/>
      <c r="R6511" s="208">
        <v>43023</v>
      </c>
      <c r="S6511" s="209">
        <v>104.6</v>
      </c>
    </row>
    <row r="6512" spans="3:19" x14ac:dyDescent="0.25">
      <c r="C6512" s="210"/>
      <c r="R6512" s="208">
        <v>43024</v>
      </c>
      <c r="S6512" s="209">
        <v>104.8</v>
      </c>
    </row>
    <row r="6513" spans="3:19" x14ac:dyDescent="0.25">
      <c r="C6513" s="210"/>
      <c r="R6513" s="208">
        <v>43025</v>
      </c>
      <c r="S6513" s="209">
        <v>105.5</v>
      </c>
    </row>
    <row r="6514" spans="3:19" x14ac:dyDescent="0.25">
      <c r="C6514" s="210"/>
      <c r="R6514" s="208">
        <v>43026</v>
      </c>
      <c r="S6514" s="209">
        <v>103.6</v>
      </c>
    </row>
    <row r="6515" spans="3:19" x14ac:dyDescent="0.25">
      <c r="C6515" s="210"/>
      <c r="R6515" s="208">
        <v>43027</v>
      </c>
      <c r="S6515" s="209">
        <v>103.4</v>
      </c>
    </row>
    <row r="6516" spans="3:19" x14ac:dyDescent="0.25">
      <c r="C6516" s="210"/>
      <c r="R6516" s="208">
        <v>43028</v>
      </c>
      <c r="S6516" s="209">
        <v>100.3</v>
      </c>
    </row>
    <row r="6517" spans="3:19" x14ac:dyDescent="0.25">
      <c r="C6517" s="210"/>
      <c r="R6517" s="208">
        <v>43029</v>
      </c>
      <c r="S6517" s="209">
        <v>97.7</v>
      </c>
    </row>
    <row r="6518" spans="3:19" x14ac:dyDescent="0.25">
      <c r="C6518" s="210"/>
      <c r="R6518" s="208">
        <v>43030</v>
      </c>
      <c r="S6518" s="209">
        <v>95.3</v>
      </c>
    </row>
    <row r="6519" spans="3:19" x14ac:dyDescent="0.25">
      <c r="C6519" s="210"/>
      <c r="R6519" s="208">
        <v>43031</v>
      </c>
      <c r="S6519" s="209">
        <v>95.6</v>
      </c>
    </row>
    <row r="6520" spans="3:19" x14ac:dyDescent="0.25">
      <c r="C6520" s="210"/>
      <c r="R6520" s="208">
        <v>43032</v>
      </c>
      <c r="S6520" s="209">
        <v>96</v>
      </c>
    </row>
    <row r="6521" spans="3:19" x14ac:dyDescent="0.25">
      <c r="C6521" s="210"/>
      <c r="R6521" s="208">
        <v>43033</v>
      </c>
      <c r="S6521" s="209">
        <v>98.2</v>
      </c>
    </row>
    <row r="6522" spans="3:19" x14ac:dyDescent="0.25">
      <c r="C6522" s="210"/>
      <c r="R6522" s="208">
        <v>43034</v>
      </c>
      <c r="S6522" s="209">
        <v>96.5</v>
      </c>
    </row>
    <row r="6523" spans="3:19" x14ac:dyDescent="0.25">
      <c r="C6523" s="210"/>
      <c r="R6523" s="208">
        <v>43035</v>
      </c>
      <c r="S6523" s="209">
        <v>95.3</v>
      </c>
    </row>
    <row r="6524" spans="3:19" x14ac:dyDescent="0.25">
      <c r="C6524" s="210"/>
      <c r="R6524" s="208">
        <v>43036</v>
      </c>
      <c r="S6524" s="209">
        <v>92.3</v>
      </c>
    </row>
    <row r="6525" spans="3:19" x14ac:dyDescent="0.25">
      <c r="C6525" s="210"/>
      <c r="R6525" s="208">
        <v>43037</v>
      </c>
      <c r="S6525" s="209">
        <v>91.6</v>
      </c>
    </row>
    <row r="6526" spans="3:19" x14ac:dyDescent="0.25">
      <c r="C6526" s="210"/>
      <c r="R6526" s="208">
        <v>43038</v>
      </c>
      <c r="S6526" s="209">
        <v>92.7</v>
      </c>
    </row>
    <row r="6527" spans="3:19" x14ac:dyDescent="0.25">
      <c r="C6527" s="210"/>
      <c r="R6527" s="208">
        <v>43039</v>
      </c>
      <c r="S6527" s="209">
        <v>93</v>
      </c>
    </row>
    <row r="6528" spans="3:19" x14ac:dyDescent="0.25">
      <c r="C6528" s="210"/>
      <c r="R6528" s="208">
        <v>43040</v>
      </c>
      <c r="S6528" s="209">
        <v>90.5</v>
      </c>
    </row>
    <row r="6529" spans="3:19" x14ac:dyDescent="0.25">
      <c r="C6529" s="210"/>
      <c r="R6529" s="208">
        <v>43041</v>
      </c>
      <c r="S6529" s="209">
        <v>93.8</v>
      </c>
    </row>
    <row r="6530" spans="3:19" x14ac:dyDescent="0.25">
      <c r="C6530" s="210"/>
      <c r="R6530" s="208">
        <v>43042</v>
      </c>
      <c r="S6530" s="209">
        <v>93.1</v>
      </c>
    </row>
    <row r="6531" spans="3:19" x14ac:dyDescent="0.25">
      <c r="C6531" s="210"/>
      <c r="R6531" s="208">
        <v>43043</v>
      </c>
      <c r="S6531" s="209">
        <v>91.8</v>
      </c>
    </row>
    <row r="6532" spans="3:19" x14ac:dyDescent="0.25">
      <c r="C6532" s="210"/>
      <c r="R6532" s="208">
        <v>43044</v>
      </c>
      <c r="S6532" s="209">
        <v>90.2</v>
      </c>
    </row>
    <row r="6533" spans="3:19" x14ac:dyDescent="0.25">
      <c r="C6533" s="210"/>
      <c r="R6533" s="208">
        <v>43045</v>
      </c>
      <c r="S6533" s="209">
        <v>92</v>
      </c>
    </row>
    <row r="6534" spans="3:19" x14ac:dyDescent="0.25">
      <c r="C6534" s="210"/>
      <c r="R6534" s="208">
        <v>43046</v>
      </c>
      <c r="S6534" s="209">
        <v>92.6</v>
      </c>
    </row>
    <row r="6535" spans="3:19" x14ac:dyDescent="0.25">
      <c r="C6535" s="210"/>
      <c r="R6535" s="208">
        <v>43047</v>
      </c>
      <c r="S6535" s="209">
        <v>96.6</v>
      </c>
    </row>
    <row r="6536" spans="3:19" x14ac:dyDescent="0.25">
      <c r="C6536" s="210"/>
      <c r="R6536" s="208">
        <v>43048</v>
      </c>
      <c r="S6536" s="209">
        <v>97.1</v>
      </c>
    </row>
    <row r="6537" spans="3:19" x14ac:dyDescent="0.25">
      <c r="C6537" s="210"/>
      <c r="R6537" s="208">
        <v>43049</v>
      </c>
      <c r="S6537" s="209">
        <v>96.8</v>
      </c>
    </row>
    <row r="6538" spans="3:19" x14ac:dyDescent="0.25">
      <c r="C6538" s="210"/>
      <c r="R6538" s="208">
        <v>43050</v>
      </c>
      <c r="S6538" s="209">
        <v>95.7</v>
      </c>
    </row>
    <row r="6539" spans="3:19" x14ac:dyDescent="0.25">
      <c r="C6539" s="210"/>
      <c r="R6539" s="208">
        <v>43051</v>
      </c>
      <c r="S6539" s="209">
        <v>95.4</v>
      </c>
    </row>
    <row r="6540" spans="3:19" x14ac:dyDescent="0.25">
      <c r="C6540" s="210"/>
      <c r="R6540" s="208">
        <v>43052</v>
      </c>
      <c r="S6540" s="209">
        <v>95.2</v>
      </c>
    </row>
    <row r="6541" spans="3:19" x14ac:dyDescent="0.25">
      <c r="C6541" s="210"/>
      <c r="R6541" s="208">
        <v>43053</v>
      </c>
      <c r="S6541" s="209">
        <v>95.6</v>
      </c>
    </row>
    <row r="6542" spans="3:19" x14ac:dyDescent="0.25">
      <c r="C6542" s="210"/>
      <c r="R6542" s="208">
        <v>43054</v>
      </c>
      <c r="S6542" s="209">
        <v>94.3</v>
      </c>
    </row>
    <row r="6543" spans="3:19" x14ac:dyDescent="0.25">
      <c r="C6543" s="210"/>
      <c r="R6543" s="208">
        <v>43055</v>
      </c>
      <c r="S6543" s="209">
        <v>94.7</v>
      </c>
    </row>
    <row r="6544" spans="3:19" x14ac:dyDescent="0.25">
      <c r="C6544" s="210"/>
      <c r="R6544" s="208">
        <v>43056</v>
      </c>
      <c r="S6544" s="209">
        <v>92.4</v>
      </c>
    </row>
    <row r="6545" spans="3:19" x14ac:dyDescent="0.25">
      <c r="C6545" s="210"/>
      <c r="R6545" s="208">
        <v>43057</v>
      </c>
      <c r="S6545" s="209">
        <v>89.3</v>
      </c>
    </row>
    <row r="6546" spans="3:19" x14ac:dyDescent="0.25">
      <c r="C6546" s="210"/>
      <c r="R6546" s="208">
        <v>43058</v>
      </c>
      <c r="S6546" s="209">
        <v>88.9</v>
      </c>
    </row>
    <row r="6547" spans="3:19" x14ac:dyDescent="0.25">
      <c r="C6547" s="210"/>
      <c r="R6547" s="208">
        <v>43059</v>
      </c>
      <c r="S6547" s="209">
        <v>88.8</v>
      </c>
    </row>
    <row r="6548" spans="3:19" x14ac:dyDescent="0.25">
      <c r="C6548" s="210"/>
      <c r="R6548" s="208">
        <v>43060</v>
      </c>
      <c r="S6548" s="209">
        <v>92.4</v>
      </c>
    </row>
    <row r="6549" spans="3:19" x14ac:dyDescent="0.25">
      <c r="C6549" s="210"/>
      <c r="R6549" s="208">
        <v>43061</v>
      </c>
      <c r="S6549" s="209">
        <v>93.7</v>
      </c>
    </row>
    <row r="6550" spans="3:19" x14ac:dyDescent="0.25">
      <c r="C6550" s="210"/>
      <c r="R6550" s="208">
        <v>43062</v>
      </c>
      <c r="S6550" s="209">
        <v>91.7</v>
      </c>
    </row>
    <row r="6551" spans="3:19" x14ac:dyDescent="0.25">
      <c r="C6551" s="210"/>
      <c r="R6551" s="208">
        <v>43063</v>
      </c>
      <c r="S6551" s="209">
        <v>90.2</v>
      </c>
    </row>
    <row r="6552" spans="3:19" x14ac:dyDescent="0.25">
      <c r="C6552" s="210"/>
      <c r="R6552" s="208">
        <v>43064</v>
      </c>
      <c r="S6552" s="209">
        <v>89.2</v>
      </c>
    </row>
    <row r="6553" spans="3:19" x14ac:dyDescent="0.25">
      <c r="C6553" s="210"/>
      <c r="R6553" s="208">
        <v>43065</v>
      </c>
      <c r="S6553" s="209">
        <v>86.6</v>
      </c>
    </row>
    <row r="6554" spans="3:19" x14ac:dyDescent="0.25">
      <c r="C6554" s="210"/>
      <c r="R6554" s="208">
        <v>43066</v>
      </c>
      <c r="S6554" s="209">
        <v>90</v>
      </c>
    </row>
    <row r="6555" spans="3:19" x14ac:dyDescent="0.25">
      <c r="C6555" s="210"/>
      <c r="R6555" s="208">
        <v>43067</v>
      </c>
      <c r="S6555" s="209">
        <v>91.7</v>
      </c>
    </row>
    <row r="6556" spans="3:19" x14ac:dyDescent="0.25">
      <c r="C6556" s="210"/>
      <c r="R6556" s="208">
        <v>43068</v>
      </c>
      <c r="S6556" s="209">
        <v>91.8</v>
      </c>
    </row>
    <row r="6557" spans="3:19" x14ac:dyDescent="0.25">
      <c r="C6557" s="210"/>
      <c r="R6557" s="208">
        <v>43069</v>
      </c>
      <c r="S6557" s="209">
        <v>93.3</v>
      </c>
    </row>
    <row r="6558" spans="3:19" x14ac:dyDescent="0.25">
      <c r="C6558" s="210"/>
      <c r="R6558" s="208">
        <v>43070</v>
      </c>
      <c r="S6558" s="209">
        <v>94.4</v>
      </c>
    </row>
    <row r="6559" spans="3:19" x14ac:dyDescent="0.25">
      <c r="C6559" s="210"/>
      <c r="R6559" s="208">
        <v>43071</v>
      </c>
      <c r="S6559" s="209">
        <v>88.8</v>
      </c>
    </row>
    <row r="6560" spans="3:19" x14ac:dyDescent="0.25">
      <c r="C6560" s="210"/>
      <c r="R6560" s="208">
        <v>43072</v>
      </c>
      <c r="S6560" s="209">
        <v>87</v>
      </c>
    </row>
    <row r="6561" spans="3:19" x14ac:dyDescent="0.25">
      <c r="C6561" s="210"/>
      <c r="R6561" s="208">
        <v>43073</v>
      </c>
      <c r="S6561" s="209">
        <v>87.7</v>
      </c>
    </row>
    <row r="6562" spans="3:19" x14ac:dyDescent="0.25">
      <c r="C6562" s="210"/>
      <c r="R6562" s="208">
        <v>43074</v>
      </c>
      <c r="S6562" s="209">
        <v>88.7</v>
      </c>
    </row>
    <row r="6563" spans="3:19" x14ac:dyDescent="0.25">
      <c r="C6563" s="210"/>
      <c r="R6563" s="208">
        <v>43075</v>
      </c>
      <c r="S6563" s="209">
        <v>87.9</v>
      </c>
    </row>
    <row r="6564" spans="3:19" x14ac:dyDescent="0.25">
      <c r="C6564" s="210"/>
      <c r="R6564" s="208">
        <v>43076</v>
      </c>
      <c r="S6564" s="209">
        <v>86.2</v>
      </c>
    </row>
    <row r="6565" spans="3:19" x14ac:dyDescent="0.25">
      <c r="C6565" s="210"/>
      <c r="R6565" s="208">
        <v>43077</v>
      </c>
      <c r="S6565" s="209">
        <v>83.2</v>
      </c>
    </row>
    <row r="6566" spans="3:19" x14ac:dyDescent="0.25">
      <c r="C6566" s="210"/>
      <c r="R6566" s="208">
        <v>43078</v>
      </c>
      <c r="S6566" s="209">
        <v>81.400000000000006</v>
      </c>
    </row>
    <row r="6567" spans="3:19" x14ac:dyDescent="0.25">
      <c r="C6567" s="210"/>
      <c r="R6567" s="208">
        <v>43079</v>
      </c>
      <c r="S6567" s="209">
        <v>81</v>
      </c>
    </row>
    <row r="6568" spans="3:19" x14ac:dyDescent="0.25">
      <c r="C6568" s="210"/>
      <c r="R6568" s="208">
        <v>43080</v>
      </c>
      <c r="S6568" s="209">
        <v>84</v>
      </c>
    </row>
    <row r="6569" spans="3:19" x14ac:dyDescent="0.25">
      <c r="C6569" s="210"/>
      <c r="R6569" s="208">
        <v>43081</v>
      </c>
      <c r="S6569" s="209">
        <v>85.3</v>
      </c>
    </row>
    <row r="6570" spans="3:19" x14ac:dyDescent="0.25">
      <c r="C6570" s="210"/>
      <c r="R6570" s="208">
        <v>43082</v>
      </c>
      <c r="S6570" s="209">
        <v>85.2</v>
      </c>
    </row>
    <row r="6571" spans="3:19" x14ac:dyDescent="0.25">
      <c r="C6571" s="210"/>
      <c r="R6571" s="208">
        <v>43083</v>
      </c>
      <c r="S6571" s="209">
        <v>84.9</v>
      </c>
    </row>
    <row r="6572" spans="3:19" x14ac:dyDescent="0.25">
      <c r="C6572" s="210"/>
      <c r="R6572" s="208">
        <v>43084</v>
      </c>
      <c r="S6572" s="209">
        <v>85.6</v>
      </c>
    </row>
    <row r="6573" spans="3:19" x14ac:dyDescent="0.25">
      <c r="C6573" s="210"/>
      <c r="R6573" s="208">
        <v>43085</v>
      </c>
      <c r="S6573" s="209">
        <v>82.8</v>
      </c>
    </row>
    <row r="6574" spans="3:19" x14ac:dyDescent="0.25">
      <c r="C6574" s="210"/>
      <c r="R6574" s="208">
        <v>43086</v>
      </c>
      <c r="S6574" s="209">
        <v>83</v>
      </c>
    </row>
    <row r="6575" spans="3:19" x14ac:dyDescent="0.25">
      <c r="C6575" s="210"/>
      <c r="R6575" s="208">
        <v>43087</v>
      </c>
      <c r="S6575" s="209">
        <v>84.3</v>
      </c>
    </row>
    <row r="6576" spans="3:19" x14ac:dyDescent="0.25">
      <c r="C6576" s="210"/>
      <c r="R6576" s="208">
        <v>43088</v>
      </c>
      <c r="S6576" s="209">
        <v>84.9</v>
      </c>
    </row>
    <row r="6577" spans="3:19" x14ac:dyDescent="0.25">
      <c r="C6577" s="210"/>
      <c r="R6577" s="208">
        <v>43089</v>
      </c>
      <c r="S6577" s="209">
        <v>86.1</v>
      </c>
    </row>
    <row r="6578" spans="3:19" x14ac:dyDescent="0.25">
      <c r="C6578" s="210"/>
      <c r="R6578" s="208">
        <v>43090</v>
      </c>
      <c r="S6578" s="209">
        <v>84.4</v>
      </c>
    </row>
    <row r="6579" spans="3:19" x14ac:dyDescent="0.25">
      <c r="C6579" s="210"/>
      <c r="R6579" s="208">
        <v>43091</v>
      </c>
      <c r="S6579" s="209">
        <v>82</v>
      </c>
    </row>
    <row r="6580" spans="3:19" x14ac:dyDescent="0.25">
      <c r="C6580" s="210"/>
      <c r="R6580" s="208">
        <v>43092</v>
      </c>
      <c r="S6580" s="209">
        <v>82.6</v>
      </c>
    </row>
    <row r="6581" spans="3:19" x14ac:dyDescent="0.25">
      <c r="C6581" s="210"/>
      <c r="R6581" s="208">
        <v>43093</v>
      </c>
      <c r="S6581" s="209">
        <v>83.1</v>
      </c>
    </row>
    <row r="6582" spans="3:19" x14ac:dyDescent="0.25">
      <c r="C6582" s="210"/>
      <c r="R6582" s="208">
        <v>43094</v>
      </c>
      <c r="S6582" s="209">
        <v>83.7</v>
      </c>
    </row>
    <row r="6583" spans="3:19" x14ac:dyDescent="0.25">
      <c r="C6583" s="210"/>
      <c r="R6583" s="208">
        <v>43095</v>
      </c>
      <c r="S6583" s="209">
        <v>86.4</v>
      </c>
    </row>
    <row r="6584" spans="3:19" x14ac:dyDescent="0.25">
      <c r="C6584" s="210"/>
      <c r="R6584" s="208">
        <v>43096</v>
      </c>
      <c r="S6584" s="209">
        <v>84.8</v>
      </c>
    </row>
    <row r="6585" spans="3:19" x14ac:dyDescent="0.25">
      <c r="C6585" s="210"/>
      <c r="R6585" s="208">
        <v>43097</v>
      </c>
      <c r="S6585" s="209">
        <v>85.7</v>
      </c>
    </row>
    <row r="6586" spans="3:19" x14ac:dyDescent="0.25">
      <c r="C6586" s="210"/>
      <c r="R6586" s="208">
        <v>43098</v>
      </c>
      <c r="S6586" s="209">
        <v>86.4</v>
      </c>
    </row>
    <row r="6587" spans="3:19" x14ac:dyDescent="0.25">
      <c r="C6587" s="210"/>
      <c r="R6587" s="208">
        <v>43099</v>
      </c>
      <c r="S6587" s="209">
        <v>85.8</v>
      </c>
    </row>
    <row r="6588" spans="3:19" x14ac:dyDescent="0.25">
      <c r="C6588" s="210"/>
      <c r="R6588" s="208">
        <v>43100</v>
      </c>
      <c r="S6588" s="209">
        <v>83.8</v>
      </c>
    </row>
    <row r="6589" spans="3:19" x14ac:dyDescent="0.25">
      <c r="C6589" s="210"/>
      <c r="R6589" s="208">
        <v>43101</v>
      </c>
      <c r="S6589" s="209">
        <v>86.3</v>
      </c>
    </row>
    <row r="6590" spans="3:19" x14ac:dyDescent="0.25">
      <c r="C6590" s="210"/>
      <c r="R6590" s="208">
        <v>43102</v>
      </c>
      <c r="S6590" s="209">
        <v>91.4</v>
      </c>
    </row>
    <row r="6591" spans="3:19" x14ac:dyDescent="0.25">
      <c r="C6591" s="210"/>
      <c r="R6591" s="208">
        <v>43103</v>
      </c>
      <c r="S6591" s="209">
        <v>93.9</v>
      </c>
    </row>
    <row r="6592" spans="3:19" x14ac:dyDescent="0.25">
      <c r="C6592" s="210"/>
      <c r="R6592" s="208">
        <v>43104</v>
      </c>
      <c r="S6592" s="209">
        <v>94.3</v>
      </c>
    </row>
    <row r="6593" spans="3:19" x14ac:dyDescent="0.25">
      <c r="C6593" s="210"/>
      <c r="R6593" s="208">
        <v>43105</v>
      </c>
      <c r="S6593" s="209">
        <v>92.9</v>
      </c>
    </row>
    <row r="6594" spans="3:19" x14ac:dyDescent="0.25">
      <c r="C6594" s="210"/>
      <c r="R6594" s="208">
        <v>43106</v>
      </c>
      <c r="S6594" s="209">
        <v>93.4</v>
      </c>
    </row>
    <row r="6595" spans="3:19" x14ac:dyDescent="0.25">
      <c r="C6595" s="210"/>
      <c r="R6595" s="208">
        <v>43107</v>
      </c>
      <c r="S6595" s="209">
        <v>91.4</v>
      </c>
    </row>
    <row r="6596" spans="3:19" x14ac:dyDescent="0.25">
      <c r="C6596" s="210"/>
      <c r="R6596" s="208">
        <v>43108</v>
      </c>
      <c r="S6596" s="209">
        <v>92.3</v>
      </c>
    </row>
    <row r="6597" spans="3:19" x14ac:dyDescent="0.25">
      <c r="C6597" s="210"/>
      <c r="R6597" s="208">
        <v>43109</v>
      </c>
      <c r="S6597" s="209">
        <v>91.7</v>
      </c>
    </row>
    <row r="6598" spans="3:19" x14ac:dyDescent="0.25">
      <c r="C6598" s="210"/>
      <c r="R6598" s="208">
        <v>43110</v>
      </c>
      <c r="S6598" s="209">
        <v>89.3</v>
      </c>
    </row>
    <row r="6599" spans="3:19" x14ac:dyDescent="0.25">
      <c r="C6599" s="210"/>
      <c r="R6599" s="208">
        <v>43111</v>
      </c>
      <c r="S6599" s="209">
        <v>89.2</v>
      </c>
    </row>
    <row r="6600" spans="3:19" x14ac:dyDescent="0.25">
      <c r="C6600" s="210"/>
      <c r="R6600" s="208">
        <v>43112</v>
      </c>
      <c r="S6600" s="209">
        <v>92.1</v>
      </c>
    </row>
    <row r="6601" spans="3:19" x14ac:dyDescent="0.25">
      <c r="C6601" s="210"/>
      <c r="R6601" s="208">
        <v>43113</v>
      </c>
      <c r="S6601" s="209">
        <v>91.5</v>
      </c>
    </row>
    <row r="6602" spans="3:19" x14ac:dyDescent="0.25">
      <c r="C6602" s="210"/>
      <c r="R6602" s="208">
        <v>43114</v>
      </c>
      <c r="S6602" s="209">
        <v>90.5</v>
      </c>
    </row>
    <row r="6603" spans="3:19" x14ac:dyDescent="0.25">
      <c r="C6603" s="210"/>
      <c r="R6603" s="208">
        <v>43115</v>
      </c>
      <c r="S6603" s="209">
        <v>91.2</v>
      </c>
    </row>
    <row r="6604" spans="3:19" x14ac:dyDescent="0.25">
      <c r="C6604" s="210"/>
      <c r="R6604" s="208">
        <v>43116</v>
      </c>
      <c r="S6604" s="209">
        <v>91.4</v>
      </c>
    </row>
    <row r="6605" spans="3:19" x14ac:dyDescent="0.25">
      <c r="C6605" s="210"/>
      <c r="R6605" s="208">
        <v>43117</v>
      </c>
      <c r="S6605" s="209">
        <v>93.5</v>
      </c>
    </row>
    <row r="6606" spans="3:19" x14ac:dyDescent="0.25">
      <c r="C6606" s="210"/>
      <c r="R6606" s="208">
        <v>43118</v>
      </c>
      <c r="S6606" s="209">
        <v>93.6</v>
      </c>
    </row>
    <row r="6607" spans="3:19" x14ac:dyDescent="0.25">
      <c r="C6607" s="210"/>
      <c r="R6607" s="208">
        <v>43119</v>
      </c>
      <c r="S6607" s="209">
        <v>93.9</v>
      </c>
    </row>
    <row r="6608" spans="3:19" x14ac:dyDescent="0.25">
      <c r="C6608" s="210"/>
      <c r="R6608" s="208">
        <v>43120</v>
      </c>
      <c r="S6608" s="209">
        <v>93.1</v>
      </c>
    </row>
    <row r="6609" spans="3:19" x14ac:dyDescent="0.25">
      <c r="C6609" s="210"/>
      <c r="R6609" s="208">
        <v>43121</v>
      </c>
      <c r="S6609" s="209">
        <v>93.1</v>
      </c>
    </row>
    <row r="6610" spans="3:19" x14ac:dyDescent="0.25">
      <c r="C6610" s="210"/>
      <c r="R6610" s="208">
        <v>43122</v>
      </c>
      <c r="S6610" s="209">
        <v>95.2</v>
      </c>
    </row>
    <row r="6611" spans="3:19" x14ac:dyDescent="0.25">
      <c r="C6611" s="210"/>
      <c r="R6611" s="208">
        <v>43123</v>
      </c>
      <c r="S6611" s="209">
        <v>96.5</v>
      </c>
    </row>
    <row r="6612" spans="3:19" x14ac:dyDescent="0.25">
      <c r="C6612" s="210"/>
      <c r="R6612" s="208">
        <v>43124</v>
      </c>
      <c r="S6612" s="209">
        <v>98.6</v>
      </c>
    </row>
    <row r="6613" spans="3:19" x14ac:dyDescent="0.25">
      <c r="C6613" s="210"/>
      <c r="R6613" s="208">
        <v>43125</v>
      </c>
      <c r="S6613" s="209">
        <v>98.1</v>
      </c>
    </row>
    <row r="6614" spans="3:19" x14ac:dyDescent="0.25">
      <c r="C6614" s="210"/>
      <c r="R6614" s="208">
        <v>43126</v>
      </c>
      <c r="S6614" s="209">
        <v>96.4</v>
      </c>
    </row>
    <row r="6615" spans="3:19" x14ac:dyDescent="0.25">
      <c r="C6615" s="210"/>
      <c r="R6615" s="208">
        <v>43127</v>
      </c>
      <c r="S6615" s="209">
        <v>93.6</v>
      </c>
    </row>
    <row r="6616" spans="3:19" x14ac:dyDescent="0.25">
      <c r="C6616" s="210"/>
      <c r="R6616" s="208">
        <v>43128</v>
      </c>
      <c r="S6616" s="209">
        <v>90.6</v>
      </c>
    </row>
    <row r="6617" spans="3:19" x14ac:dyDescent="0.25">
      <c r="C6617" s="210"/>
      <c r="R6617" s="208">
        <v>43129</v>
      </c>
      <c r="S6617" s="209">
        <v>90</v>
      </c>
    </row>
    <row r="6618" spans="3:19" x14ac:dyDescent="0.25">
      <c r="C6618" s="210"/>
      <c r="R6618" s="208">
        <v>43130</v>
      </c>
      <c r="S6618" s="209">
        <v>91.7</v>
      </c>
    </row>
    <row r="6619" spans="3:19" x14ac:dyDescent="0.25">
      <c r="C6619" s="210"/>
      <c r="R6619" s="208">
        <v>43131</v>
      </c>
      <c r="S6619" s="209">
        <v>91.8</v>
      </c>
    </row>
    <row r="6620" spans="3:19" x14ac:dyDescent="0.25">
      <c r="C6620" s="210"/>
      <c r="R6620" s="208">
        <v>43132</v>
      </c>
      <c r="S6620" s="209">
        <v>87.3</v>
      </c>
    </row>
    <row r="6621" spans="3:19" x14ac:dyDescent="0.25">
      <c r="C6621" s="210"/>
      <c r="R6621" s="208">
        <v>43133</v>
      </c>
      <c r="S6621" s="209">
        <v>83.7</v>
      </c>
    </row>
    <row r="6622" spans="3:19" x14ac:dyDescent="0.25">
      <c r="C6622" s="210"/>
      <c r="R6622" s="208">
        <v>43134</v>
      </c>
      <c r="S6622" s="209">
        <v>81.3</v>
      </c>
    </row>
    <row r="6623" spans="3:19" x14ac:dyDescent="0.25">
      <c r="C6623" s="210"/>
      <c r="R6623" s="208">
        <v>43135</v>
      </c>
      <c r="S6623" s="209">
        <v>80.8</v>
      </c>
    </row>
    <row r="6624" spans="3:19" x14ac:dyDescent="0.25">
      <c r="C6624" s="210"/>
      <c r="R6624" s="208">
        <v>43136</v>
      </c>
      <c r="S6624" s="209">
        <v>81</v>
      </c>
    </row>
    <row r="6625" spans="3:19" x14ac:dyDescent="0.25">
      <c r="C6625" s="210"/>
      <c r="R6625" s="208">
        <v>43137</v>
      </c>
      <c r="S6625" s="209">
        <v>81.900000000000006</v>
      </c>
    </row>
    <row r="6626" spans="3:19" x14ac:dyDescent="0.25">
      <c r="C6626" s="210"/>
      <c r="R6626" s="208">
        <v>43138</v>
      </c>
      <c r="S6626" s="209">
        <v>81.7</v>
      </c>
    </row>
    <row r="6627" spans="3:19" x14ac:dyDescent="0.25">
      <c r="C6627" s="210"/>
      <c r="R6627" s="208">
        <v>43139</v>
      </c>
      <c r="S6627" s="209">
        <v>82.2</v>
      </c>
    </row>
    <row r="6628" spans="3:19" x14ac:dyDescent="0.25">
      <c r="C6628" s="210"/>
      <c r="R6628" s="208">
        <v>43140</v>
      </c>
      <c r="S6628" s="209">
        <v>82.2</v>
      </c>
    </row>
    <row r="6629" spans="3:19" x14ac:dyDescent="0.25">
      <c r="C6629" s="210"/>
      <c r="R6629" s="208">
        <v>43141</v>
      </c>
      <c r="S6629" s="209">
        <v>80.3</v>
      </c>
    </row>
    <row r="6630" spans="3:19" x14ac:dyDescent="0.25">
      <c r="C6630" s="210"/>
      <c r="R6630" s="208">
        <v>43142</v>
      </c>
      <c r="S6630" s="209">
        <v>76.2</v>
      </c>
    </row>
    <row r="6631" spans="3:19" x14ac:dyDescent="0.25">
      <c r="C6631" s="210"/>
      <c r="R6631" s="208">
        <v>43143</v>
      </c>
      <c r="S6631" s="209">
        <v>77.5</v>
      </c>
    </row>
    <row r="6632" spans="3:19" x14ac:dyDescent="0.25">
      <c r="C6632" s="210"/>
      <c r="R6632" s="208">
        <v>43144</v>
      </c>
      <c r="S6632" s="209">
        <v>77.900000000000006</v>
      </c>
    </row>
    <row r="6633" spans="3:19" x14ac:dyDescent="0.25">
      <c r="C6633" s="210"/>
      <c r="R6633" s="208">
        <v>43145</v>
      </c>
      <c r="S6633" s="209">
        <v>77.2</v>
      </c>
    </row>
    <row r="6634" spans="3:19" x14ac:dyDescent="0.25">
      <c r="C6634" s="210"/>
      <c r="R6634" s="208">
        <v>43146</v>
      </c>
      <c r="S6634" s="209">
        <v>77.5</v>
      </c>
    </row>
    <row r="6635" spans="3:19" x14ac:dyDescent="0.25">
      <c r="C6635" s="210"/>
      <c r="R6635" s="208">
        <v>43147</v>
      </c>
      <c r="S6635" s="209">
        <v>75</v>
      </c>
    </row>
    <row r="6636" spans="3:19" x14ac:dyDescent="0.25">
      <c r="C6636" s="210"/>
      <c r="R6636" s="208">
        <v>43148</v>
      </c>
      <c r="S6636" s="209">
        <v>74</v>
      </c>
    </row>
    <row r="6637" spans="3:19" x14ac:dyDescent="0.25">
      <c r="C6637" s="210"/>
      <c r="R6637" s="208">
        <v>43149</v>
      </c>
      <c r="S6637" s="209">
        <v>72.7</v>
      </c>
    </row>
    <row r="6638" spans="3:19" x14ac:dyDescent="0.25">
      <c r="C6638" s="210"/>
      <c r="R6638" s="208">
        <v>43150</v>
      </c>
      <c r="S6638" s="209">
        <v>73.5</v>
      </c>
    </row>
    <row r="6639" spans="3:19" x14ac:dyDescent="0.25">
      <c r="C6639" s="210"/>
      <c r="R6639" s="208">
        <v>43151</v>
      </c>
      <c r="S6639" s="209">
        <v>74.099999999999994</v>
      </c>
    </row>
    <row r="6640" spans="3:19" x14ac:dyDescent="0.25">
      <c r="C6640" s="210"/>
      <c r="R6640" s="208">
        <v>43152</v>
      </c>
      <c r="S6640" s="209">
        <v>72.2</v>
      </c>
    </row>
    <row r="6641" spans="3:19" x14ac:dyDescent="0.25">
      <c r="C6641" s="210"/>
      <c r="R6641" s="208">
        <v>43153</v>
      </c>
      <c r="S6641" s="209">
        <v>69.7</v>
      </c>
    </row>
    <row r="6642" spans="3:19" x14ac:dyDescent="0.25">
      <c r="C6642" s="210"/>
      <c r="R6642" s="208">
        <v>43154</v>
      </c>
      <c r="S6642" s="209">
        <v>67.7</v>
      </c>
    </row>
    <row r="6643" spans="3:19" x14ac:dyDescent="0.25">
      <c r="C6643" s="210"/>
      <c r="R6643" s="208">
        <v>43155</v>
      </c>
      <c r="S6643" s="209">
        <v>66.5</v>
      </c>
    </row>
    <row r="6644" spans="3:19" x14ac:dyDescent="0.25">
      <c r="C6644" s="210"/>
      <c r="R6644" s="208">
        <v>43156</v>
      </c>
      <c r="S6644" s="209">
        <v>65.599999999999994</v>
      </c>
    </row>
    <row r="6645" spans="3:19" x14ac:dyDescent="0.25">
      <c r="C6645" s="210"/>
      <c r="R6645" s="208">
        <v>43157</v>
      </c>
      <c r="S6645" s="209">
        <v>67.2</v>
      </c>
    </row>
    <row r="6646" spans="3:19" x14ac:dyDescent="0.25">
      <c r="C6646" s="210"/>
      <c r="R6646" s="208">
        <v>43158</v>
      </c>
      <c r="S6646" s="209">
        <v>68.3</v>
      </c>
    </row>
    <row r="6647" spans="3:19" x14ac:dyDescent="0.25">
      <c r="C6647" s="210"/>
      <c r="R6647" s="208">
        <v>43159</v>
      </c>
      <c r="S6647" s="209">
        <v>68</v>
      </c>
    </row>
    <row r="6648" spans="3:19" x14ac:dyDescent="0.25">
      <c r="C6648" s="210"/>
      <c r="R6648" s="208">
        <v>43160</v>
      </c>
      <c r="S6648" s="209">
        <v>68</v>
      </c>
    </row>
    <row r="6649" spans="3:19" x14ac:dyDescent="0.25">
      <c r="C6649" s="210"/>
      <c r="R6649" s="208">
        <v>43161</v>
      </c>
      <c r="S6649" s="209">
        <v>69.599999999999994</v>
      </c>
    </row>
    <row r="6650" spans="3:19" x14ac:dyDescent="0.25">
      <c r="C6650" s="210"/>
      <c r="R6650" s="208">
        <v>43162</v>
      </c>
      <c r="S6650" s="209">
        <v>69.400000000000006</v>
      </c>
    </row>
    <row r="6651" spans="3:19" x14ac:dyDescent="0.25">
      <c r="C6651" s="210"/>
      <c r="R6651" s="208">
        <v>43163</v>
      </c>
      <c r="S6651" s="209">
        <v>70.3</v>
      </c>
    </row>
    <row r="6652" spans="3:19" x14ac:dyDescent="0.25">
      <c r="C6652" s="210"/>
      <c r="R6652" s="208">
        <v>43164</v>
      </c>
      <c r="S6652" s="209">
        <v>71.5</v>
      </c>
    </row>
    <row r="6653" spans="3:19" x14ac:dyDescent="0.25">
      <c r="C6653" s="210"/>
      <c r="R6653" s="208">
        <v>43165</v>
      </c>
      <c r="S6653" s="209">
        <v>72.599999999999994</v>
      </c>
    </row>
    <row r="6654" spans="3:19" x14ac:dyDescent="0.25">
      <c r="C6654" s="210"/>
      <c r="R6654" s="208">
        <v>43166</v>
      </c>
      <c r="S6654" s="209">
        <v>74.3</v>
      </c>
    </row>
    <row r="6655" spans="3:19" x14ac:dyDescent="0.25">
      <c r="C6655" s="210"/>
      <c r="R6655" s="208">
        <v>43167</v>
      </c>
      <c r="S6655" s="209">
        <v>75.900000000000006</v>
      </c>
    </row>
    <row r="6656" spans="3:19" x14ac:dyDescent="0.25">
      <c r="C6656" s="210"/>
      <c r="R6656" s="208">
        <v>43168</v>
      </c>
      <c r="S6656" s="209">
        <v>76.8</v>
      </c>
    </row>
    <row r="6657" spans="3:19" x14ac:dyDescent="0.25">
      <c r="C6657" s="210"/>
      <c r="R6657" s="208">
        <v>43169</v>
      </c>
      <c r="S6657" s="209">
        <v>77.2</v>
      </c>
    </row>
    <row r="6658" spans="3:19" x14ac:dyDescent="0.25">
      <c r="C6658" s="210"/>
      <c r="R6658" s="208">
        <v>43170</v>
      </c>
      <c r="S6658" s="209">
        <v>77.2</v>
      </c>
    </row>
    <row r="6659" spans="3:19" x14ac:dyDescent="0.25">
      <c r="C6659" s="210"/>
      <c r="R6659" s="208">
        <v>43171</v>
      </c>
      <c r="S6659" s="209">
        <v>80.5</v>
      </c>
    </row>
    <row r="6660" spans="3:19" x14ac:dyDescent="0.25">
      <c r="C6660" s="210"/>
      <c r="R6660" s="208">
        <v>43172</v>
      </c>
      <c r="S6660" s="209">
        <v>83</v>
      </c>
    </row>
    <row r="6661" spans="3:19" x14ac:dyDescent="0.25">
      <c r="C6661" s="210"/>
      <c r="R6661" s="208">
        <v>43173</v>
      </c>
      <c r="S6661" s="209">
        <v>82</v>
      </c>
    </row>
    <row r="6662" spans="3:19" x14ac:dyDescent="0.25">
      <c r="C6662" s="210"/>
      <c r="R6662" s="208">
        <v>43174</v>
      </c>
      <c r="S6662" s="209">
        <v>85.9</v>
      </c>
    </row>
    <row r="6663" spans="3:19" x14ac:dyDescent="0.25">
      <c r="C6663" s="210"/>
      <c r="R6663" s="208">
        <v>43175</v>
      </c>
      <c r="S6663" s="209">
        <v>90.4</v>
      </c>
    </row>
    <row r="6664" spans="3:19" x14ac:dyDescent="0.25">
      <c r="C6664" s="210"/>
      <c r="R6664" s="208">
        <v>43176</v>
      </c>
      <c r="S6664" s="209">
        <v>91</v>
      </c>
    </row>
    <row r="6665" spans="3:19" x14ac:dyDescent="0.25">
      <c r="C6665" s="210"/>
      <c r="R6665" s="208">
        <v>43177</v>
      </c>
      <c r="S6665" s="209">
        <v>91.3</v>
      </c>
    </row>
    <row r="6666" spans="3:19" x14ac:dyDescent="0.25">
      <c r="C6666" s="210"/>
      <c r="R6666" s="208">
        <v>43178</v>
      </c>
      <c r="S6666" s="209">
        <v>92.8</v>
      </c>
    </row>
    <row r="6667" spans="3:19" x14ac:dyDescent="0.25">
      <c r="C6667" s="210"/>
      <c r="R6667" s="208">
        <v>43179</v>
      </c>
      <c r="S6667" s="209">
        <v>95.1</v>
      </c>
    </row>
    <row r="6668" spans="3:19" x14ac:dyDescent="0.25">
      <c r="C6668" s="210"/>
      <c r="R6668" s="208">
        <v>43180</v>
      </c>
      <c r="S6668" s="209">
        <v>97.8</v>
      </c>
    </row>
    <row r="6669" spans="3:19" x14ac:dyDescent="0.25">
      <c r="C6669" s="210"/>
      <c r="R6669" s="208">
        <v>43181</v>
      </c>
      <c r="S6669" s="209">
        <v>100.1</v>
      </c>
    </row>
    <row r="6670" spans="3:19" x14ac:dyDescent="0.25">
      <c r="C6670" s="210"/>
      <c r="R6670" s="208">
        <v>43182</v>
      </c>
      <c r="S6670" s="209">
        <v>100.5</v>
      </c>
    </row>
    <row r="6671" spans="3:19" x14ac:dyDescent="0.25">
      <c r="C6671" s="210"/>
      <c r="R6671" s="208">
        <v>43183</v>
      </c>
      <c r="S6671" s="209">
        <v>103.7</v>
      </c>
    </row>
    <row r="6672" spans="3:19" x14ac:dyDescent="0.25">
      <c r="C6672" s="210"/>
      <c r="R6672" s="208">
        <v>43184</v>
      </c>
      <c r="S6672" s="209">
        <v>103</v>
      </c>
    </row>
    <row r="6673" spans="3:19" x14ac:dyDescent="0.25">
      <c r="C6673" s="210"/>
      <c r="R6673" s="208">
        <v>43185</v>
      </c>
      <c r="S6673" s="209">
        <v>104.1</v>
      </c>
    </row>
    <row r="6674" spans="3:19" x14ac:dyDescent="0.25">
      <c r="C6674" s="210"/>
      <c r="R6674" s="208">
        <v>43186</v>
      </c>
      <c r="S6674" s="209">
        <v>105.9</v>
      </c>
    </row>
    <row r="6675" spans="3:19" x14ac:dyDescent="0.25">
      <c r="C6675" s="210"/>
      <c r="R6675" s="208">
        <v>43187</v>
      </c>
      <c r="S6675" s="209">
        <v>105.9</v>
      </c>
    </row>
    <row r="6676" spans="3:19" x14ac:dyDescent="0.25">
      <c r="C6676" s="210"/>
      <c r="R6676" s="208">
        <v>43188</v>
      </c>
      <c r="S6676" s="209">
        <v>109.6</v>
      </c>
    </row>
    <row r="6677" spans="3:19" x14ac:dyDescent="0.25">
      <c r="C6677" s="210"/>
      <c r="R6677" s="208">
        <v>43189</v>
      </c>
      <c r="S6677" s="209">
        <v>108.9</v>
      </c>
    </row>
    <row r="6678" spans="3:19" x14ac:dyDescent="0.25">
      <c r="C6678" s="210"/>
      <c r="R6678" s="208">
        <v>43190</v>
      </c>
      <c r="S6678" s="209">
        <v>109.8</v>
      </c>
    </row>
    <row r="6679" spans="3:19" x14ac:dyDescent="0.25">
      <c r="C6679" s="210"/>
      <c r="R6679" s="208">
        <v>43191</v>
      </c>
      <c r="S6679" s="209">
        <v>106.2</v>
      </c>
    </row>
    <row r="6680" spans="3:19" x14ac:dyDescent="0.25">
      <c r="C6680" s="210"/>
      <c r="R6680" s="208">
        <v>43192</v>
      </c>
      <c r="S6680" s="209">
        <v>109.3</v>
      </c>
    </row>
    <row r="6681" spans="3:19" x14ac:dyDescent="0.25">
      <c r="C6681" s="210"/>
      <c r="R6681" s="208">
        <v>43193</v>
      </c>
      <c r="S6681" s="209">
        <v>110.9</v>
      </c>
    </row>
    <row r="6682" spans="3:19" x14ac:dyDescent="0.25">
      <c r="C6682" s="210"/>
      <c r="R6682" s="208">
        <v>43194</v>
      </c>
      <c r="S6682" s="209">
        <v>109.7</v>
      </c>
    </row>
    <row r="6683" spans="3:19" x14ac:dyDescent="0.25">
      <c r="C6683" s="210"/>
      <c r="R6683" s="208">
        <v>43195</v>
      </c>
      <c r="S6683" s="209">
        <v>109.1</v>
      </c>
    </row>
    <row r="6684" spans="3:19" x14ac:dyDescent="0.25">
      <c r="C6684" s="210"/>
      <c r="R6684" s="208">
        <v>43196</v>
      </c>
      <c r="S6684" s="209">
        <v>107.9</v>
      </c>
    </row>
    <row r="6685" spans="3:19" x14ac:dyDescent="0.25">
      <c r="C6685" s="210"/>
      <c r="R6685" s="208">
        <v>43197</v>
      </c>
      <c r="S6685" s="209">
        <v>107.8</v>
      </c>
    </row>
    <row r="6686" spans="3:19" x14ac:dyDescent="0.25">
      <c r="C6686" s="210"/>
      <c r="R6686" s="208">
        <v>43198</v>
      </c>
      <c r="S6686" s="209">
        <v>107.2</v>
      </c>
    </row>
    <row r="6687" spans="3:19" x14ac:dyDescent="0.25">
      <c r="C6687" s="210"/>
      <c r="R6687" s="208">
        <v>43199</v>
      </c>
      <c r="S6687" s="209">
        <v>107.1</v>
      </c>
    </row>
    <row r="6688" spans="3:19" x14ac:dyDescent="0.25">
      <c r="C6688" s="210"/>
      <c r="R6688" s="208">
        <v>43200</v>
      </c>
      <c r="S6688" s="209">
        <v>111.8</v>
      </c>
    </row>
    <row r="6689" spans="3:19" x14ac:dyDescent="0.25">
      <c r="C6689" s="210"/>
      <c r="R6689" s="208">
        <v>43201</v>
      </c>
      <c r="S6689" s="209">
        <v>110.7</v>
      </c>
    </row>
    <row r="6690" spans="3:19" x14ac:dyDescent="0.25">
      <c r="C6690" s="210"/>
      <c r="R6690" s="208">
        <v>43202</v>
      </c>
      <c r="S6690" s="209">
        <v>116.5</v>
      </c>
    </row>
    <row r="6691" spans="3:19" x14ac:dyDescent="0.25">
      <c r="C6691" s="210"/>
      <c r="R6691" s="208">
        <v>43203</v>
      </c>
      <c r="S6691" s="209">
        <v>117.3</v>
      </c>
    </row>
    <row r="6692" spans="3:19" x14ac:dyDescent="0.25">
      <c r="C6692" s="210"/>
      <c r="R6692" s="208">
        <v>43204</v>
      </c>
      <c r="S6692" s="209">
        <v>114.2</v>
      </c>
    </row>
    <row r="6693" spans="3:19" x14ac:dyDescent="0.25">
      <c r="C6693" s="210"/>
      <c r="R6693" s="208">
        <v>43205</v>
      </c>
      <c r="S6693" s="209">
        <v>111.6</v>
      </c>
    </row>
    <row r="6694" spans="3:19" x14ac:dyDescent="0.25">
      <c r="C6694" s="210"/>
      <c r="R6694" s="208">
        <v>43206</v>
      </c>
      <c r="S6694" s="209">
        <v>115.2</v>
      </c>
    </row>
    <row r="6695" spans="3:19" x14ac:dyDescent="0.25">
      <c r="C6695" s="210"/>
      <c r="R6695" s="208">
        <v>43207</v>
      </c>
      <c r="S6695" s="209">
        <v>119.1</v>
      </c>
    </row>
    <row r="6696" spans="3:19" x14ac:dyDescent="0.25">
      <c r="C6696" s="210"/>
      <c r="R6696" s="208">
        <v>43208</v>
      </c>
      <c r="S6696" s="209">
        <v>123.7</v>
      </c>
    </row>
    <row r="6697" spans="3:19" x14ac:dyDescent="0.25">
      <c r="C6697" s="210"/>
      <c r="R6697" s="208">
        <v>43209</v>
      </c>
      <c r="S6697" s="209">
        <v>126.4</v>
      </c>
    </row>
    <row r="6698" spans="3:19" x14ac:dyDescent="0.25">
      <c r="C6698" s="210"/>
      <c r="R6698" s="208">
        <v>43210</v>
      </c>
      <c r="S6698" s="209">
        <v>123</v>
      </c>
    </row>
    <row r="6699" spans="3:19" x14ac:dyDescent="0.25">
      <c r="C6699" s="210"/>
      <c r="R6699" s="208">
        <v>43211</v>
      </c>
      <c r="S6699" s="209">
        <v>119.2</v>
      </c>
    </row>
    <row r="6700" spans="3:19" x14ac:dyDescent="0.25">
      <c r="C6700" s="210"/>
      <c r="R6700" s="208">
        <v>43212</v>
      </c>
      <c r="S6700" s="209">
        <v>117.4</v>
      </c>
    </row>
    <row r="6701" spans="3:19" x14ac:dyDescent="0.25">
      <c r="C6701" s="210"/>
      <c r="R6701" s="208">
        <v>43213</v>
      </c>
      <c r="S6701" s="209">
        <v>115.4</v>
      </c>
    </row>
    <row r="6702" spans="3:19" x14ac:dyDescent="0.25">
      <c r="C6702" s="210"/>
      <c r="R6702" s="208">
        <v>43214</v>
      </c>
      <c r="S6702" s="209">
        <v>118.6</v>
      </c>
    </row>
    <row r="6703" spans="3:19" x14ac:dyDescent="0.25">
      <c r="C6703" s="210"/>
      <c r="R6703" s="208">
        <v>43215</v>
      </c>
      <c r="S6703" s="209">
        <v>122.3</v>
      </c>
    </row>
    <row r="6704" spans="3:19" x14ac:dyDescent="0.25">
      <c r="C6704" s="210"/>
      <c r="R6704" s="208">
        <v>43216</v>
      </c>
      <c r="S6704" s="209">
        <v>124.2</v>
      </c>
    </row>
    <row r="6705" spans="3:19" x14ac:dyDescent="0.25">
      <c r="C6705" s="210"/>
      <c r="R6705" s="208">
        <v>43217</v>
      </c>
      <c r="S6705" s="209">
        <v>124.2</v>
      </c>
    </row>
    <row r="6706" spans="3:19" x14ac:dyDescent="0.25">
      <c r="C6706" s="210"/>
      <c r="R6706" s="208">
        <v>43218</v>
      </c>
      <c r="S6706" s="209">
        <v>121.4</v>
      </c>
    </row>
    <row r="6707" spans="3:19" x14ac:dyDescent="0.25">
      <c r="C6707" s="210"/>
      <c r="R6707" s="208">
        <v>43219</v>
      </c>
      <c r="S6707" s="209">
        <v>121.5</v>
      </c>
    </row>
    <row r="6708" spans="3:19" x14ac:dyDescent="0.25">
      <c r="C6708" s="210"/>
      <c r="R6708" s="208">
        <v>43220</v>
      </c>
      <c r="S6708" s="209">
        <v>122</v>
      </c>
    </row>
    <row r="6709" spans="3:19" x14ac:dyDescent="0.25">
      <c r="C6709" s="210"/>
      <c r="R6709" s="208">
        <v>43221</v>
      </c>
      <c r="S6709" s="209">
        <v>125.7</v>
      </c>
    </row>
    <row r="6710" spans="3:19" x14ac:dyDescent="0.25">
      <c r="C6710" s="210"/>
      <c r="R6710" s="208">
        <v>43222</v>
      </c>
      <c r="S6710" s="209">
        <v>127.3</v>
      </c>
    </row>
    <row r="6711" spans="3:19" x14ac:dyDescent="0.25">
      <c r="C6711" s="210"/>
      <c r="R6711" s="208">
        <v>43223</v>
      </c>
      <c r="S6711" s="209">
        <v>127.9</v>
      </c>
    </row>
    <row r="6712" spans="3:19" x14ac:dyDescent="0.25">
      <c r="C6712" s="210"/>
      <c r="R6712" s="208">
        <v>43224</v>
      </c>
      <c r="S6712" s="209">
        <v>130.19999999999999</v>
      </c>
    </row>
    <row r="6713" spans="3:19" x14ac:dyDescent="0.25">
      <c r="C6713" s="210"/>
      <c r="R6713" s="208">
        <v>43225</v>
      </c>
      <c r="S6713" s="209">
        <v>130.1</v>
      </c>
    </row>
    <row r="6714" spans="3:19" x14ac:dyDescent="0.25">
      <c r="C6714" s="210"/>
      <c r="R6714" s="208">
        <v>43226</v>
      </c>
      <c r="S6714" s="209">
        <v>127.5</v>
      </c>
    </row>
    <row r="6715" spans="3:19" x14ac:dyDescent="0.25">
      <c r="C6715" s="210"/>
      <c r="R6715" s="208">
        <v>43227</v>
      </c>
      <c r="S6715" s="209">
        <v>126.8</v>
      </c>
    </row>
    <row r="6716" spans="3:19" x14ac:dyDescent="0.25">
      <c r="C6716" s="210"/>
      <c r="R6716" s="208">
        <v>43228</v>
      </c>
      <c r="S6716" s="209">
        <v>128.1</v>
      </c>
    </row>
    <row r="6717" spans="3:19" x14ac:dyDescent="0.25">
      <c r="C6717" s="210"/>
      <c r="R6717" s="208">
        <v>43229</v>
      </c>
      <c r="S6717" s="209">
        <v>134.19999999999999</v>
      </c>
    </row>
    <row r="6718" spans="3:19" x14ac:dyDescent="0.25">
      <c r="C6718" s="210"/>
      <c r="R6718" s="208">
        <v>43230</v>
      </c>
      <c r="S6718" s="209">
        <v>134.9</v>
      </c>
    </row>
    <row r="6719" spans="3:19" x14ac:dyDescent="0.25">
      <c r="C6719" s="210"/>
      <c r="R6719" s="208">
        <v>43231</v>
      </c>
      <c r="S6719" s="209">
        <v>136.9</v>
      </c>
    </row>
    <row r="6720" spans="3:19" x14ac:dyDescent="0.25">
      <c r="C6720" s="210"/>
      <c r="R6720" s="208">
        <v>43232</v>
      </c>
      <c r="S6720" s="209">
        <v>130.30000000000001</v>
      </c>
    </row>
    <row r="6721" spans="3:19" x14ac:dyDescent="0.25">
      <c r="C6721" s="210"/>
      <c r="R6721" s="208">
        <v>43233</v>
      </c>
      <c r="S6721" s="209">
        <v>129.69999999999999</v>
      </c>
    </row>
    <row r="6722" spans="3:19" x14ac:dyDescent="0.25">
      <c r="C6722" s="210"/>
      <c r="R6722" s="208">
        <v>43234</v>
      </c>
      <c r="S6722" s="209">
        <v>130.69999999999999</v>
      </c>
    </row>
    <row r="6723" spans="3:19" x14ac:dyDescent="0.25">
      <c r="C6723" s="210"/>
      <c r="R6723" s="208">
        <v>43235</v>
      </c>
      <c r="S6723" s="209">
        <v>131.19999999999999</v>
      </c>
    </row>
    <row r="6724" spans="3:19" x14ac:dyDescent="0.25">
      <c r="C6724" s="210"/>
      <c r="R6724" s="208">
        <v>43236</v>
      </c>
      <c r="S6724" s="209">
        <v>129.80000000000001</v>
      </c>
    </row>
    <row r="6725" spans="3:19" x14ac:dyDescent="0.25">
      <c r="C6725" s="210"/>
      <c r="R6725" s="208">
        <v>43237</v>
      </c>
      <c r="S6725" s="209">
        <v>128.9</v>
      </c>
    </row>
    <row r="6726" spans="3:19" x14ac:dyDescent="0.25">
      <c r="C6726" s="210"/>
      <c r="R6726" s="208">
        <v>43238</v>
      </c>
      <c r="S6726" s="209">
        <v>124.2</v>
      </c>
    </row>
    <row r="6727" spans="3:19" x14ac:dyDescent="0.25">
      <c r="C6727" s="210"/>
      <c r="R6727" s="208">
        <v>43239</v>
      </c>
      <c r="S6727" s="209">
        <v>118.9</v>
      </c>
    </row>
    <row r="6728" spans="3:19" x14ac:dyDescent="0.25">
      <c r="C6728" s="210"/>
      <c r="R6728" s="208">
        <v>43240</v>
      </c>
      <c r="S6728" s="209">
        <v>117.7</v>
      </c>
    </row>
    <row r="6729" spans="3:19" x14ac:dyDescent="0.25">
      <c r="C6729" s="210"/>
      <c r="R6729" s="208">
        <v>43241</v>
      </c>
      <c r="S6729" s="209">
        <v>120.3</v>
      </c>
    </row>
    <row r="6730" spans="3:19" x14ac:dyDescent="0.25">
      <c r="C6730" s="210"/>
      <c r="R6730" s="208">
        <v>43242</v>
      </c>
      <c r="S6730" s="209">
        <v>122.1</v>
      </c>
    </row>
    <row r="6731" spans="3:19" x14ac:dyDescent="0.25">
      <c r="C6731" s="210"/>
      <c r="R6731" s="208">
        <v>43243</v>
      </c>
      <c r="S6731" s="209">
        <v>125.1</v>
      </c>
    </row>
    <row r="6732" spans="3:19" x14ac:dyDescent="0.25">
      <c r="C6732" s="210"/>
      <c r="R6732" s="208">
        <v>43244</v>
      </c>
      <c r="S6732" s="209">
        <v>125.2</v>
      </c>
    </row>
    <row r="6733" spans="3:19" x14ac:dyDescent="0.25">
      <c r="C6733" s="210"/>
      <c r="R6733" s="208">
        <v>43245</v>
      </c>
      <c r="S6733" s="209">
        <v>123.4</v>
      </c>
    </row>
    <row r="6734" spans="3:19" x14ac:dyDescent="0.25">
      <c r="C6734" s="210"/>
      <c r="R6734" s="208">
        <v>43246</v>
      </c>
      <c r="S6734" s="209">
        <v>122.2</v>
      </c>
    </row>
    <row r="6735" spans="3:19" x14ac:dyDescent="0.25">
      <c r="C6735" s="210"/>
      <c r="R6735" s="208">
        <v>43247</v>
      </c>
      <c r="S6735" s="209">
        <v>121.9</v>
      </c>
    </row>
    <row r="6736" spans="3:19" x14ac:dyDescent="0.25">
      <c r="C6736" s="210"/>
      <c r="R6736" s="208">
        <v>43248</v>
      </c>
      <c r="S6736" s="209">
        <v>122.2</v>
      </c>
    </row>
    <row r="6737" spans="3:19" x14ac:dyDescent="0.25">
      <c r="C6737" s="210"/>
      <c r="R6737" s="208">
        <v>43249</v>
      </c>
      <c r="S6737" s="209">
        <v>122.8</v>
      </c>
    </row>
    <row r="6738" spans="3:19" x14ac:dyDescent="0.25">
      <c r="C6738" s="210"/>
      <c r="R6738" s="208">
        <v>43250</v>
      </c>
      <c r="S6738" s="209">
        <v>123.1</v>
      </c>
    </row>
    <row r="6739" spans="3:19" x14ac:dyDescent="0.25">
      <c r="C6739" s="210"/>
      <c r="R6739" s="208">
        <v>43251</v>
      </c>
      <c r="S6739" s="209">
        <v>121</v>
      </c>
    </row>
    <row r="6740" spans="3:19" x14ac:dyDescent="0.25">
      <c r="C6740" s="210"/>
      <c r="R6740" s="208">
        <v>43252</v>
      </c>
      <c r="S6740" s="209">
        <v>121</v>
      </c>
    </row>
    <row r="6741" spans="3:19" x14ac:dyDescent="0.25">
      <c r="C6741" s="210"/>
      <c r="R6741" s="208">
        <v>43253</v>
      </c>
      <c r="S6741" s="209">
        <v>119.8</v>
      </c>
    </row>
    <row r="6742" spans="3:19" x14ac:dyDescent="0.25">
      <c r="C6742" s="210"/>
      <c r="R6742" s="208">
        <v>43254</v>
      </c>
      <c r="S6742" s="209">
        <v>117</v>
      </c>
    </row>
    <row r="6743" spans="3:19" x14ac:dyDescent="0.25">
      <c r="C6743" s="210"/>
      <c r="R6743" s="208">
        <v>43255</v>
      </c>
      <c r="S6743" s="209">
        <v>119.7</v>
      </c>
    </row>
    <row r="6744" spans="3:19" x14ac:dyDescent="0.25">
      <c r="C6744" s="210"/>
      <c r="R6744" s="208">
        <v>43256</v>
      </c>
      <c r="S6744" s="209">
        <v>124.9</v>
      </c>
    </row>
    <row r="6745" spans="3:19" x14ac:dyDescent="0.25">
      <c r="C6745" s="210"/>
      <c r="R6745" s="208">
        <v>43257</v>
      </c>
      <c r="S6745" s="209">
        <v>125.8</v>
      </c>
    </row>
    <row r="6746" spans="3:19" x14ac:dyDescent="0.25">
      <c r="C6746" s="210"/>
      <c r="R6746" s="208">
        <v>43258</v>
      </c>
      <c r="S6746" s="209">
        <v>124.6</v>
      </c>
    </row>
    <row r="6747" spans="3:19" x14ac:dyDescent="0.25">
      <c r="C6747" s="210"/>
      <c r="R6747" s="208">
        <v>43259</v>
      </c>
      <c r="S6747" s="209">
        <v>119</v>
      </c>
    </row>
    <row r="6748" spans="3:19" x14ac:dyDescent="0.25">
      <c r="C6748" s="210"/>
      <c r="R6748" s="208">
        <v>43260</v>
      </c>
      <c r="S6748" s="209">
        <v>113.9</v>
      </c>
    </row>
    <row r="6749" spans="3:19" x14ac:dyDescent="0.25">
      <c r="C6749" s="210"/>
      <c r="R6749" s="208">
        <v>43261</v>
      </c>
      <c r="S6749" s="209">
        <v>111.5</v>
      </c>
    </row>
    <row r="6750" spans="3:19" x14ac:dyDescent="0.25">
      <c r="C6750" s="210"/>
      <c r="R6750" s="208">
        <v>43262</v>
      </c>
      <c r="S6750" s="209">
        <v>112.7</v>
      </c>
    </row>
    <row r="6751" spans="3:19" x14ac:dyDescent="0.25">
      <c r="C6751" s="210"/>
      <c r="R6751" s="208">
        <v>43263</v>
      </c>
      <c r="S6751" s="209">
        <v>114.6</v>
      </c>
    </row>
    <row r="6752" spans="3:19" x14ac:dyDescent="0.25">
      <c r="C6752" s="210"/>
      <c r="R6752" s="208">
        <v>43264</v>
      </c>
      <c r="S6752" s="209">
        <v>115.1</v>
      </c>
    </row>
    <row r="6753" spans="3:19" x14ac:dyDescent="0.25">
      <c r="C6753" s="210"/>
      <c r="R6753" s="208">
        <v>43265</v>
      </c>
      <c r="S6753" s="209">
        <v>117.6</v>
      </c>
    </row>
    <row r="6754" spans="3:19" x14ac:dyDescent="0.25">
      <c r="C6754" s="210"/>
      <c r="R6754" s="208">
        <v>43266</v>
      </c>
      <c r="S6754" s="209">
        <v>114.9</v>
      </c>
    </row>
    <row r="6755" spans="3:19" x14ac:dyDescent="0.25">
      <c r="C6755" s="210"/>
      <c r="R6755" s="208">
        <v>43267</v>
      </c>
      <c r="S6755" s="209">
        <v>114</v>
      </c>
    </row>
    <row r="6756" spans="3:19" x14ac:dyDescent="0.25">
      <c r="C6756" s="210"/>
      <c r="R6756" s="208">
        <v>43268</v>
      </c>
      <c r="S6756" s="209">
        <v>111.8</v>
      </c>
    </row>
    <row r="6757" spans="3:19" x14ac:dyDescent="0.25">
      <c r="C6757" s="210"/>
      <c r="R6757" s="208">
        <v>43269</v>
      </c>
      <c r="S6757" s="209">
        <v>111.5</v>
      </c>
    </row>
    <row r="6758" spans="3:19" x14ac:dyDescent="0.25">
      <c r="C6758" s="210"/>
      <c r="R6758" s="208">
        <v>43270</v>
      </c>
      <c r="S6758" s="209">
        <v>113.6</v>
      </c>
    </row>
    <row r="6759" spans="3:19" x14ac:dyDescent="0.25">
      <c r="C6759" s="210"/>
      <c r="R6759" s="208">
        <v>43271</v>
      </c>
      <c r="S6759" s="209">
        <v>113.5</v>
      </c>
    </row>
    <row r="6760" spans="3:19" x14ac:dyDescent="0.25">
      <c r="C6760" s="210"/>
      <c r="R6760" s="208">
        <v>43272</v>
      </c>
      <c r="S6760" s="209">
        <v>113.9</v>
      </c>
    </row>
    <row r="6761" spans="3:19" x14ac:dyDescent="0.25">
      <c r="C6761" s="210"/>
      <c r="R6761" s="208">
        <v>43273</v>
      </c>
      <c r="S6761" s="209">
        <v>109.8</v>
      </c>
    </row>
    <row r="6762" spans="3:19" x14ac:dyDescent="0.25">
      <c r="C6762" s="210"/>
      <c r="R6762" s="208">
        <v>43274</v>
      </c>
      <c r="S6762" s="209">
        <v>105.7</v>
      </c>
    </row>
    <row r="6763" spans="3:19" x14ac:dyDescent="0.25">
      <c r="C6763" s="210"/>
      <c r="R6763" s="208">
        <v>43275</v>
      </c>
      <c r="S6763" s="209">
        <v>102.6</v>
      </c>
    </row>
    <row r="6764" spans="3:19" x14ac:dyDescent="0.25">
      <c r="C6764" s="210"/>
      <c r="R6764" s="208">
        <v>43276</v>
      </c>
      <c r="S6764" s="209">
        <v>101.9</v>
      </c>
    </row>
    <row r="6765" spans="3:19" x14ac:dyDescent="0.25">
      <c r="C6765" s="210"/>
      <c r="R6765" s="208">
        <v>43277</v>
      </c>
      <c r="S6765" s="209">
        <v>103.7</v>
      </c>
    </row>
    <row r="6766" spans="3:19" x14ac:dyDescent="0.25">
      <c r="C6766" s="210"/>
      <c r="R6766" s="208">
        <v>43278</v>
      </c>
      <c r="S6766" s="209">
        <v>104.6</v>
      </c>
    </row>
    <row r="6767" spans="3:19" x14ac:dyDescent="0.25">
      <c r="C6767" s="210"/>
      <c r="R6767" s="208">
        <v>43279</v>
      </c>
      <c r="S6767" s="209">
        <v>105.2</v>
      </c>
    </row>
    <row r="6768" spans="3:19" x14ac:dyDescent="0.25">
      <c r="C6768" s="210"/>
      <c r="R6768" s="208">
        <v>43280</v>
      </c>
      <c r="S6768" s="209">
        <v>105.1</v>
      </c>
    </row>
    <row r="6769" spans="3:19" x14ac:dyDescent="0.25">
      <c r="C6769" s="210"/>
      <c r="R6769" s="208">
        <v>43281</v>
      </c>
      <c r="S6769" s="209">
        <v>103.4</v>
      </c>
    </row>
    <row r="6770" spans="3:19" x14ac:dyDescent="0.25">
      <c r="C6770" s="210"/>
      <c r="R6770" s="208">
        <v>43282</v>
      </c>
      <c r="S6770" s="209">
        <v>99.1</v>
      </c>
    </row>
    <row r="6771" spans="3:19" x14ac:dyDescent="0.25">
      <c r="C6771" s="210"/>
      <c r="R6771" s="208">
        <v>43283</v>
      </c>
      <c r="S6771" s="209">
        <v>100.2</v>
      </c>
    </row>
    <row r="6772" spans="3:19" x14ac:dyDescent="0.25">
      <c r="C6772" s="210"/>
      <c r="R6772" s="208">
        <v>43284</v>
      </c>
      <c r="S6772" s="209">
        <v>103.3</v>
      </c>
    </row>
    <row r="6773" spans="3:19" x14ac:dyDescent="0.25">
      <c r="C6773" s="210"/>
      <c r="R6773" s="208">
        <v>43285</v>
      </c>
      <c r="S6773" s="209">
        <v>100</v>
      </c>
    </row>
    <row r="6774" spans="3:19" x14ac:dyDescent="0.25">
      <c r="C6774" s="210"/>
      <c r="R6774" s="208">
        <v>43286</v>
      </c>
      <c r="S6774" s="209">
        <v>98.1</v>
      </c>
    </row>
    <row r="6775" spans="3:19" x14ac:dyDescent="0.25">
      <c r="C6775" s="210"/>
      <c r="R6775" s="208">
        <v>43287</v>
      </c>
      <c r="S6775" s="209">
        <v>98.8</v>
      </c>
    </row>
    <row r="6776" spans="3:19" x14ac:dyDescent="0.25">
      <c r="C6776" s="210"/>
      <c r="R6776" s="208">
        <v>43288</v>
      </c>
      <c r="S6776" s="209">
        <v>98.6</v>
      </c>
    </row>
    <row r="6777" spans="3:19" x14ac:dyDescent="0.25">
      <c r="C6777" s="210"/>
      <c r="R6777" s="208">
        <v>43289</v>
      </c>
      <c r="S6777" s="209">
        <v>97</v>
      </c>
    </row>
    <row r="6778" spans="3:19" x14ac:dyDescent="0.25">
      <c r="C6778" s="210"/>
      <c r="R6778" s="208">
        <v>43290</v>
      </c>
      <c r="S6778" s="209">
        <v>100</v>
      </c>
    </row>
    <row r="6779" spans="3:19" x14ac:dyDescent="0.25">
      <c r="C6779" s="210"/>
      <c r="R6779" s="208">
        <v>43291</v>
      </c>
      <c r="S6779" s="209">
        <v>101</v>
      </c>
    </row>
    <row r="6780" spans="3:19" x14ac:dyDescent="0.25">
      <c r="C6780" s="210"/>
      <c r="R6780" s="208">
        <v>43292</v>
      </c>
      <c r="S6780" s="209">
        <v>100.7</v>
      </c>
    </row>
    <row r="6781" spans="3:19" x14ac:dyDescent="0.25">
      <c r="C6781" s="210"/>
      <c r="R6781" s="208">
        <v>43293</v>
      </c>
      <c r="S6781" s="209">
        <v>101.2</v>
      </c>
    </row>
    <row r="6782" spans="3:19" x14ac:dyDescent="0.25">
      <c r="C6782" s="210"/>
      <c r="R6782" s="208">
        <v>43294</v>
      </c>
      <c r="S6782" s="209">
        <v>100.7</v>
      </c>
    </row>
    <row r="6783" spans="3:19" x14ac:dyDescent="0.25">
      <c r="C6783" s="210"/>
      <c r="R6783" s="208">
        <v>43295</v>
      </c>
      <c r="S6783" s="209">
        <v>97.9</v>
      </c>
    </row>
    <row r="6784" spans="3:19" x14ac:dyDescent="0.25">
      <c r="C6784" s="210"/>
      <c r="R6784" s="208">
        <v>43296</v>
      </c>
      <c r="S6784" s="209">
        <v>99</v>
      </c>
    </row>
    <row r="6785" spans="3:19" x14ac:dyDescent="0.25">
      <c r="C6785" s="210"/>
      <c r="R6785" s="208">
        <v>43297</v>
      </c>
      <c r="S6785" s="209">
        <v>100.5</v>
      </c>
    </row>
    <row r="6786" spans="3:19" x14ac:dyDescent="0.25">
      <c r="C6786" s="210"/>
      <c r="R6786" s="208">
        <v>43298</v>
      </c>
      <c r="S6786" s="209">
        <v>103</v>
      </c>
    </row>
    <row r="6787" spans="3:19" x14ac:dyDescent="0.25">
      <c r="C6787" s="210"/>
      <c r="R6787" s="208">
        <v>43299</v>
      </c>
      <c r="S6787" s="209">
        <v>104.4</v>
      </c>
    </row>
    <row r="6788" spans="3:19" x14ac:dyDescent="0.25">
      <c r="C6788" s="210"/>
      <c r="R6788" s="208">
        <v>43300</v>
      </c>
      <c r="S6788" s="209">
        <v>105.8</v>
      </c>
    </row>
    <row r="6789" spans="3:19" x14ac:dyDescent="0.25">
      <c r="C6789" s="210"/>
      <c r="R6789" s="208">
        <v>43301</v>
      </c>
      <c r="S6789" s="209">
        <v>103.6</v>
      </c>
    </row>
    <row r="6790" spans="3:19" x14ac:dyDescent="0.25">
      <c r="C6790" s="210"/>
      <c r="R6790" s="208">
        <v>43302</v>
      </c>
      <c r="S6790" s="209">
        <v>104.5</v>
      </c>
    </row>
    <row r="6791" spans="3:19" x14ac:dyDescent="0.25">
      <c r="C6791" s="210"/>
      <c r="R6791" s="208">
        <v>43303</v>
      </c>
      <c r="S6791" s="209">
        <v>105.1</v>
      </c>
    </row>
    <row r="6792" spans="3:19" x14ac:dyDescent="0.25">
      <c r="C6792" s="210"/>
      <c r="R6792" s="208">
        <v>43304</v>
      </c>
      <c r="S6792" s="209">
        <v>109.5</v>
      </c>
    </row>
    <row r="6793" spans="3:19" x14ac:dyDescent="0.25">
      <c r="C6793" s="210"/>
      <c r="R6793" s="208">
        <v>43305</v>
      </c>
      <c r="S6793" s="209">
        <v>113.2</v>
      </c>
    </row>
    <row r="6794" spans="3:19" x14ac:dyDescent="0.25">
      <c r="C6794" s="210"/>
      <c r="R6794" s="208">
        <v>43306</v>
      </c>
      <c r="S6794" s="209">
        <v>113.8</v>
      </c>
    </row>
    <row r="6795" spans="3:19" x14ac:dyDescent="0.25">
      <c r="C6795" s="210"/>
      <c r="R6795" s="208">
        <v>43307</v>
      </c>
      <c r="S6795" s="209">
        <v>112.8</v>
      </c>
    </row>
    <row r="6796" spans="3:19" x14ac:dyDescent="0.25">
      <c r="C6796" s="210"/>
      <c r="R6796" s="208">
        <v>43308</v>
      </c>
      <c r="S6796" s="209">
        <v>112.5</v>
      </c>
    </row>
    <row r="6797" spans="3:19" x14ac:dyDescent="0.25">
      <c r="C6797" s="210"/>
      <c r="R6797" s="208">
        <v>43309</v>
      </c>
      <c r="S6797" s="209">
        <v>110.8</v>
      </c>
    </row>
    <row r="6798" spans="3:19" x14ac:dyDescent="0.25">
      <c r="C6798" s="210"/>
      <c r="R6798" s="208">
        <v>43310</v>
      </c>
      <c r="S6798" s="209">
        <v>106.9</v>
      </c>
    </row>
    <row r="6799" spans="3:19" x14ac:dyDescent="0.25">
      <c r="C6799" s="210"/>
      <c r="R6799" s="208">
        <v>43311</v>
      </c>
      <c r="S6799" s="209">
        <v>109.5</v>
      </c>
    </row>
    <row r="6800" spans="3:19" x14ac:dyDescent="0.25">
      <c r="C6800" s="210"/>
      <c r="R6800" s="208">
        <v>43312</v>
      </c>
      <c r="S6800" s="209">
        <v>111.2</v>
      </c>
    </row>
    <row r="6801" spans="3:19" x14ac:dyDescent="0.25">
      <c r="C6801" s="210"/>
      <c r="R6801" s="208">
        <v>43313</v>
      </c>
      <c r="S6801" s="209">
        <v>111.8</v>
      </c>
    </row>
    <row r="6802" spans="3:19" x14ac:dyDescent="0.25">
      <c r="C6802" s="210"/>
      <c r="R6802" s="208">
        <v>43314</v>
      </c>
      <c r="S6802" s="209">
        <v>111</v>
      </c>
    </row>
    <row r="6803" spans="3:19" x14ac:dyDescent="0.25">
      <c r="C6803" s="210"/>
      <c r="R6803" s="208">
        <v>43315</v>
      </c>
      <c r="S6803" s="209">
        <v>114.3</v>
      </c>
    </row>
    <row r="6804" spans="3:19" x14ac:dyDescent="0.25">
      <c r="C6804" s="210"/>
      <c r="R6804" s="208">
        <v>43316</v>
      </c>
      <c r="S6804" s="209">
        <v>113.1</v>
      </c>
    </row>
    <row r="6805" spans="3:19" x14ac:dyDescent="0.25">
      <c r="C6805" s="210"/>
      <c r="R6805" s="208">
        <v>43317</v>
      </c>
      <c r="S6805" s="209">
        <v>110.6</v>
      </c>
    </row>
    <row r="6806" spans="3:19" x14ac:dyDescent="0.25">
      <c r="C6806" s="210"/>
      <c r="R6806" s="208">
        <v>43318</v>
      </c>
      <c r="S6806" s="209">
        <v>113.3</v>
      </c>
    </row>
    <row r="6807" spans="3:19" x14ac:dyDescent="0.25">
      <c r="C6807" s="210"/>
      <c r="R6807" s="208">
        <v>43319</v>
      </c>
      <c r="S6807" s="209">
        <v>117.7</v>
      </c>
    </row>
    <row r="6808" spans="3:19" x14ac:dyDescent="0.25">
      <c r="C6808" s="210"/>
      <c r="R6808" s="208">
        <v>43320</v>
      </c>
      <c r="S6808" s="209">
        <v>116.3</v>
      </c>
    </row>
    <row r="6809" spans="3:19" x14ac:dyDescent="0.25">
      <c r="C6809" s="210"/>
      <c r="R6809" s="208">
        <v>43321</v>
      </c>
      <c r="S6809" s="209">
        <v>117.9</v>
      </c>
    </row>
    <row r="6810" spans="3:19" x14ac:dyDescent="0.25">
      <c r="C6810" s="210"/>
      <c r="R6810" s="208">
        <v>43322</v>
      </c>
      <c r="S6810" s="209">
        <v>117.8</v>
      </c>
    </row>
    <row r="6811" spans="3:19" x14ac:dyDescent="0.25">
      <c r="C6811" s="210"/>
      <c r="R6811" s="208">
        <v>43323</v>
      </c>
      <c r="S6811" s="209">
        <v>117.3</v>
      </c>
    </row>
    <row r="6812" spans="3:19" x14ac:dyDescent="0.25">
      <c r="C6812" s="210"/>
      <c r="R6812" s="208">
        <v>43324</v>
      </c>
      <c r="S6812" s="209">
        <v>116</v>
      </c>
    </row>
    <row r="6813" spans="3:19" x14ac:dyDescent="0.25">
      <c r="C6813" s="210"/>
      <c r="R6813" s="208">
        <v>43325</v>
      </c>
      <c r="S6813" s="209">
        <v>117.3</v>
      </c>
    </row>
    <row r="6814" spans="3:19" x14ac:dyDescent="0.25">
      <c r="C6814" s="210"/>
      <c r="R6814" s="208">
        <v>43326</v>
      </c>
      <c r="S6814" s="209">
        <v>118.3</v>
      </c>
    </row>
    <row r="6815" spans="3:19" x14ac:dyDescent="0.25">
      <c r="C6815" s="210"/>
      <c r="R6815" s="208">
        <v>43327</v>
      </c>
      <c r="S6815" s="209">
        <v>116.4</v>
      </c>
    </row>
    <row r="6816" spans="3:19" x14ac:dyDescent="0.25">
      <c r="C6816" s="210"/>
      <c r="R6816" s="208">
        <v>43328</v>
      </c>
      <c r="S6816" s="209">
        <v>117.3</v>
      </c>
    </row>
    <row r="6817" spans="3:19" x14ac:dyDescent="0.25">
      <c r="C6817" s="210"/>
      <c r="R6817" s="208">
        <v>43329</v>
      </c>
      <c r="S6817" s="209">
        <v>118</v>
      </c>
    </row>
    <row r="6818" spans="3:19" x14ac:dyDescent="0.25">
      <c r="C6818" s="210"/>
      <c r="R6818" s="208">
        <v>43330</v>
      </c>
      <c r="S6818" s="209">
        <v>115</v>
      </c>
    </row>
    <row r="6819" spans="3:19" x14ac:dyDescent="0.25">
      <c r="C6819" s="210"/>
      <c r="R6819" s="208">
        <v>43331</v>
      </c>
      <c r="S6819" s="209">
        <v>115.1</v>
      </c>
    </row>
    <row r="6820" spans="3:19" x14ac:dyDescent="0.25">
      <c r="C6820" s="210"/>
      <c r="R6820" s="208">
        <v>43332</v>
      </c>
      <c r="S6820" s="209">
        <v>114.6</v>
      </c>
    </row>
    <row r="6821" spans="3:19" x14ac:dyDescent="0.25">
      <c r="C6821" s="210"/>
      <c r="R6821" s="208">
        <v>43333</v>
      </c>
      <c r="S6821" s="209">
        <v>117.3</v>
      </c>
    </row>
    <row r="6822" spans="3:19" x14ac:dyDescent="0.25">
      <c r="C6822" s="210"/>
      <c r="R6822" s="208">
        <v>43334</v>
      </c>
      <c r="S6822" s="209">
        <v>115.9</v>
      </c>
    </row>
    <row r="6823" spans="3:19" x14ac:dyDescent="0.25">
      <c r="C6823" s="210"/>
      <c r="R6823" s="208">
        <v>43335</v>
      </c>
      <c r="S6823" s="209">
        <v>114.5</v>
      </c>
    </row>
    <row r="6824" spans="3:19" x14ac:dyDescent="0.25">
      <c r="C6824" s="210"/>
      <c r="R6824" s="208">
        <v>43336</v>
      </c>
      <c r="S6824" s="209">
        <v>112.5</v>
      </c>
    </row>
    <row r="6825" spans="3:19" x14ac:dyDescent="0.25">
      <c r="C6825" s="210"/>
      <c r="R6825" s="208">
        <v>43337</v>
      </c>
      <c r="S6825" s="209">
        <v>111.3</v>
      </c>
    </row>
    <row r="6826" spans="3:19" x14ac:dyDescent="0.25">
      <c r="C6826" s="210"/>
      <c r="R6826" s="208">
        <v>43338</v>
      </c>
      <c r="S6826" s="209">
        <v>108.8</v>
      </c>
    </row>
    <row r="6827" spans="3:19" x14ac:dyDescent="0.25">
      <c r="C6827" s="210"/>
      <c r="R6827" s="208">
        <v>43339</v>
      </c>
      <c r="S6827" s="209">
        <v>111.1</v>
      </c>
    </row>
    <row r="6828" spans="3:19" x14ac:dyDescent="0.25">
      <c r="C6828" s="210"/>
      <c r="R6828" s="208">
        <v>43340</v>
      </c>
      <c r="S6828" s="209">
        <v>114.8</v>
      </c>
    </row>
    <row r="6829" spans="3:19" x14ac:dyDescent="0.25">
      <c r="C6829" s="210"/>
      <c r="R6829" s="208">
        <v>43341</v>
      </c>
      <c r="S6829" s="209">
        <v>115.5</v>
      </c>
    </row>
    <row r="6830" spans="3:19" x14ac:dyDescent="0.25">
      <c r="C6830" s="210"/>
      <c r="R6830" s="208">
        <v>43342</v>
      </c>
      <c r="S6830" s="209">
        <v>114.7</v>
      </c>
    </row>
    <row r="6831" spans="3:19" x14ac:dyDescent="0.25">
      <c r="C6831" s="210"/>
      <c r="R6831" s="208">
        <v>43343</v>
      </c>
      <c r="S6831" s="209">
        <v>112.1</v>
      </c>
    </row>
    <row r="6832" spans="3:19" x14ac:dyDescent="0.25">
      <c r="C6832" s="210"/>
      <c r="R6832" s="208">
        <v>43344</v>
      </c>
      <c r="S6832" s="209">
        <v>110.8</v>
      </c>
    </row>
    <row r="6833" spans="3:19" x14ac:dyDescent="0.25">
      <c r="C6833" s="210"/>
      <c r="R6833" s="208">
        <v>43345</v>
      </c>
      <c r="S6833" s="209">
        <v>107.5</v>
      </c>
    </row>
    <row r="6834" spans="3:19" x14ac:dyDescent="0.25">
      <c r="C6834" s="210"/>
      <c r="R6834" s="208">
        <v>43346</v>
      </c>
      <c r="S6834" s="209">
        <v>107.8</v>
      </c>
    </row>
    <row r="6835" spans="3:19" x14ac:dyDescent="0.25">
      <c r="C6835" s="210"/>
      <c r="R6835" s="208">
        <v>43347</v>
      </c>
      <c r="S6835" s="209">
        <v>106.5</v>
      </c>
    </row>
    <row r="6836" spans="3:19" x14ac:dyDescent="0.25">
      <c r="C6836" s="210"/>
      <c r="R6836" s="208">
        <v>43348</v>
      </c>
      <c r="S6836" s="209">
        <v>103.9</v>
      </c>
    </row>
    <row r="6837" spans="3:19" x14ac:dyDescent="0.25">
      <c r="C6837" s="210"/>
      <c r="R6837" s="208">
        <v>43349</v>
      </c>
      <c r="S6837" s="209">
        <v>100.5</v>
      </c>
    </row>
    <row r="6838" spans="3:19" x14ac:dyDescent="0.25">
      <c r="C6838" s="210"/>
      <c r="R6838" s="208">
        <v>43350</v>
      </c>
      <c r="S6838" s="209">
        <v>99.1</v>
      </c>
    </row>
    <row r="6839" spans="3:19" x14ac:dyDescent="0.25">
      <c r="C6839" s="210"/>
      <c r="R6839" s="208">
        <v>43351</v>
      </c>
      <c r="S6839" s="209">
        <v>95.4</v>
      </c>
    </row>
    <row r="6840" spans="3:19" x14ac:dyDescent="0.25">
      <c r="C6840" s="210"/>
      <c r="R6840" s="208">
        <v>43352</v>
      </c>
      <c r="S6840" s="209">
        <v>92.9</v>
      </c>
    </row>
    <row r="6841" spans="3:19" x14ac:dyDescent="0.25">
      <c r="C6841" s="210"/>
      <c r="R6841" s="208">
        <v>43353</v>
      </c>
      <c r="S6841" s="209">
        <v>89.6</v>
      </c>
    </row>
    <row r="6842" spans="3:19" x14ac:dyDescent="0.25">
      <c r="C6842" s="210"/>
      <c r="R6842" s="208">
        <v>43354</v>
      </c>
      <c r="S6842" s="209">
        <v>89.4</v>
      </c>
    </row>
    <row r="6843" spans="3:19" x14ac:dyDescent="0.25">
      <c r="C6843" s="210"/>
      <c r="R6843" s="208">
        <v>43355</v>
      </c>
      <c r="S6843" s="209">
        <v>87.4</v>
      </c>
    </row>
    <row r="6844" spans="3:19" x14ac:dyDescent="0.25">
      <c r="C6844" s="210"/>
      <c r="R6844" s="208">
        <v>43356</v>
      </c>
      <c r="S6844" s="209">
        <v>85.1</v>
      </c>
    </row>
    <row r="6845" spans="3:19" x14ac:dyDescent="0.25">
      <c r="C6845" s="210"/>
      <c r="R6845" s="208">
        <v>43357</v>
      </c>
      <c r="S6845" s="209">
        <v>85.3</v>
      </c>
    </row>
    <row r="6846" spans="3:19" x14ac:dyDescent="0.25">
      <c r="C6846" s="210"/>
      <c r="R6846" s="208">
        <v>43358</v>
      </c>
      <c r="S6846" s="209">
        <v>83.2</v>
      </c>
    </row>
    <row r="6847" spans="3:19" x14ac:dyDescent="0.25">
      <c r="C6847" s="210"/>
      <c r="R6847" s="208">
        <v>43359</v>
      </c>
      <c r="S6847" s="209">
        <v>79.900000000000006</v>
      </c>
    </row>
    <row r="6848" spans="3:19" x14ac:dyDescent="0.25">
      <c r="C6848" s="210"/>
      <c r="R6848" s="208">
        <v>43360</v>
      </c>
      <c r="S6848" s="209">
        <v>81.099999999999994</v>
      </c>
    </row>
    <row r="6849" spans="3:19" x14ac:dyDescent="0.25">
      <c r="C6849" s="210"/>
      <c r="R6849" s="208">
        <v>43361</v>
      </c>
      <c r="S6849" s="209">
        <v>82.7</v>
      </c>
    </row>
    <row r="6850" spans="3:19" x14ac:dyDescent="0.25">
      <c r="C6850" s="210"/>
      <c r="R6850" s="208">
        <v>43362</v>
      </c>
      <c r="S6850" s="209">
        <v>81</v>
      </c>
    </row>
    <row r="6851" spans="3:19" x14ac:dyDescent="0.25">
      <c r="C6851" s="210"/>
      <c r="R6851" s="208">
        <v>43363</v>
      </c>
      <c r="S6851" s="209">
        <v>79.599999999999994</v>
      </c>
    </row>
    <row r="6852" spans="3:19" x14ac:dyDescent="0.25">
      <c r="C6852" s="210"/>
      <c r="R6852" s="208">
        <v>43364</v>
      </c>
      <c r="S6852" s="209">
        <v>79.400000000000006</v>
      </c>
    </row>
    <row r="6853" spans="3:19" x14ac:dyDescent="0.25">
      <c r="C6853" s="210"/>
      <c r="R6853" s="208">
        <v>43365</v>
      </c>
      <c r="S6853" s="209">
        <v>76.599999999999994</v>
      </c>
    </row>
    <row r="6854" spans="3:19" x14ac:dyDescent="0.25">
      <c r="C6854" s="210"/>
      <c r="R6854" s="208">
        <v>43366</v>
      </c>
      <c r="S6854" s="209">
        <v>76.099999999999994</v>
      </c>
    </row>
    <row r="6855" spans="3:19" x14ac:dyDescent="0.25">
      <c r="C6855" s="210"/>
      <c r="R6855" s="208">
        <v>43367</v>
      </c>
      <c r="S6855" s="209">
        <v>78.400000000000006</v>
      </c>
    </row>
    <row r="6856" spans="3:19" x14ac:dyDescent="0.25">
      <c r="C6856" s="210"/>
      <c r="R6856" s="208">
        <v>43368</v>
      </c>
      <c r="S6856" s="209">
        <v>80.2</v>
      </c>
    </row>
    <row r="6857" spans="3:19" x14ac:dyDescent="0.25">
      <c r="C6857" s="210"/>
      <c r="R6857" s="208">
        <v>43369</v>
      </c>
      <c r="S6857" s="209">
        <v>80.2</v>
      </c>
    </row>
    <row r="6858" spans="3:19" x14ac:dyDescent="0.25">
      <c r="C6858" s="210"/>
      <c r="R6858" s="208">
        <v>43370</v>
      </c>
      <c r="S6858" s="209">
        <v>78.2</v>
      </c>
    </row>
    <row r="6859" spans="3:19" x14ac:dyDescent="0.25">
      <c r="C6859" s="210"/>
      <c r="R6859" s="208">
        <v>43371</v>
      </c>
      <c r="S6859" s="209">
        <v>76.2</v>
      </c>
    </row>
    <row r="6860" spans="3:19" x14ac:dyDescent="0.25">
      <c r="C6860" s="210"/>
      <c r="R6860" s="208">
        <v>43372</v>
      </c>
      <c r="S6860" s="209">
        <v>74.8</v>
      </c>
    </row>
    <row r="6861" spans="3:19" x14ac:dyDescent="0.25">
      <c r="C6861" s="210"/>
      <c r="R6861" s="208">
        <v>43373</v>
      </c>
      <c r="S6861" s="209">
        <v>74</v>
      </c>
    </row>
    <row r="6862" spans="3:19" x14ac:dyDescent="0.25">
      <c r="C6862" s="210"/>
      <c r="R6862" s="208">
        <v>43374</v>
      </c>
      <c r="S6862" s="209">
        <v>75.3</v>
      </c>
    </row>
    <row r="6863" spans="3:19" x14ac:dyDescent="0.25">
      <c r="C6863" s="210"/>
      <c r="R6863" s="208">
        <v>43375</v>
      </c>
      <c r="S6863" s="209">
        <v>74.900000000000006</v>
      </c>
    </row>
    <row r="6864" spans="3:19" x14ac:dyDescent="0.25">
      <c r="C6864" s="210"/>
      <c r="R6864" s="208">
        <v>43376</v>
      </c>
      <c r="S6864" s="209">
        <v>74.900000000000006</v>
      </c>
    </row>
    <row r="6865" spans="3:19" x14ac:dyDescent="0.25">
      <c r="C6865" s="210"/>
      <c r="R6865" s="208">
        <v>43377</v>
      </c>
      <c r="S6865" s="209">
        <v>76.7</v>
      </c>
    </row>
    <row r="6866" spans="3:19" x14ac:dyDescent="0.25">
      <c r="C6866" s="210"/>
      <c r="R6866" s="208">
        <v>43378</v>
      </c>
      <c r="S6866" s="209">
        <v>76.400000000000006</v>
      </c>
    </row>
    <row r="6867" spans="3:19" x14ac:dyDescent="0.25">
      <c r="C6867" s="210"/>
      <c r="R6867" s="208">
        <v>43379</v>
      </c>
      <c r="S6867" s="209">
        <v>74.900000000000006</v>
      </c>
    </row>
    <row r="6868" spans="3:19" x14ac:dyDescent="0.25">
      <c r="C6868" s="210"/>
      <c r="R6868" s="208">
        <v>43380</v>
      </c>
      <c r="S6868" s="209">
        <v>73.400000000000006</v>
      </c>
    </row>
    <row r="6869" spans="3:19" x14ac:dyDescent="0.25">
      <c r="C6869" s="210"/>
      <c r="R6869" s="208">
        <v>43381</v>
      </c>
      <c r="S6869" s="209">
        <v>73</v>
      </c>
    </row>
    <row r="6870" spans="3:19" x14ac:dyDescent="0.25">
      <c r="C6870" s="210"/>
      <c r="R6870" s="208">
        <v>43382</v>
      </c>
      <c r="S6870" s="209">
        <v>74.599999999999994</v>
      </c>
    </row>
    <row r="6871" spans="3:19" x14ac:dyDescent="0.25">
      <c r="C6871" s="210"/>
      <c r="R6871" s="208">
        <v>43383</v>
      </c>
      <c r="S6871" s="209">
        <v>76.3</v>
      </c>
    </row>
    <row r="6872" spans="3:19" x14ac:dyDescent="0.25">
      <c r="C6872" s="210"/>
      <c r="R6872" s="208">
        <v>43384</v>
      </c>
      <c r="S6872" s="209">
        <v>77.900000000000006</v>
      </c>
    </row>
    <row r="6873" spans="3:19" x14ac:dyDescent="0.25">
      <c r="C6873" s="210"/>
      <c r="R6873" s="208">
        <v>43385</v>
      </c>
      <c r="S6873" s="209">
        <v>78.099999999999994</v>
      </c>
    </row>
    <row r="6874" spans="3:19" x14ac:dyDescent="0.25">
      <c r="C6874" s="210"/>
      <c r="R6874" s="208">
        <v>43386</v>
      </c>
      <c r="S6874" s="209">
        <v>77.400000000000006</v>
      </c>
    </row>
    <row r="6875" spans="3:19" x14ac:dyDescent="0.25">
      <c r="C6875" s="210"/>
      <c r="R6875" s="208">
        <v>43387</v>
      </c>
      <c r="S6875" s="209">
        <v>76.2</v>
      </c>
    </row>
    <row r="6876" spans="3:19" x14ac:dyDescent="0.25">
      <c r="C6876" s="210"/>
      <c r="R6876" s="208">
        <v>43388</v>
      </c>
      <c r="S6876" s="209">
        <v>78.2</v>
      </c>
    </row>
    <row r="6877" spans="3:19" x14ac:dyDescent="0.25">
      <c r="C6877" s="210"/>
      <c r="R6877" s="208">
        <v>43389</v>
      </c>
      <c r="S6877" s="209">
        <v>82.4</v>
      </c>
    </row>
    <row r="6878" spans="3:19" x14ac:dyDescent="0.25">
      <c r="C6878" s="210"/>
      <c r="R6878" s="208">
        <v>43390</v>
      </c>
      <c r="S6878" s="209">
        <v>83.3</v>
      </c>
    </row>
    <row r="6879" spans="3:19" x14ac:dyDescent="0.25">
      <c r="C6879" s="210"/>
      <c r="R6879" s="208">
        <v>43391</v>
      </c>
      <c r="S6879" s="209">
        <v>84.1</v>
      </c>
    </row>
    <row r="6880" spans="3:19" x14ac:dyDescent="0.25">
      <c r="C6880" s="210"/>
      <c r="R6880" s="208">
        <v>43392</v>
      </c>
      <c r="S6880" s="209">
        <v>85.6</v>
      </c>
    </row>
    <row r="6881" spans="3:19" x14ac:dyDescent="0.25">
      <c r="C6881" s="210"/>
      <c r="R6881" s="208">
        <v>43393</v>
      </c>
      <c r="S6881" s="209">
        <v>84.9</v>
      </c>
    </row>
    <row r="6882" spans="3:19" x14ac:dyDescent="0.25">
      <c r="C6882" s="210"/>
      <c r="R6882" s="208">
        <v>43394</v>
      </c>
      <c r="S6882" s="209">
        <v>82.3</v>
      </c>
    </row>
    <row r="6883" spans="3:19" x14ac:dyDescent="0.25">
      <c r="C6883" s="210"/>
      <c r="R6883" s="208">
        <v>43395</v>
      </c>
      <c r="S6883" s="209">
        <v>83.8</v>
      </c>
    </row>
    <row r="6884" spans="3:19" x14ac:dyDescent="0.25">
      <c r="C6884" s="210"/>
      <c r="R6884" s="208">
        <v>43396</v>
      </c>
      <c r="S6884" s="209">
        <v>86.5</v>
      </c>
    </row>
    <row r="6885" spans="3:19" x14ac:dyDescent="0.25">
      <c r="C6885" s="210"/>
      <c r="R6885" s="208">
        <v>43397</v>
      </c>
      <c r="S6885" s="209">
        <v>86</v>
      </c>
    </row>
    <row r="6886" spans="3:19" x14ac:dyDescent="0.25">
      <c r="C6886" s="210"/>
      <c r="R6886" s="208">
        <v>43398</v>
      </c>
      <c r="S6886" s="209">
        <v>87.5</v>
      </c>
    </row>
    <row r="6887" spans="3:19" x14ac:dyDescent="0.25">
      <c r="C6887" s="210"/>
      <c r="R6887" s="208">
        <v>43399</v>
      </c>
      <c r="S6887" s="209">
        <v>89.1</v>
      </c>
    </row>
    <row r="6888" spans="3:19" x14ac:dyDescent="0.25">
      <c r="C6888" s="210"/>
      <c r="R6888" s="208">
        <v>43400</v>
      </c>
      <c r="S6888" s="209">
        <v>89.8</v>
      </c>
    </row>
    <row r="6889" spans="3:19" x14ac:dyDescent="0.25">
      <c r="C6889" s="210"/>
      <c r="R6889" s="208">
        <v>43401</v>
      </c>
      <c r="S6889" s="209">
        <v>88.8</v>
      </c>
    </row>
    <row r="6890" spans="3:19" x14ac:dyDescent="0.25">
      <c r="C6890" s="210"/>
      <c r="R6890" s="208">
        <v>43402</v>
      </c>
      <c r="S6890" s="209">
        <v>90.5</v>
      </c>
    </row>
    <row r="6891" spans="3:19" x14ac:dyDescent="0.25">
      <c r="C6891" s="210"/>
      <c r="R6891" s="208">
        <v>43403</v>
      </c>
      <c r="S6891" s="209">
        <v>93</v>
      </c>
    </row>
    <row r="6892" spans="3:19" x14ac:dyDescent="0.25">
      <c r="C6892" s="210"/>
      <c r="R6892" s="208">
        <v>43404</v>
      </c>
      <c r="S6892" s="209">
        <v>91.6</v>
      </c>
    </row>
    <row r="6893" spans="3:19" x14ac:dyDescent="0.25">
      <c r="C6893" s="210"/>
      <c r="R6893" s="208">
        <v>43405</v>
      </c>
      <c r="S6893" s="209">
        <v>93.8</v>
      </c>
    </row>
    <row r="6894" spans="3:19" x14ac:dyDescent="0.25">
      <c r="C6894" s="210"/>
      <c r="R6894" s="208">
        <v>43406</v>
      </c>
      <c r="S6894" s="209">
        <v>94.1</v>
      </c>
    </row>
    <row r="6895" spans="3:19" x14ac:dyDescent="0.25">
      <c r="C6895" s="210"/>
      <c r="R6895" s="208">
        <v>43407</v>
      </c>
      <c r="S6895" s="209">
        <v>93.4</v>
      </c>
    </row>
    <row r="6896" spans="3:19" x14ac:dyDescent="0.25">
      <c r="C6896" s="210"/>
      <c r="R6896" s="208">
        <v>43408</v>
      </c>
      <c r="S6896" s="209">
        <v>92.3</v>
      </c>
    </row>
    <row r="6897" spans="3:19" x14ac:dyDescent="0.25">
      <c r="C6897" s="210"/>
      <c r="R6897" s="208">
        <v>43409</v>
      </c>
      <c r="S6897" s="209">
        <v>94.4</v>
      </c>
    </row>
    <row r="6898" spans="3:19" x14ac:dyDescent="0.25">
      <c r="C6898" s="210"/>
      <c r="R6898" s="208">
        <v>43410</v>
      </c>
      <c r="S6898" s="209">
        <v>95.1</v>
      </c>
    </row>
    <row r="6899" spans="3:19" x14ac:dyDescent="0.25">
      <c r="C6899" s="210"/>
      <c r="R6899" s="208">
        <v>43411</v>
      </c>
      <c r="S6899" s="209">
        <v>98.1</v>
      </c>
    </row>
    <row r="6900" spans="3:19" x14ac:dyDescent="0.25">
      <c r="C6900" s="210"/>
      <c r="R6900" s="208">
        <v>43412</v>
      </c>
      <c r="S6900" s="209">
        <v>97</v>
      </c>
    </row>
    <row r="6901" spans="3:19" x14ac:dyDescent="0.25">
      <c r="C6901" s="210"/>
      <c r="R6901" s="208">
        <v>43413</v>
      </c>
      <c r="S6901" s="209">
        <v>97.3</v>
      </c>
    </row>
    <row r="6902" spans="3:19" x14ac:dyDescent="0.25">
      <c r="C6902" s="210"/>
      <c r="R6902" s="208">
        <v>43414</v>
      </c>
      <c r="S6902" s="209">
        <v>94.2</v>
      </c>
    </row>
    <row r="6903" spans="3:19" x14ac:dyDescent="0.25">
      <c r="C6903" s="210"/>
      <c r="R6903" s="208">
        <v>43415</v>
      </c>
      <c r="S6903" s="209">
        <v>92.1</v>
      </c>
    </row>
    <row r="6904" spans="3:19" x14ac:dyDescent="0.25">
      <c r="C6904" s="210"/>
      <c r="R6904" s="208">
        <v>43416</v>
      </c>
      <c r="S6904" s="209">
        <v>91.9</v>
      </c>
    </row>
    <row r="6905" spans="3:19" x14ac:dyDescent="0.25">
      <c r="C6905" s="210"/>
      <c r="R6905" s="208">
        <v>43417</v>
      </c>
      <c r="S6905" s="209">
        <v>93.9</v>
      </c>
    </row>
    <row r="6906" spans="3:19" x14ac:dyDescent="0.25">
      <c r="C6906" s="210"/>
      <c r="R6906" s="208">
        <v>43418</v>
      </c>
      <c r="S6906" s="209">
        <v>90.9</v>
      </c>
    </row>
    <row r="6907" spans="3:19" x14ac:dyDescent="0.25">
      <c r="C6907" s="210"/>
      <c r="R6907" s="208">
        <v>43419</v>
      </c>
      <c r="S6907" s="209">
        <v>90</v>
      </c>
    </row>
    <row r="6908" spans="3:19" x14ac:dyDescent="0.25">
      <c r="C6908" s="210"/>
      <c r="R6908" s="208">
        <v>43420</v>
      </c>
      <c r="S6908" s="209">
        <v>87.5</v>
      </c>
    </row>
    <row r="6909" spans="3:19" x14ac:dyDescent="0.25">
      <c r="C6909" s="210"/>
      <c r="R6909" s="208">
        <v>43421</v>
      </c>
      <c r="S6909" s="209">
        <v>84.8</v>
      </c>
    </row>
    <row r="6910" spans="3:19" x14ac:dyDescent="0.25">
      <c r="C6910" s="210"/>
      <c r="R6910" s="208">
        <v>43422</v>
      </c>
      <c r="S6910" s="209">
        <v>82.4</v>
      </c>
    </row>
    <row r="6911" spans="3:19" x14ac:dyDescent="0.25">
      <c r="C6911" s="210"/>
      <c r="R6911" s="208">
        <v>43423</v>
      </c>
      <c r="S6911" s="209">
        <v>81.400000000000006</v>
      </c>
    </row>
    <row r="6912" spans="3:19" x14ac:dyDescent="0.25">
      <c r="C6912" s="210"/>
      <c r="R6912" s="208">
        <v>43424</v>
      </c>
      <c r="S6912" s="209">
        <v>82.2</v>
      </c>
    </row>
    <row r="6913" spans="3:19" x14ac:dyDescent="0.25">
      <c r="C6913" s="210"/>
      <c r="R6913" s="208">
        <v>43425</v>
      </c>
      <c r="S6913" s="209">
        <v>82.2</v>
      </c>
    </row>
    <row r="6914" spans="3:19" x14ac:dyDescent="0.25">
      <c r="C6914" s="210"/>
      <c r="R6914" s="208">
        <v>43426</v>
      </c>
      <c r="S6914" s="209">
        <v>80.5</v>
      </c>
    </row>
    <row r="6915" spans="3:19" x14ac:dyDescent="0.25">
      <c r="C6915" s="210"/>
      <c r="R6915" s="208">
        <v>43427</v>
      </c>
      <c r="S6915" s="209">
        <v>80.8</v>
      </c>
    </row>
    <row r="6916" spans="3:19" x14ac:dyDescent="0.25">
      <c r="C6916" s="210"/>
      <c r="R6916" s="208">
        <v>43428</v>
      </c>
      <c r="S6916" s="209">
        <v>78.400000000000006</v>
      </c>
    </row>
    <row r="6917" spans="3:19" x14ac:dyDescent="0.25">
      <c r="C6917" s="210"/>
      <c r="R6917" s="208">
        <v>43429</v>
      </c>
      <c r="S6917" s="209">
        <v>75.2</v>
      </c>
    </row>
    <row r="6918" spans="3:19" x14ac:dyDescent="0.25">
      <c r="C6918" s="210"/>
      <c r="R6918" s="208">
        <v>43430</v>
      </c>
      <c r="S6918" s="209">
        <v>75.400000000000006</v>
      </c>
    </row>
    <row r="6919" spans="3:19" x14ac:dyDescent="0.25">
      <c r="C6919" s="210"/>
      <c r="R6919" s="208">
        <v>43431</v>
      </c>
      <c r="S6919" s="209">
        <v>78.099999999999994</v>
      </c>
    </row>
    <row r="6920" spans="3:19" x14ac:dyDescent="0.25">
      <c r="C6920" s="210"/>
      <c r="R6920" s="208">
        <v>43432</v>
      </c>
      <c r="S6920" s="209">
        <v>78.3</v>
      </c>
    </row>
    <row r="6921" spans="3:19" x14ac:dyDescent="0.25">
      <c r="C6921" s="210"/>
      <c r="R6921" s="208">
        <v>43433</v>
      </c>
      <c r="S6921" s="209">
        <v>77.8</v>
      </c>
    </row>
    <row r="6922" spans="3:19" x14ac:dyDescent="0.25">
      <c r="C6922" s="210"/>
      <c r="R6922" s="208">
        <v>43434</v>
      </c>
      <c r="S6922" s="209">
        <v>79.8</v>
      </c>
    </row>
    <row r="6923" spans="3:19" x14ac:dyDescent="0.25">
      <c r="C6923" s="210"/>
      <c r="R6923" s="208">
        <v>43435</v>
      </c>
      <c r="S6923" s="209">
        <v>78.2</v>
      </c>
    </row>
    <row r="6924" spans="3:19" x14ac:dyDescent="0.25">
      <c r="C6924" s="210"/>
      <c r="R6924" s="208">
        <v>43436</v>
      </c>
      <c r="S6924" s="209">
        <v>75.5</v>
      </c>
    </row>
    <row r="6925" spans="3:19" x14ac:dyDescent="0.25">
      <c r="C6925" s="210"/>
      <c r="R6925" s="208">
        <v>43437</v>
      </c>
      <c r="S6925" s="209">
        <v>75.599999999999994</v>
      </c>
    </row>
    <row r="6926" spans="3:19" x14ac:dyDescent="0.25">
      <c r="C6926" s="210"/>
      <c r="R6926" s="208">
        <v>43438</v>
      </c>
      <c r="S6926" s="209">
        <v>77.400000000000006</v>
      </c>
    </row>
    <row r="6927" spans="3:19" x14ac:dyDescent="0.25">
      <c r="C6927" s="210"/>
      <c r="R6927" s="208">
        <v>43439</v>
      </c>
      <c r="S6927" s="209">
        <v>77</v>
      </c>
    </row>
    <row r="6928" spans="3:19" x14ac:dyDescent="0.25">
      <c r="C6928" s="210"/>
      <c r="R6928" s="208">
        <v>43440</v>
      </c>
      <c r="S6928" s="209">
        <v>79.3</v>
      </c>
    </row>
    <row r="6929" spans="3:19" x14ac:dyDescent="0.25">
      <c r="C6929" s="210"/>
      <c r="R6929" s="208">
        <v>43441</v>
      </c>
      <c r="S6929" s="209">
        <v>81.2</v>
      </c>
    </row>
    <row r="6930" spans="3:19" x14ac:dyDescent="0.25">
      <c r="C6930" s="210"/>
      <c r="R6930" s="208">
        <v>43442</v>
      </c>
      <c r="S6930" s="209">
        <v>81.7</v>
      </c>
    </row>
    <row r="6931" spans="3:19" x14ac:dyDescent="0.25">
      <c r="C6931" s="210"/>
      <c r="R6931" s="208">
        <v>43443</v>
      </c>
      <c r="S6931" s="209">
        <v>79.099999999999994</v>
      </c>
    </row>
    <row r="6932" spans="3:19" x14ac:dyDescent="0.25">
      <c r="C6932" s="210"/>
      <c r="R6932" s="208">
        <v>43444</v>
      </c>
      <c r="S6932" s="209">
        <v>80.900000000000006</v>
      </c>
    </row>
    <row r="6933" spans="3:19" x14ac:dyDescent="0.25">
      <c r="C6933" s="210"/>
      <c r="R6933" s="208">
        <v>43445</v>
      </c>
      <c r="S6933" s="209">
        <v>83.3</v>
      </c>
    </row>
    <row r="6934" spans="3:19" x14ac:dyDescent="0.25">
      <c r="C6934" s="210"/>
      <c r="R6934" s="208">
        <v>43446</v>
      </c>
      <c r="S6934" s="209">
        <v>84.7</v>
      </c>
    </row>
    <row r="6935" spans="3:19" x14ac:dyDescent="0.25">
      <c r="C6935" s="210"/>
      <c r="R6935" s="208">
        <v>43447</v>
      </c>
      <c r="S6935" s="209">
        <v>84.4</v>
      </c>
    </row>
    <row r="6936" spans="3:19" x14ac:dyDescent="0.25">
      <c r="C6936" s="210"/>
      <c r="R6936" s="208">
        <v>43448</v>
      </c>
      <c r="S6936" s="209">
        <v>87.3</v>
      </c>
    </row>
    <row r="6937" spans="3:19" x14ac:dyDescent="0.25">
      <c r="C6937" s="210"/>
      <c r="R6937" s="208">
        <v>43449</v>
      </c>
      <c r="S6937" s="209">
        <v>86.3</v>
      </c>
    </row>
    <row r="6938" spans="3:19" x14ac:dyDescent="0.25">
      <c r="C6938" s="210"/>
      <c r="R6938" s="208">
        <v>43450</v>
      </c>
      <c r="S6938" s="209">
        <v>86.1</v>
      </c>
    </row>
    <row r="6939" spans="3:19" x14ac:dyDescent="0.25">
      <c r="C6939" s="210"/>
      <c r="R6939" s="208">
        <v>43451</v>
      </c>
      <c r="S6939" s="209">
        <v>87</v>
      </c>
    </row>
    <row r="6940" spans="3:19" x14ac:dyDescent="0.25">
      <c r="C6940" s="210"/>
      <c r="R6940" s="208">
        <v>43452</v>
      </c>
      <c r="S6940" s="209">
        <v>88.3</v>
      </c>
    </row>
    <row r="6941" spans="3:19" x14ac:dyDescent="0.25">
      <c r="C6941" s="210"/>
      <c r="R6941" s="208">
        <v>43453</v>
      </c>
      <c r="S6941" s="209">
        <v>88.5</v>
      </c>
    </row>
    <row r="6942" spans="3:19" x14ac:dyDescent="0.25">
      <c r="C6942" s="210"/>
      <c r="R6942" s="208">
        <v>43454</v>
      </c>
      <c r="S6942" s="209">
        <v>92</v>
      </c>
    </row>
    <row r="6943" spans="3:19" x14ac:dyDescent="0.25">
      <c r="C6943" s="210"/>
      <c r="R6943" s="208">
        <v>43455</v>
      </c>
      <c r="S6943" s="209">
        <v>96.2</v>
      </c>
    </row>
    <row r="6944" spans="3:19" x14ac:dyDescent="0.25">
      <c r="C6944" s="210"/>
      <c r="R6944" s="208">
        <v>43456</v>
      </c>
      <c r="S6944" s="209">
        <v>96.3</v>
      </c>
    </row>
    <row r="6945" spans="3:19" x14ac:dyDescent="0.25">
      <c r="C6945" s="210"/>
      <c r="R6945" s="208">
        <v>43457</v>
      </c>
      <c r="S6945" s="209">
        <v>94.6</v>
      </c>
    </row>
    <row r="6946" spans="3:19" x14ac:dyDescent="0.25">
      <c r="C6946" s="210"/>
      <c r="R6946" s="208">
        <v>43458</v>
      </c>
      <c r="S6946" s="209">
        <v>95.9</v>
      </c>
    </row>
    <row r="6947" spans="3:19" x14ac:dyDescent="0.25">
      <c r="C6947" s="210"/>
      <c r="R6947" s="208">
        <v>43459</v>
      </c>
      <c r="S6947" s="209">
        <v>96</v>
      </c>
    </row>
    <row r="6948" spans="3:19" x14ac:dyDescent="0.25">
      <c r="C6948" s="210"/>
      <c r="R6948" s="208">
        <v>43460</v>
      </c>
      <c r="S6948" s="209">
        <v>94.8</v>
      </c>
    </row>
    <row r="6949" spans="3:19" x14ac:dyDescent="0.25">
      <c r="C6949" s="210"/>
      <c r="R6949" s="208">
        <v>43461</v>
      </c>
      <c r="S6949" s="209">
        <v>91.5</v>
      </c>
    </row>
    <row r="6950" spans="3:19" x14ac:dyDescent="0.25">
      <c r="C6950" s="210"/>
      <c r="R6950" s="208">
        <v>43462</v>
      </c>
      <c r="S6950" s="209">
        <v>91.5</v>
      </c>
    </row>
    <row r="6951" spans="3:19" x14ac:dyDescent="0.25">
      <c r="C6951" s="210"/>
      <c r="R6951" s="208">
        <v>43463</v>
      </c>
      <c r="S6951" s="209">
        <v>90.2</v>
      </c>
    </row>
    <row r="6952" spans="3:19" x14ac:dyDescent="0.25">
      <c r="C6952" s="210"/>
      <c r="R6952" s="208">
        <v>43464</v>
      </c>
      <c r="S6952" s="209">
        <v>86.6</v>
      </c>
    </row>
    <row r="6953" spans="3:19" x14ac:dyDescent="0.25">
      <c r="C6953" s="210"/>
      <c r="R6953" s="208">
        <v>43465</v>
      </c>
      <c r="S6953" s="209">
        <v>87.7</v>
      </c>
    </row>
    <row r="6954" spans="3:19" x14ac:dyDescent="0.25">
      <c r="C6954" s="210"/>
      <c r="R6954" s="208">
        <v>43466</v>
      </c>
      <c r="S6954" s="209">
        <v>89.8</v>
      </c>
    </row>
    <row r="6955" spans="3:19" x14ac:dyDescent="0.25">
      <c r="C6955" s="210"/>
      <c r="R6955" s="208">
        <v>43467</v>
      </c>
      <c r="S6955" s="209">
        <v>94.4</v>
      </c>
    </row>
    <row r="6956" spans="3:19" x14ac:dyDescent="0.25">
      <c r="C6956" s="210"/>
      <c r="R6956" s="208">
        <v>43468</v>
      </c>
      <c r="S6956" s="209">
        <v>91.4</v>
      </c>
    </row>
    <row r="6957" spans="3:19" x14ac:dyDescent="0.25">
      <c r="C6957" s="210"/>
      <c r="R6957" s="208">
        <v>43469</v>
      </c>
      <c r="S6957" s="209">
        <v>91.3</v>
      </c>
    </row>
    <row r="6958" spans="3:19" x14ac:dyDescent="0.25">
      <c r="C6958" s="210"/>
      <c r="R6958" s="208">
        <v>43470</v>
      </c>
      <c r="S6958" s="209">
        <v>88.2</v>
      </c>
    </row>
    <row r="6959" spans="3:19" x14ac:dyDescent="0.25">
      <c r="C6959" s="210"/>
      <c r="R6959" s="208">
        <v>43471</v>
      </c>
      <c r="S6959" s="209">
        <v>83.1</v>
      </c>
    </row>
    <row r="6960" spans="3:19" x14ac:dyDescent="0.25">
      <c r="C6960" s="210"/>
      <c r="R6960" s="208">
        <v>43472</v>
      </c>
      <c r="S6960" s="209">
        <v>83.3</v>
      </c>
    </row>
    <row r="6961" spans="3:19" x14ac:dyDescent="0.25">
      <c r="C6961" s="210"/>
      <c r="R6961" s="208">
        <v>43473</v>
      </c>
      <c r="S6961" s="209">
        <v>84.4</v>
      </c>
    </row>
    <row r="6962" spans="3:19" x14ac:dyDescent="0.25">
      <c r="C6962" s="210"/>
      <c r="R6962" s="208">
        <v>43474</v>
      </c>
      <c r="S6962" s="209">
        <v>84.9</v>
      </c>
    </row>
    <row r="6963" spans="3:19" x14ac:dyDescent="0.25">
      <c r="C6963" s="210"/>
      <c r="R6963" s="208">
        <v>43475</v>
      </c>
      <c r="S6963" s="209">
        <v>84.2</v>
      </c>
    </row>
    <row r="6964" spans="3:19" x14ac:dyDescent="0.25">
      <c r="C6964" s="210"/>
      <c r="R6964" s="208">
        <v>43476</v>
      </c>
      <c r="S6964" s="209">
        <v>84.8</v>
      </c>
    </row>
    <row r="6965" spans="3:19" x14ac:dyDescent="0.25">
      <c r="C6965" s="210"/>
      <c r="R6965" s="208">
        <v>43477</v>
      </c>
      <c r="S6965" s="209">
        <v>82.1</v>
      </c>
    </row>
    <row r="6966" spans="3:19" x14ac:dyDescent="0.25">
      <c r="C6966" s="210"/>
      <c r="R6966" s="208">
        <v>43478</v>
      </c>
      <c r="S6966" s="209">
        <v>79.3</v>
      </c>
    </row>
    <row r="6967" spans="3:19" x14ac:dyDescent="0.25">
      <c r="C6967" s="210"/>
      <c r="R6967" s="208">
        <v>43479</v>
      </c>
      <c r="S6967" s="209">
        <v>79.7</v>
      </c>
    </row>
    <row r="6968" spans="3:19" x14ac:dyDescent="0.25">
      <c r="C6968" s="210"/>
      <c r="R6968" s="208">
        <v>43480</v>
      </c>
      <c r="S6968" s="209">
        <v>81.900000000000006</v>
      </c>
    </row>
    <row r="6969" spans="3:19" x14ac:dyDescent="0.25">
      <c r="C6969" s="210"/>
      <c r="R6969" s="208">
        <v>43481</v>
      </c>
      <c r="S6969" s="209">
        <v>82.5</v>
      </c>
    </row>
    <row r="6970" spans="3:19" x14ac:dyDescent="0.25">
      <c r="C6970" s="210"/>
      <c r="R6970" s="208">
        <v>43482</v>
      </c>
      <c r="S6970" s="209">
        <v>85.5</v>
      </c>
    </row>
    <row r="6971" spans="3:19" x14ac:dyDescent="0.25">
      <c r="C6971" s="210"/>
      <c r="R6971" s="208">
        <v>43483</v>
      </c>
      <c r="S6971" s="209">
        <v>87.2</v>
      </c>
    </row>
    <row r="6972" spans="3:19" x14ac:dyDescent="0.25">
      <c r="C6972" s="210"/>
      <c r="R6972" s="208">
        <v>43484</v>
      </c>
      <c r="S6972" s="209">
        <v>82.5</v>
      </c>
    </row>
    <row r="6973" spans="3:19" x14ac:dyDescent="0.25">
      <c r="C6973" s="210"/>
      <c r="R6973" s="208">
        <v>43485</v>
      </c>
      <c r="S6973" s="209">
        <v>77.099999999999994</v>
      </c>
    </row>
    <row r="6974" spans="3:19" x14ac:dyDescent="0.25">
      <c r="C6974" s="210"/>
      <c r="R6974" s="208">
        <v>43486</v>
      </c>
      <c r="S6974" s="209">
        <v>77.3</v>
      </c>
    </row>
    <row r="6975" spans="3:19" x14ac:dyDescent="0.25">
      <c r="C6975" s="210"/>
      <c r="R6975" s="208">
        <v>43487</v>
      </c>
      <c r="S6975" s="209">
        <v>79.400000000000006</v>
      </c>
    </row>
    <row r="6976" spans="3:19" x14ac:dyDescent="0.25">
      <c r="C6976" s="210"/>
      <c r="R6976" s="208">
        <v>43488</v>
      </c>
      <c r="S6976" s="209">
        <v>77.599999999999994</v>
      </c>
    </row>
    <row r="6977" spans="3:19" x14ac:dyDescent="0.25">
      <c r="C6977" s="210"/>
      <c r="R6977" s="208">
        <v>43489</v>
      </c>
      <c r="S6977" s="209">
        <v>78.5</v>
      </c>
    </row>
    <row r="6978" spans="3:19" x14ac:dyDescent="0.25">
      <c r="C6978" s="210"/>
      <c r="R6978" s="208">
        <v>43490</v>
      </c>
      <c r="S6978" s="209">
        <v>79.400000000000006</v>
      </c>
    </row>
    <row r="6979" spans="3:19" x14ac:dyDescent="0.25">
      <c r="C6979" s="210"/>
      <c r="R6979" s="208">
        <v>43491</v>
      </c>
      <c r="S6979" s="209">
        <v>79.7</v>
      </c>
    </row>
    <row r="6980" spans="3:19" x14ac:dyDescent="0.25">
      <c r="C6980" s="210"/>
      <c r="R6980" s="208">
        <v>43492</v>
      </c>
      <c r="S6980" s="209">
        <v>78.900000000000006</v>
      </c>
    </row>
    <row r="6981" spans="3:19" x14ac:dyDescent="0.25">
      <c r="C6981" s="210"/>
      <c r="R6981" s="208">
        <v>43493</v>
      </c>
      <c r="S6981" s="209">
        <v>80.3</v>
      </c>
    </row>
    <row r="6982" spans="3:19" x14ac:dyDescent="0.25">
      <c r="C6982" s="210"/>
      <c r="R6982" s="208">
        <v>43494</v>
      </c>
      <c r="S6982" s="209">
        <v>82.6</v>
      </c>
    </row>
    <row r="6983" spans="3:19" x14ac:dyDescent="0.25">
      <c r="C6983" s="210"/>
      <c r="R6983" s="208">
        <v>43495</v>
      </c>
      <c r="S6983" s="209">
        <v>85.5</v>
      </c>
    </row>
    <row r="6984" spans="3:19" x14ac:dyDescent="0.25">
      <c r="C6984" s="210"/>
      <c r="R6984" s="208">
        <v>43496</v>
      </c>
      <c r="S6984" s="209">
        <v>87.6</v>
      </c>
    </row>
    <row r="6985" spans="3:19" x14ac:dyDescent="0.25">
      <c r="C6985" s="210"/>
      <c r="R6985" s="208">
        <v>43497</v>
      </c>
      <c r="S6985" s="209">
        <v>85.1</v>
      </c>
    </row>
    <row r="6986" spans="3:19" x14ac:dyDescent="0.25">
      <c r="C6986" s="210"/>
      <c r="R6986" s="208">
        <v>43498</v>
      </c>
      <c r="S6986" s="209">
        <v>87.3</v>
      </c>
    </row>
    <row r="6987" spans="3:19" x14ac:dyDescent="0.25">
      <c r="C6987" s="210"/>
      <c r="R6987" s="208">
        <v>43499</v>
      </c>
      <c r="S6987" s="209">
        <v>86.7</v>
      </c>
    </row>
    <row r="6988" spans="3:19" x14ac:dyDescent="0.25">
      <c r="C6988" s="210"/>
      <c r="R6988" s="208">
        <v>43500</v>
      </c>
      <c r="S6988" s="209">
        <v>91.4</v>
      </c>
    </row>
    <row r="6989" spans="3:19" x14ac:dyDescent="0.25">
      <c r="C6989" s="210"/>
      <c r="R6989" s="208">
        <v>43501</v>
      </c>
      <c r="S6989" s="209">
        <v>93.6</v>
      </c>
    </row>
    <row r="6990" spans="3:19" x14ac:dyDescent="0.25">
      <c r="C6990" s="210"/>
      <c r="R6990" s="208">
        <v>43502</v>
      </c>
      <c r="S6990" s="209">
        <v>94.3</v>
      </c>
    </row>
    <row r="6991" spans="3:19" x14ac:dyDescent="0.25">
      <c r="C6991" s="210"/>
      <c r="R6991" s="208">
        <v>43503</v>
      </c>
      <c r="S6991" s="209">
        <v>95.1</v>
      </c>
    </row>
    <row r="6992" spans="3:19" x14ac:dyDescent="0.25">
      <c r="C6992" s="210"/>
      <c r="R6992" s="208">
        <v>43504</v>
      </c>
      <c r="S6992" s="209">
        <v>93.6</v>
      </c>
    </row>
    <row r="6993" spans="3:19" x14ac:dyDescent="0.25">
      <c r="C6993" s="210"/>
      <c r="R6993" s="208">
        <v>43505</v>
      </c>
      <c r="S6993" s="209">
        <v>92.1</v>
      </c>
    </row>
    <row r="6994" spans="3:19" x14ac:dyDescent="0.25">
      <c r="C6994" s="210"/>
      <c r="R6994" s="208">
        <v>43506</v>
      </c>
      <c r="S6994" s="209">
        <v>90</v>
      </c>
    </row>
    <row r="6995" spans="3:19" x14ac:dyDescent="0.25">
      <c r="C6995" s="210"/>
      <c r="R6995" s="208">
        <v>43507</v>
      </c>
      <c r="S6995" s="209">
        <v>91.5</v>
      </c>
    </row>
    <row r="6996" spans="3:19" x14ac:dyDescent="0.25">
      <c r="C6996" s="210"/>
      <c r="R6996" s="208">
        <v>43508</v>
      </c>
      <c r="S6996" s="209">
        <v>92.5</v>
      </c>
    </row>
    <row r="6997" spans="3:19" x14ac:dyDescent="0.25">
      <c r="C6997" s="210"/>
      <c r="R6997" s="208">
        <v>43509</v>
      </c>
      <c r="S6997" s="209">
        <v>92.5</v>
      </c>
    </row>
    <row r="6998" spans="3:19" x14ac:dyDescent="0.25">
      <c r="C6998" s="210"/>
      <c r="R6998" s="208">
        <v>43510</v>
      </c>
      <c r="S6998" s="209">
        <v>91.6</v>
      </c>
    </row>
    <row r="6999" spans="3:19" x14ac:dyDescent="0.25">
      <c r="C6999" s="210"/>
      <c r="R6999" s="208">
        <v>43511</v>
      </c>
      <c r="S6999" s="209">
        <v>93.4</v>
      </c>
    </row>
    <row r="7000" spans="3:19" x14ac:dyDescent="0.25">
      <c r="C7000" s="210"/>
      <c r="R7000" s="208">
        <v>43512</v>
      </c>
      <c r="S7000" s="209">
        <v>90.1</v>
      </c>
    </row>
    <row r="7001" spans="3:19" x14ac:dyDescent="0.25">
      <c r="C7001" s="210"/>
      <c r="R7001" s="208">
        <v>43513</v>
      </c>
      <c r="S7001" s="209">
        <v>89.2</v>
      </c>
    </row>
    <row r="7002" spans="3:19" x14ac:dyDescent="0.25">
      <c r="C7002" s="210"/>
      <c r="R7002" s="208">
        <v>43514</v>
      </c>
      <c r="S7002" s="209">
        <v>90.7</v>
      </c>
    </row>
    <row r="7003" spans="3:19" x14ac:dyDescent="0.25">
      <c r="C7003" s="210"/>
      <c r="R7003" s="208">
        <v>43515</v>
      </c>
      <c r="S7003" s="209">
        <v>93</v>
      </c>
    </row>
    <row r="7004" spans="3:19" x14ac:dyDescent="0.25">
      <c r="C7004" s="210"/>
      <c r="R7004" s="208">
        <v>43516</v>
      </c>
      <c r="S7004" s="209">
        <v>96.3</v>
      </c>
    </row>
    <row r="7005" spans="3:19" x14ac:dyDescent="0.25">
      <c r="C7005" s="210"/>
      <c r="R7005" s="208">
        <v>43517</v>
      </c>
      <c r="S7005" s="209">
        <v>95.4</v>
      </c>
    </row>
    <row r="7006" spans="3:19" x14ac:dyDescent="0.25">
      <c r="C7006" s="210"/>
      <c r="R7006" s="208">
        <v>43518</v>
      </c>
      <c r="S7006" s="209">
        <v>95.8</v>
      </c>
    </row>
    <row r="7007" spans="3:19" x14ac:dyDescent="0.25">
      <c r="C7007" s="210"/>
      <c r="R7007" s="208">
        <v>43519</v>
      </c>
      <c r="S7007" s="209">
        <v>94.3</v>
      </c>
    </row>
    <row r="7008" spans="3:19" x14ac:dyDescent="0.25">
      <c r="C7008" s="210"/>
      <c r="R7008" s="208">
        <v>43520</v>
      </c>
      <c r="S7008" s="209">
        <v>93.8</v>
      </c>
    </row>
    <row r="7009" spans="3:19" x14ac:dyDescent="0.25">
      <c r="C7009" s="210"/>
      <c r="R7009" s="208">
        <v>43521</v>
      </c>
      <c r="S7009" s="209">
        <v>97</v>
      </c>
    </row>
    <row r="7010" spans="3:19" x14ac:dyDescent="0.25">
      <c r="C7010" s="210"/>
      <c r="R7010" s="208">
        <v>43522</v>
      </c>
      <c r="S7010" s="209">
        <v>98.7</v>
      </c>
    </row>
    <row r="7011" spans="3:19" x14ac:dyDescent="0.25">
      <c r="C7011" s="210"/>
      <c r="R7011" s="208">
        <v>43523</v>
      </c>
      <c r="S7011" s="209">
        <v>100.7</v>
      </c>
    </row>
    <row r="7012" spans="3:19" x14ac:dyDescent="0.25">
      <c r="C7012" s="210"/>
      <c r="R7012" s="208">
        <v>43524</v>
      </c>
      <c r="S7012" s="209">
        <v>102.7</v>
      </c>
    </row>
    <row r="7013" spans="3:19" x14ac:dyDescent="0.25">
      <c r="C7013" s="210"/>
      <c r="R7013" s="208">
        <v>43525</v>
      </c>
      <c r="S7013" s="209">
        <v>103.1</v>
      </c>
    </row>
    <row r="7014" spans="3:19" x14ac:dyDescent="0.25">
      <c r="C7014" s="210"/>
      <c r="R7014" s="208">
        <v>43526</v>
      </c>
      <c r="S7014" s="209">
        <v>102.5</v>
      </c>
    </row>
    <row r="7015" spans="3:19" x14ac:dyDescent="0.25">
      <c r="C7015" s="210"/>
      <c r="R7015" s="208">
        <v>43527</v>
      </c>
      <c r="S7015" s="209">
        <v>101.3</v>
      </c>
    </row>
    <row r="7016" spans="3:19" x14ac:dyDescent="0.25">
      <c r="C7016" s="210"/>
      <c r="R7016" s="208">
        <v>43528</v>
      </c>
      <c r="S7016" s="209">
        <v>100.9</v>
      </c>
    </row>
    <row r="7017" spans="3:19" x14ac:dyDescent="0.25">
      <c r="C7017" s="210"/>
      <c r="R7017" s="208">
        <v>43529</v>
      </c>
      <c r="S7017" s="209">
        <v>101.6</v>
      </c>
    </row>
    <row r="7018" spans="3:19" x14ac:dyDescent="0.25">
      <c r="C7018" s="210"/>
      <c r="R7018" s="208">
        <v>43530</v>
      </c>
      <c r="S7018" s="209">
        <v>98.3</v>
      </c>
    </row>
    <row r="7019" spans="3:19" x14ac:dyDescent="0.25">
      <c r="C7019" s="210"/>
      <c r="R7019" s="208">
        <v>43531</v>
      </c>
      <c r="S7019" s="209">
        <v>97.8</v>
      </c>
    </row>
    <row r="7020" spans="3:19" x14ac:dyDescent="0.25">
      <c r="C7020" s="210"/>
      <c r="R7020" s="208">
        <v>43532</v>
      </c>
      <c r="S7020" s="209">
        <v>96.2</v>
      </c>
    </row>
    <row r="7021" spans="3:19" x14ac:dyDescent="0.25">
      <c r="C7021" s="210"/>
      <c r="R7021" s="208">
        <v>43533</v>
      </c>
      <c r="S7021" s="209">
        <v>95.8</v>
      </c>
    </row>
    <row r="7022" spans="3:19" x14ac:dyDescent="0.25">
      <c r="C7022" s="210"/>
      <c r="R7022" s="208">
        <v>43534</v>
      </c>
      <c r="S7022" s="209">
        <v>94.5</v>
      </c>
    </row>
    <row r="7023" spans="3:19" x14ac:dyDescent="0.25">
      <c r="C7023" s="210"/>
      <c r="R7023" s="208">
        <v>43535</v>
      </c>
      <c r="S7023" s="209">
        <v>95</v>
      </c>
    </row>
    <row r="7024" spans="3:19" x14ac:dyDescent="0.25">
      <c r="C7024" s="210"/>
      <c r="R7024" s="208">
        <v>43536</v>
      </c>
      <c r="S7024" s="209">
        <v>97.1</v>
      </c>
    </row>
    <row r="7025" spans="3:19" x14ac:dyDescent="0.25">
      <c r="C7025" s="210"/>
      <c r="R7025" s="208">
        <v>43537</v>
      </c>
      <c r="S7025" s="209">
        <v>97.7</v>
      </c>
    </row>
    <row r="7026" spans="3:19" x14ac:dyDescent="0.25">
      <c r="C7026" s="210"/>
      <c r="R7026" s="208">
        <v>43538</v>
      </c>
      <c r="S7026" s="209">
        <v>97.6</v>
      </c>
    </row>
    <row r="7027" spans="3:19" x14ac:dyDescent="0.25">
      <c r="C7027" s="210"/>
      <c r="R7027" s="208">
        <v>43539</v>
      </c>
      <c r="S7027" s="209">
        <v>96.7</v>
      </c>
    </row>
    <row r="7028" spans="3:19" x14ac:dyDescent="0.25">
      <c r="C7028" s="210"/>
      <c r="R7028" s="208">
        <v>43540</v>
      </c>
      <c r="S7028" s="209">
        <v>96.9</v>
      </c>
    </row>
    <row r="7029" spans="3:19" x14ac:dyDescent="0.25">
      <c r="C7029" s="210"/>
      <c r="R7029" s="208">
        <v>43541</v>
      </c>
      <c r="S7029" s="209">
        <v>93.1</v>
      </c>
    </row>
    <row r="7030" spans="3:19" x14ac:dyDescent="0.25">
      <c r="C7030" s="210"/>
      <c r="R7030" s="208">
        <v>43542</v>
      </c>
      <c r="S7030" s="209">
        <v>93.7</v>
      </c>
    </row>
    <row r="7031" spans="3:19" x14ac:dyDescent="0.25">
      <c r="C7031" s="210"/>
      <c r="R7031" s="208">
        <v>43543</v>
      </c>
      <c r="S7031" s="209">
        <v>94.4</v>
      </c>
    </row>
    <row r="7032" spans="3:19" x14ac:dyDescent="0.25">
      <c r="C7032" s="210"/>
      <c r="R7032" s="208">
        <v>43544</v>
      </c>
      <c r="S7032" s="209">
        <v>94.2</v>
      </c>
    </row>
    <row r="7033" spans="3:19" x14ac:dyDescent="0.25">
      <c r="C7033" s="210"/>
      <c r="R7033" s="208">
        <v>43545</v>
      </c>
      <c r="S7033" s="209">
        <v>93.3</v>
      </c>
    </row>
    <row r="7034" spans="3:19" x14ac:dyDescent="0.25">
      <c r="C7034" s="210"/>
      <c r="R7034" s="208">
        <v>43546</v>
      </c>
      <c r="S7034" s="209">
        <v>91.7</v>
      </c>
    </row>
    <row r="7035" spans="3:19" x14ac:dyDescent="0.25">
      <c r="C7035" s="210"/>
      <c r="R7035" s="208">
        <v>43547</v>
      </c>
      <c r="S7035" s="209">
        <v>90.4</v>
      </c>
    </row>
    <row r="7036" spans="3:19" x14ac:dyDescent="0.25">
      <c r="C7036" s="210"/>
      <c r="R7036" s="208">
        <v>43548</v>
      </c>
      <c r="S7036" s="209">
        <v>90.3</v>
      </c>
    </row>
    <row r="7037" spans="3:19" x14ac:dyDescent="0.25">
      <c r="C7037" s="210"/>
      <c r="R7037" s="208">
        <v>43549</v>
      </c>
      <c r="S7037" s="209">
        <v>90.4</v>
      </c>
    </row>
    <row r="7038" spans="3:19" x14ac:dyDescent="0.25">
      <c r="C7038" s="210"/>
      <c r="R7038" s="208">
        <v>43550</v>
      </c>
      <c r="S7038" s="209">
        <v>90.9</v>
      </c>
    </row>
    <row r="7039" spans="3:19" x14ac:dyDescent="0.25">
      <c r="C7039" s="210"/>
      <c r="R7039" s="208">
        <v>43551</v>
      </c>
      <c r="S7039" s="209">
        <v>89</v>
      </c>
    </row>
    <row r="7040" spans="3:19" x14ac:dyDescent="0.25">
      <c r="C7040" s="210"/>
      <c r="R7040" s="208">
        <v>43552</v>
      </c>
      <c r="S7040" s="209">
        <v>87.5</v>
      </c>
    </row>
    <row r="7041" spans="3:19" x14ac:dyDescent="0.25">
      <c r="C7041" s="210"/>
      <c r="R7041" s="208">
        <v>43553</v>
      </c>
      <c r="S7041" s="209">
        <v>84.7</v>
      </c>
    </row>
    <row r="7042" spans="3:19" x14ac:dyDescent="0.25">
      <c r="C7042" s="210"/>
      <c r="R7042" s="208">
        <v>43554</v>
      </c>
      <c r="S7042" s="209">
        <v>81.599999999999994</v>
      </c>
    </row>
    <row r="7043" spans="3:19" x14ac:dyDescent="0.25">
      <c r="C7043" s="210"/>
      <c r="R7043" s="208">
        <v>43555</v>
      </c>
      <c r="S7043" s="209">
        <v>76.2</v>
      </c>
    </row>
    <row r="7044" spans="3:19" x14ac:dyDescent="0.25">
      <c r="C7044" s="210"/>
      <c r="R7044" s="208">
        <v>43556</v>
      </c>
      <c r="S7044" s="209">
        <v>74</v>
      </c>
    </row>
    <row r="7045" spans="3:19" x14ac:dyDescent="0.25">
      <c r="C7045" s="210"/>
      <c r="R7045" s="208">
        <v>43557</v>
      </c>
      <c r="S7045" s="209">
        <v>73.400000000000006</v>
      </c>
    </row>
    <row r="7046" spans="3:19" x14ac:dyDescent="0.25">
      <c r="C7046" s="210"/>
      <c r="R7046" s="208">
        <v>43558</v>
      </c>
      <c r="S7046" s="209">
        <v>74.099999999999994</v>
      </c>
    </row>
    <row r="7047" spans="3:19" x14ac:dyDescent="0.25">
      <c r="C7047" s="210"/>
      <c r="R7047" s="208">
        <v>43559</v>
      </c>
      <c r="S7047" s="209">
        <v>73.099999999999994</v>
      </c>
    </row>
    <row r="7048" spans="3:19" x14ac:dyDescent="0.25">
      <c r="C7048" s="210"/>
      <c r="R7048" s="208">
        <v>43560</v>
      </c>
      <c r="S7048" s="209">
        <v>72.7</v>
      </c>
    </row>
    <row r="7049" spans="3:19" x14ac:dyDescent="0.25">
      <c r="C7049" s="210"/>
      <c r="R7049" s="208">
        <v>43561</v>
      </c>
      <c r="S7049" s="209">
        <v>71.7</v>
      </c>
    </row>
    <row r="7050" spans="3:19" x14ac:dyDescent="0.25">
      <c r="C7050" s="210"/>
      <c r="R7050" s="208">
        <v>43562</v>
      </c>
      <c r="S7050" s="209">
        <v>70.3</v>
      </c>
    </row>
    <row r="7051" spans="3:19" x14ac:dyDescent="0.25">
      <c r="C7051" s="210"/>
      <c r="R7051" s="208">
        <v>43563</v>
      </c>
      <c r="S7051" s="209">
        <v>70.8</v>
      </c>
    </row>
    <row r="7052" spans="3:19" x14ac:dyDescent="0.25">
      <c r="C7052" s="210"/>
      <c r="R7052" s="208">
        <v>43564</v>
      </c>
      <c r="S7052" s="209">
        <v>75.7</v>
      </c>
    </row>
    <row r="7053" spans="3:19" x14ac:dyDescent="0.25">
      <c r="C7053" s="210"/>
      <c r="R7053" s="208">
        <v>43565</v>
      </c>
      <c r="S7053" s="209">
        <v>76.7</v>
      </c>
    </row>
    <row r="7054" spans="3:19" x14ac:dyDescent="0.25">
      <c r="C7054" s="210"/>
      <c r="R7054" s="208">
        <v>43566</v>
      </c>
      <c r="S7054" s="209">
        <v>76.8</v>
      </c>
    </row>
    <row r="7055" spans="3:19" x14ac:dyDescent="0.25">
      <c r="C7055" s="210"/>
      <c r="R7055" s="208">
        <v>43567</v>
      </c>
      <c r="S7055" s="209">
        <v>76.400000000000006</v>
      </c>
    </row>
    <row r="7056" spans="3:19" x14ac:dyDescent="0.25">
      <c r="C7056" s="210"/>
      <c r="R7056" s="208">
        <v>43568</v>
      </c>
      <c r="S7056" s="209">
        <v>76.900000000000006</v>
      </c>
    </row>
    <row r="7057" spans="3:19" x14ac:dyDescent="0.25">
      <c r="C7057" s="210"/>
      <c r="R7057" s="208">
        <v>43569</v>
      </c>
      <c r="S7057" s="209">
        <v>76.599999999999994</v>
      </c>
    </row>
    <row r="7058" spans="3:19" x14ac:dyDescent="0.25">
      <c r="C7058" s="210"/>
      <c r="R7058" s="208">
        <v>43570</v>
      </c>
      <c r="S7058" s="209">
        <v>75.8</v>
      </c>
    </row>
    <row r="7059" spans="3:19" x14ac:dyDescent="0.25">
      <c r="C7059" s="210"/>
      <c r="R7059" s="208">
        <v>43571</v>
      </c>
      <c r="S7059" s="209">
        <v>78.8</v>
      </c>
    </row>
    <row r="7060" spans="3:19" x14ac:dyDescent="0.25">
      <c r="C7060" s="210"/>
      <c r="R7060" s="208">
        <v>43572</v>
      </c>
      <c r="S7060" s="209">
        <v>78.400000000000006</v>
      </c>
    </row>
    <row r="7061" spans="3:19" x14ac:dyDescent="0.25">
      <c r="C7061" s="210"/>
      <c r="R7061" s="208">
        <v>43573</v>
      </c>
      <c r="S7061" s="209">
        <v>76.599999999999994</v>
      </c>
    </row>
    <row r="7062" spans="3:19" x14ac:dyDescent="0.25">
      <c r="C7062" s="210"/>
      <c r="R7062" s="208">
        <v>43574</v>
      </c>
      <c r="S7062" s="209">
        <v>76.3</v>
      </c>
    </row>
    <row r="7063" spans="3:19" x14ac:dyDescent="0.25">
      <c r="C7063" s="210"/>
      <c r="R7063" s="208">
        <v>43575</v>
      </c>
      <c r="S7063" s="209">
        <v>74.900000000000006</v>
      </c>
    </row>
    <row r="7064" spans="3:19" x14ac:dyDescent="0.25">
      <c r="C7064" s="210"/>
      <c r="R7064" s="208">
        <v>43576</v>
      </c>
      <c r="S7064" s="209">
        <v>73.7</v>
      </c>
    </row>
    <row r="7065" spans="3:19" x14ac:dyDescent="0.25">
      <c r="C7065" s="210"/>
      <c r="R7065" s="208">
        <v>43577</v>
      </c>
      <c r="S7065" s="209">
        <v>74.3</v>
      </c>
    </row>
    <row r="7066" spans="3:19" x14ac:dyDescent="0.25">
      <c r="C7066" s="210"/>
      <c r="R7066" s="208">
        <v>43578</v>
      </c>
      <c r="S7066" s="209">
        <v>77.3</v>
      </c>
    </row>
    <row r="7067" spans="3:19" x14ac:dyDescent="0.25">
      <c r="C7067" s="210"/>
      <c r="R7067" s="208">
        <v>43579</v>
      </c>
      <c r="S7067" s="209">
        <v>78.5</v>
      </c>
    </row>
    <row r="7068" spans="3:19" x14ac:dyDescent="0.25">
      <c r="C7068" s="210"/>
      <c r="R7068" s="208">
        <v>43580</v>
      </c>
      <c r="S7068" s="209">
        <v>78.900000000000006</v>
      </c>
    </row>
    <row r="7069" spans="3:19" x14ac:dyDescent="0.25">
      <c r="C7069" s="210"/>
      <c r="R7069" s="208">
        <v>43581</v>
      </c>
      <c r="S7069" s="209">
        <v>80.5</v>
      </c>
    </row>
    <row r="7070" spans="3:19" x14ac:dyDescent="0.25">
      <c r="C7070" s="210"/>
      <c r="R7070" s="208">
        <v>43582</v>
      </c>
      <c r="S7070" s="209">
        <v>79.599999999999994</v>
      </c>
    </row>
    <row r="7071" spans="3:19" x14ac:dyDescent="0.25">
      <c r="C7071" s="210"/>
      <c r="R7071" s="208">
        <v>43583</v>
      </c>
      <c r="S7071" s="209">
        <v>78</v>
      </c>
    </row>
    <row r="7072" spans="3:19" x14ac:dyDescent="0.25">
      <c r="C7072" s="210"/>
      <c r="R7072" s="208">
        <v>43584</v>
      </c>
      <c r="S7072" s="209">
        <v>78.099999999999994</v>
      </c>
    </row>
    <row r="7073" spans="3:19" x14ac:dyDescent="0.25">
      <c r="C7073" s="210"/>
      <c r="R7073" s="208">
        <v>43585</v>
      </c>
      <c r="S7073" s="209">
        <v>79</v>
      </c>
    </row>
    <row r="7074" spans="3:19" x14ac:dyDescent="0.25">
      <c r="C7074" s="210"/>
      <c r="R7074" s="208">
        <v>43586</v>
      </c>
      <c r="S7074" s="209">
        <v>78.8</v>
      </c>
    </row>
    <row r="7075" spans="3:19" x14ac:dyDescent="0.25">
      <c r="C7075" s="210"/>
      <c r="R7075" s="208">
        <v>43587</v>
      </c>
      <c r="S7075" s="209">
        <v>83</v>
      </c>
    </row>
    <row r="7076" spans="3:19" x14ac:dyDescent="0.25">
      <c r="C7076" s="210"/>
      <c r="R7076" s="208">
        <v>43588</v>
      </c>
      <c r="S7076" s="209">
        <v>82.6</v>
      </c>
    </row>
    <row r="7077" spans="3:19" x14ac:dyDescent="0.25">
      <c r="C7077" s="210"/>
      <c r="R7077" s="208">
        <v>43589</v>
      </c>
      <c r="S7077" s="209">
        <v>81.900000000000006</v>
      </c>
    </row>
    <row r="7078" spans="3:19" x14ac:dyDescent="0.25">
      <c r="C7078" s="210"/>
      <c r="R7078" s="208">
        <v>43590</v>
      </c>
      <c r="S7078" s="209">
        <v>82.6</v>
      </c>
    </row>
    <row r="7079" spans="3:19" x14ac:dyDescent="0.25">
      <c r="C7079" s="210"/>
      <c r="R7079" s="208">
        <v>43591</v>
      </c>
      <c r="S7079" s="209">
        <v>85.2</v>
      </c>
    </row>
    <row r="7080" spans="3:19" x14ac:dyDescent="0.25">
      <c r="C7080" s="210"/>
      <c r="R7080" s="208">
        <v>43592</v>
      </c>
      <c r="S7080" s="209">
        <v>88.7</v>
      </c>
    </row>
    <row r="7081" spans="3:19" x14ac:dyDescent="0.25">
      <c r="C7081" s="210"/>
      <c r="R7081" s="208">
        <v>43593</v>
      </c>
      <c r="S7081" s="209">
        <v>87.4</v>
      </c>
    </row>
    <row r="7082" spans="3:19" x14ac:dyDescent="0.25">
      <c r="C7082" s="210"/>
      <c r="R7082" s="208">
        <v>43594</v>
      </c>
      <c r="S7082" s="209">
        <v>87.4</v>
      </c>
    </row>
    <row r="7083" spans="3:19" x14ac:dyDescent="0.25">
      <c r="C7083" s="210"/>
      <c r="R7083" s="208">
        <v>43595</v>
      </c>
      <c r="S7083" s="209">
        <v>89.4</v>
      </c>
    </row>
    <row r="7084" spans="3:19" x14ac:dyDescent="0.25">
      <c r="C7084" s="210"/>
      <c r="R7084" s="208">
        <v>43596</v>
      </c>
      <c r="S7084" s="209">
        <v>87.8</v>
      </c>
    </row>
    <row r="7085" spans="3:19" x14ac:dyDescent="0.25">
      <c r="C7085" s="210"/>
      <c r="R7085" s="208">
        <v>43597</v>
      </c>
      <c r="S7085" s="209">
        <v>85.3</v>
      </c>
    </row>
    <row r="7086" spans="3:19" x14ac:dyDescent="0.25">
      <c r="C7086" s="210"/>
      <c r="R7086" s="208">
        <v>43598</v>
      </c>
      <c r="S7086" s="209">
        <v>87</v>
      </c>
    </row>
    <row r="7087" spans="3:19" x14ac:dyDescent="0.25">
      <c r="C7087" s="210"/>
      <c r="R7087" s="208">
        <v>43599</v>
      </c>
      <c r="S7087" s="209">
        <v>93.6</v>
      </c>
    </row>
    <row r="7088" spans="3:19" x14ac:dyDescent="0.25">
      <c r="C7088" s="210"/>
      <c r="R7088" s="208">
        <v>43600</v>
      </c>
      <c r="S7088" s="209">
        <v>97.8</v>
      </c>
    </row>
    <row r="7089" spans="3:19" x14ac:dyDescent="0.25">
      <c r="C7089" s="210"/>
      <c r="R7089" s="208">
        <v>43601</v>
      </c>
      <c r="S7089" s="209">
        <v>99</v>
      </c>
    </row>
    <row r="7090" spans="3:19" x14ac:dyDescent="0.25">
      <c r="C7090" s="210"/>
      <c r="R7090" s="208">
        <v>43602</v>
      </c>
      <c r="S7090" s="209">
        <v>101.4</v>
      </c>
    </row>
    <row r="7091" spans="3:19" x14ac:dyDescent="0.25">
      <c r="C7091" s="210"/>
      <c r="R7091" s="208">
        <v>43603</v>
      </c>
      <c r="S7091" s="209">
        <v>102.3</v>
      </c>
    </row>
    <row r="7092" spans="3:19" x14ac:dyDescent="0.25">
      <c r="C7092" s="210"/>
      <c r="R7092" s="208">
        <v>43604</v>
      </c>
      <c r="S7092" s="209">
        <v>102.5</v>
      </c>
    </row>
    <row r="7093" spans="3:19" x14ac:dyDescent="0.25">
      <c r="C7093" s="210"/>
      <c r="R7093" s="208">
        <v>43605</v>
      </c>
      <c r="S7093" s="209">
        <v>104.4</v>
      </c>
    </row>
    <row r="7094" spans="3:19" x14ac:dyDescent="0.25">
      <c r="C7094" s="210"/>
      <c r="R7094" s="208">
        <v>43606</v>
      </c>
      <c r="S7094" s="209">
        <v>105.9</v>
      </c>
    </row>
    <row r="7095" spans="3:19" x14ac:dyDescent="0.25">
      <c r="C7095" s="210"/>
      <c r="R7095" s="208">
        <v>43607</v>
      </c>
      <c r="S7095" s="209">
        <v>105.8</v>
      </c>
    </row>
    <row r="7096" spans="3:19" x14ac:dyDescent="0.25">
      <c r="C7096" s="210"/>
      <c r="R7096" s="208">
        <v>43608</v>
      </c>
      <c r="S7096" s="209">
        <v>104</v>
      </c>
    </row>
    <row r="7097" spans="3:19" x14ac:dyDescent="0.25">
      <c r="C7097" s="210"/>
      <c r="R7097" s="208">
        <v>43609</v>
      </c>
      <c r="S7097" s="209">
        <v>106</v>
      </c>
    </row>
    <row r="7098" spans="3:19" x14ac:dyDescent="0.25">
      <c r="C7098" s="210"/>
      <c r="R7098" s="208">
        <v>43610</v>
      </c>
      <c r="S7098" s="209">
        <v>104.8</v>
      </c>
    </row>
    <row r="7099" spans="3:19" x14ac:dyDescent="0.25">
      <c r="C7099" s="210"/>
      <c r="R7099" s="208">
        <v>43611</v>
      </c>
      <c r="S7099" s="209">
        <v>101.8</v>
      </c>
    </row>
    <row r="7100" spans="3:19" x14ac:dyDescent="0.25">
      <c r="C7100" s="210"/>
      <c r="R7100" s="208">
        <v>43612</v>
      </c>
      <c r="S7100" s="209">
        <v>101.5</v>
      </c>
    </row>
    <row r="7101" spans="3:19" x14ac:dyDescent="0.25">
      <c r="C7101" s="210"/>
      <c r="R7101" s="208">
        <v>43613</v>
      </c>
      <c r="S7101" s="209">
        <v>102.8</v>
      </c>
    </row>
    <row r="7102" spans="3:19" x14ac:dyDescent="0.25">
      <c r="C7102" s="210"/>
      <c r="R7102" s="208">
        <v>43614</v>
      </c>
      <c r="S7102" s="209">
        <v>102.8</v>
      </c>
    </row>
    <row r="7103" spans="3:19" x14ac:dyDescent="0.25">
      <c r="C7103" s="210"/>
      <c r="R7103" s="208">
        <v>43615</v>
      </c>
      <c r="S7103" s="209">
        <v>105.1</v>
      </c>
    </row>
    <row r="7104" spans="3:19" x14ac:dyDescent="0.25">
      <c r="C7104" s="210"/>
      <c r="R7104" s="208">
        <v>43616</v>
      </c>
      <c r="S7104" s="209">
        <v>106.6</v>
      </c>
    </row>
    <row r="7105" spans="3:19" x14ac:dyDescent="0.25">
      <c r="C7105" s="210"/>
      <c r="R7105" s="208">
        <v>43617</v>
      </c>
      <c r="S7105" s="209">
        <v>104.7</v>
      </c>
    </row>
    <row r="7106" spans="3:19" x14ac:dyDescent="0.25">
      <c r="C7106" s="210"/>
      <c r="R7106" s="208">
        <v>43618</v>
      </c>
      <c r="S7106" s="209">
        <v>103.3</v>
      </c>
    </row>
    <row r="7107" spans="3:19" x14ac:dyDescent="0.25">
      <c r="C7107" s="210"/>
      <c r="R7107" s="208">
        <v>43619</v>
      </c>
      <c r="S7107" s="209">
        <v>105.9</v>
      </c>
    </row>
    <row r="7108" spans="3:19" x14ac:dyDescent="0.25">
      <c r="C7108" s="210"/>
      <c r="R7108" s="208">
        <v>43620</v>
      </c>
      <c r="S7108" s="209">
        <v>105.1</v>
      </c>
    </row>
    <row r="7109" spans="3:19" x14ac:dyDescent="0.25">
      <c r="C7109" s="210"/>
      <c r="R7109" s="208">
        <v>43621</v>
      </c>
      <c r="S7109" s="209">
        <v>104.7</v>
      </c>
    </row>
    <row r="7110" spans="3:19" x14ac:dyDescent="0.25">
      <c r="C7110" s="210"/>
      <c r="R7110" s="208">
        <v>43622</v>
      </c>
      <c r="S7110" s="209">
        <v>103.4</v>
      </c>
    </row>
    <row r="7111" spans="3:19" x14ac:dyDescent="0.25">
      <c r="C7111" s="210"/>
      <c r="R7111" s="208">
        <v>43623</v>
      </c>
      <c r="S7111" s="209">
        <v>103.8</v>
      </c>
    </row>
    <row r="7112" spans="3:19" x14ac:dyDescent="0.25">
      <c r="C7112" s="210"/>
      <c r="R7112" s="208">
        <v>43624</v>
      </c>
      <c r="S7112" s="209">
        <v>99.9</v>
      </c>
    </row>
    <row r="7113" spans="3:19" x14ac:dyDescent="0.25">
      <c r="C7113" s="210"/>
      <c r="R7113" s="208">
        <v>43625</v>
      </c>
      <c r="S7113" s="209">
        <v>97.2</v>
      </c>
    </row>
    <row r="7114" spans="3:19" x14ac:dyDescent="0.25">
      <c r="C7114" s="210"/>
      <c r="R7114" s="208">
        <v>43626</v>
      </c>
      <c r="S7114" s="209">
        <v>97.2</v>
      </c>
    </row>
    <row r="7115" spans="3:19" x14ac:dyDescent="0.25">
      <c r="C7115" s="210"/>
      <c r="R7115" s="208">
        <v>43627</v>
      </c>
      <c r="S7115" s="209">
        <v>98.6</v>
      </c>
    </row>
    <row r="7116" spans="3:19" x14ac:dyDescent="0.25">
      <c r="C7116" s="210"/>
      <c r="R7116" s="208">
        <v>43628</v>
      </c>
      <c r="S7116" s="209">
        <v>97.4</v>
      </c>
    </row>
    <row r="7117" spans="3:19" x14ac:dyDescent="0.25">
      <c r="C7117" s="210"/>
      <c r="R7117" s="208">
        <v>43629</v>
      </c>
      <c r="S7117" s="209">
        <v>93</v>
      </c>
    </row>
    <row r="7118" spans="3:19" x14ac:dyDescent="0.25">
      <c r="C7118" s="210"/>
      <c r="R7118" s="208">
        <v>43630</v>
      </c>
      <c r="S7118" s="209">
        <v>93.2</v>
      </c>
    </row>
    <row r="7119" spans="3:19" x14ac:dyDescent="0.25">
      <c r="C7119" s="210"/>
      <c r="R7119" s="208">
        <v>43631</v>
      </c>
      <c r="S7119" s="209">
        <v>91.6</v>
      </c>
    </row>
    <row r="7120" spans="3:19" x14ac:dyDescent="0.25">
      <c r="C7120" s="210"/>
      <c r="R7120" s="208">
        <v>43632</v>
      </c>
      <c r="S7120" s="209">
        <v>88.9</v>
      </c>
    </row>
    <row r="7121" spans="3:19" x14ac:dyDescent="0.25">
      <c r="C7121" s="210"/>
      <c r="R7121" s="208">
        <v>43633</v>
      </c>
      <c r="S7121" s="209">
        <v>90.4</v>
      </c>
    </row>
    <row r="7122" spans="3:19" x14ac:dyDescent="0.25">
      <c r="C7122" s="210"/>
      <c r="R7122" s="208">
        <v>43634</v>
      </c>
      <c r="S7122" s="209">
        <v>93.8</v>
      </c>
    </row>
    <row r="7123" spans="3:19" x14ac:dyDescent="0.25">
      <c r="C7123" s="210"/>
      <c r="R7123" s="208">
        <v>43635</v>
      </c>
      <c r="S7123" s="209">
        <v>94.9</v>
      </c>
    </row>
    <row r="7124" spans="3:19" x14ac:dyDescent="0.25">
      <c r="C7124" s="210"/>
      <c r="R7124" s="208">
        <v>43636</v>
      </c>
      <c r="S7124" s="209">
        <v>92.9</v>
      </c>
    </row>
    <row r="7125" spans="3:19" x14ac:dyDescent="0.25">
      <c r="C7125" s="210"/>
      <c r="R7125" s="208">
        <v>43637</v>
      </c>
      <c r="S7125" s="209">
        <v>94</v>
      </c>
    </row>
    <row r="7126" spans="3:19" x14ac:dyDescent="0.25">
      <c r="C7126" s="210"/>
      <c r="R7126" s="208">
        <v>43638</v>
      </c>
      <c r="S7126" s="209">
        <v>96.2</v>
      </c>
    </row>
    <row r="7127" spans="3:19" x14ac:dyDescent="0.25">
      <c r="C7127" s="210"/>
      <c r="R7127" s="208">
        <v>43639</v>
      </c>
      <c r="S7127" s="209">
        <v>94.5</v>
      </c>
    </row>
    <row r="7128" spans="3:19" x14ac:dyDescent="0.25">
      <c r="C7128" s="210"/>
      <c r="R7128" s="208">
        <v>43640</v>
      </c>
      <c r="S7128" s="209">
        <v>98.1</v>
      </c>
    </row>
    <row r="7129" spans="3:19" x14ac:dyDescent="0.25">
      <c r="C7129" s="210"/>
      <c r="R7129" s="208">
        <v>43641</v>
      </c>
      <c r="S7129" s="209">
        <v>99.5</v>
      </c>
    </row>
    <row r="7130" spans="3:19" x14ac:dyDescent="0.25">
      <c r="C7130" s="210"/>
      <c r="R7130" s="208">
        <v>43642</v>
      </c>
      <c r="S7130" s="209">
        <v>102.2</v>
      </c>
    </row>
    <row r="7131" spans="3:19" x14ac:dyDescent="0.25">
      <c r="C7131" s="210"/>
      <c r="R7131" s="208">
        <v>43643</v>
      </c>
      <c r="S7131" s="209">
        <v>104.4</v>
      </c>
    </row>
    <row r="7132" spans="3:19" x14ac:dyDescent="0.25">
      <c r="C7132" s="210"/>
      <c r="R7132" s="208">
        <v>43644</v>
      </c>
      <c r="S7132" s="209">
        <v>107.3</v>
      </c>
    </row>
    <row r="7133" spans="3:19" x14ac:dyDescent="0.25">
      <c r="C7133" s="210"/>
      <c r="R7133" s="208">
        <v>43645</v>
      </c>
      <c r="S7133" s="209">
        <v>106</v>
      </c>
    </row>
    <row r="7134" spans="3:19" x14ac:dyDescent="0.25">
      <c r="C7134" s="210"/>
      <c r="R7134" s="208">
        <v>43646</v>
      </c>
      <c r="S7134" s="209">
        <v>103.3</v>
      </c>
    </row>
    <row r="7135" spans="3:19" x14ac:dyDescent="0.25">
      <c r="C7135" s="210"/>
      <c r="R7135" s="208">
        <v>43647</v>
      </c>
      <c r="S7135" s="209">
        <v>102.7</v>
      </c>
    </row>
    <row r="7136" spans="3:19" x14ac:dyDescent="0.25">
      <c r="C7136" s="210"/>
      <c r="R7136" s="208">
        <v>43648</v>
      </c>
      <c r="S7136" s="209">
        <v>106.4</v>
      </c>
    </row>
    <row r="7137" spans="3:19" x14ac:dyDescent="0.25">
      <c r="C7137" s="210"/>
      <c r="R7137" s="208">
        <v>43649</v>
      </c>
      <c r="S7137" s="209">
        <v>104.3</v>
      </c>
    </row>
    <row r="7138" spans="3:19" x14ac:dyDescent="0.25">
      <c r="C7138" s="210"/>
      <c r="R7138" s="208">
        <v>43650</v>
      </c>
      <c r="S7138" s="209">
        <v>105.5</v>
      </c>
    </row>
    <row r="7139" spans="3:19" x14ac:dyDescent="0.25">
      <c r="C7139" s="210"/>
      <c r="R7139" s="208">
        <v>43651</v>
      </c>
      <c r="S7139" s="209">
        <v>104.7</v>
      </c>
    </row>
    <row r="7140" spans="3:19" x14ac:dyDescent="0.25">
      <c r="C7140" s="210"/>
      <c r="R7140" s="208">
        <v>43652</v>
      </c>
      <c r="S7140" s="209">
        <v>103.7</v>
      </c>
    </row>
    <row r="7141" spans="3:19" x14ac:dyDescent="0.25">
      <c r="C7141" s="210"/>
      <c r="R7141" s="208">
        <v>43653</v>
      </c>
      <c r="S7141" s="209">
        <v>103.1</v>
      </c>
    </row>
    <row r="7142" spans="3:19" x14ac:dyDescent="0.25">
      <c r="C7142" s="210"/>
      <c r="R7142" s="208">
        <v>43654</v>
      </c>
      <c r="S7142" s="209">
        <v>103.2</v>
      </c>
    </row>
    <row r="7143" spans="3:19" x14ac:dyDescent="0.25">
      <c r="C7143" s="210"/>
      <c r="R7143" s="208">
        <v>43655</v>
      </c>
      <c r="S7143" s="209">
        <v>104.6</v>
      </c>
    </row>
    <row r="7144" spans="3:19" x14ac:dyDescent="0.25">
      <c r="C7144" s="210"/>
      <c r="R7144" s="208">
        <v>43656</v>
      </c>
      <c r="S7144" s="209">
        <v>106.1</v>
      </c>
    </row>
    <row r="7145" spans="3:19" x14ac:dyDescent="0.25">
      <c r="C7145" s="210"/>
      <c r="R7145" s="208">
        <v>43657</v>
      </c>
      <c r="S7145" s="209">
        <v>107.6</v>
      </c>
    </row>
    <row r="7146" spans="3:19" x14ac:dyDescent="0.25">
      <c r="C7146" s="210"/>
      <c r="R7146" s="208">
        <v>43658</v>
      </c>
      <c r="S7146" s="209">
        <v>108</v>
      </c>
    </row>
    <row r="7147" spans="3:19" x14ac:dyDescent="0.25">
      <c r="C7147" s="210"/>
      <c r="R7147" s="208">
        <v>43659</v>
      </c>
      <c r="S7147" s="209">
        <v>106.8</v>
      </c>
    </row>
    <row r="7148" spans="3:19" x14ac:dyDescent="0.25">
      <c r="C7148" s="210"/>
      <c r="R7148" s="208">
        <v>43660</v>
      </c>
      <c r="S7148" s="209">
        <v>101.4</v>
      </c>
    </row>
    <row r="7149" spans="3:19" x14ac:dyDescent="0.25">
      <c r="C7149" s="210"/>
      <c r="R7149" s="208">
        <v>43661</v>
      </c>
      <c r="S7149" s="209">
        <v>98.8</v>
      </c>
    </row>
    <row r="7150" spans="3:19" x14ac:dyDescent="0.25">
      <c r="C7150" s="210"/>
      <c r="R7150" s="208">
        <v>43662</v>
      </c>
      <c r="S7150" s="209">
        <v>99.3</v>
      </c>
    </row>
    <row r="7151" spans="3:19" x14ac:dyDescent="0.25">
      <c r="C7151" s="210"/>
      <c r="R7151" s="208">
        <v>43663</v>
      </c>
      <c r="S7151" s="209">
        <v>100</v>
      </c>
    </row>
    <row r="7152" spans="3:19" x14ac:dyDescent="0.25">
      <c r="C7152" s="210"/>
      <c r="R7152" s="208">
        <v>43664</v>
      </c>
      <c r="S7152" s="209">
        <v>98.1</v>
      </c>
    </row>
    <row r="7153" spans="3:19" x14ac:dyDescent="0.25">
      <c r="C7153" s="210"/>
      <c r="R7153" s="208">
        <v>43665</v>
      </c>
      <c r="S7153" s="209">
        <v>95.2</v>
      </c>
    </row>
    <row r="7154" spans="3:19" x14ac:dyDescent="0.25">
      <c r="C7154" s="210"/>
      <c r="R7154" s="208">
        <v>43666</v>
      </c>
      <c r="S7154" s="209">
        <v>95.7</v>
      </c>
    </row>
    <row r="7155" spans="3:19" x14ac:dyDescent="0.25">
      <c r="C7155" s="210"/>
      <c r="R7155" s="208">
        <v>43667</v>
      </c>
      <c r="S7155" s="209">
        <v>93.5</v>
      </c>
    </row>
    <row r="7156" spans="3:19" x14ac:dyDescent="0.25">
      <c r="C7156" s="210"/>
      <c r="R7156" s="208">
        <v>43668</v>
      </c>
      <c r="S7156" s="209">
        <v>94.4</v>
      </c>
    </row>
    <row r="7157" spans="3:19" x14ac:dyDescent="0.25">
      <c r="C7157" s="210"/>
      <c r="R7157" s="208">
        <v>43669</v>
      </c>
      <c r="S7157" s="209">
        <v>95.7</v>
      </c>
    </row>
    <row r="7158" spans="3:19" x14ac:dyDescent="0.25">
      <c r="C7158" s="210"/>
      <c r="R7158" s="208">
        <v>43670</v>
      </c>
      <c r="S7158" s="209">
        <v>93.3</v>
      </c>
    </row>
    <row r="7159" spans="3:19" x14ac:dyDescent="0.25">
      <c r="C7159" s="210"/>
      <c r="R7159" s="208">
        <v>43671</v>
      </c>
      <c r="S7159" s="209">
        <v>93.1</v>
      </c>
    </row>
    <row r="7160" spans="3:19" x14ac:dyDescent="0.25">
      <c r="C7160" s="210"/>
      <c r="R7160" s="208">
        <v>43672</v>
      </c>
      <c r="S7160" s="209">
        <v>93.5</v>
      </c>
    </row>
    <row r="7161" spans="3:19" x14ac:dyDescent="0.25">
      <c r="C7161" s="210"/>
      <c r="R7161" s="208">
        <v>43673</v>
      </c>
      <c r="S7161" s="209">
        <v>91.1</v>
      </c>
    </row>
    <row r="7162" spans="3:19" x14ac:dyDescent="0.25">
      <c r="C7162" s="210"/>
      <c r="R7162" s="208">
        <v>43674</v>
      </c>
      <c r="S7162" s="209">
        <v>87.1</v>
      </c>
    </row>
    <row r="7163" spans="3:19" x14ac:dyDescent="0.25">
      <c r="C7163" s="210"/>
      <c r="R7163" s="208">
        <v>43675</v>
      </c>
      <c r="S7163" s="209">
        <v>88.9</v>
      </c>
    </row>
    <row r="7164" spans="3:19" x14ac:dyDescent="0.25">
      <c r="C7164" s="210"/>
      <c r="R7164" s="208">
        <v>43676</v>
      </c>
      <c r="S7164" s="209">
        <v>93.2</v>
      </c>
    </row>
    <row r="7165" spans="3:19" x14ac:dyDescent="0.25">
      <c r="C7165" s="210"/>
      <c r="R7165" s="208">
        <v>43677</v>
      </c>
      <c r="S7165" s="209">
        <v>92.4</v>
      </c>
    </row>
    <row r="7166" spans="3:19" x14ac:dyDescent="0.25">
      <c r="C7166" s="210"/>
      <c r="R7166" s="208">
        <v>43678</v>
      </c>
      <c r="S7166" s="209">
        <v>91.4</v>
      </c>
    </row>
    <row r="7167" spans="3:19" x14ac:dyDescent="0.25">
      <c r="C7167" s="210"/>
      <c r="R7167" s="208">
        <v>43679</v>
      </c>
      <c r="S7167" s="209">
        <v>92.9</v>
      </c>
    </row>
    <row r="7168" spans="3:19" x14ac:dyDescent="0.25">
      <c r="C7168" s="210"/>
      <c r="R7168" s="208">
        <v>43680</v>
      </c>
      <c r="S7168" s="209">
        <v>93.1</v>
      </c>
    </row>
    <row r="7169" spans="3:19" x14ac:dyDescent="0.25">
      <c r="C7169" s="210"/>
      <c r="R7169" s="208">
        <v>43681</v>
      </c>
      <c r="S7169" s="209">
        <v>93.6</v>
      </c>
    </row>
    <row r="7170" spans="3:19" x14ac:dyDescent="0.25">
      <c r="C7170" s="210"/>
      <c r="R7170" s="208">
        <v>43682</v>
      </c>
      <c r="S7170" s="209">
        <v>95.4</v>
      </c>
    </row>
    <row r="7171" spans="3:19" x14ac:dyDescent="0.25">
      <c r="C7171" s="210"/>
      <c r="R7171" s="208">
        <v>43683</v>
      </c>
      <c r="S7171" s="209">
        <v>102.7</v>
      </c>
    </row>
    <row r="7172" spans="3:19" x14ac:dyDescent="0.25">
      <c r="C7172" s="210"/>
      <c r="R7172" s="208">
        <v>43684</v>
      </c>
      <c r="S7172" s="209">
        <v>104.4</v>
      </c>
    </row>
    <row r="7173" spans="3:19" x14ac:dyDescent="0.25">
      <c r="C7173" s="210"/>
      <c r="R7173" s="208">
        <v>43685</v>
      </c>
      <c r="S7173" s="209">
        <v>106</v>
      </c>
    </row>
    <row r="7174" spans="3:19" x14ac:dyDescent="0.25">
      <c r="C7174" s="210"/>
      <c r="R7174" s="208">
        <v>43686</v>
      </c>
      <c r="S7174" s="209">
        <v>106.2</v>
      </c>
    </row>
    <row r="7175" spans="3:19" x14ac:dyDescent="0.25">
      <c r="C7175" s="210"/>
      <c r="R7175" s="208">
        <v>43687</v>
      </c>
      <c r="S7175" s="209">
        <v>105.2</v>
      </c>
    </row>
    <row r="7176" spans="3:19" x14ac:dyDescent="0.25">
      <c r="C7176" s="210"/>
      <c r="R7176" s="208">
        <v>43688</v>
      </c>
      <c r="S7176" s="209">
        <v>104.2</v>
      </c>
    </row>
    <row r="7177" spans="3:19" x14ac:dyDescent="0.25">
      <c r="C7177" s="210"/>
      <c r="R7177" s="208">
        <v>43689</v>
      </c>
      <c r="S7177" s="209">
        <v>106.6</v>
      </c>
    </row>
    <row r="7178" spans="3:19" x14ac:dyDescent="0.25">
      <c r="C7178" s="210"/>
      <c r="R7178" s="208">
        <v>43690</v>
      </c>
      <c r="S7178" s="209">
        <v>106.9</v>
      </c>
    </row>
    <row r="7179" spans="3:19" x14ac:dyDescent="0.25">
      <c r="C7179" s="210"/>
      <c r="R7179" s="208">
        <v>43691</v>
      </c>
      <c r="S7179" s="209">
        <v>109.4</v>
      </c>
    </row>
    <row r="7180" spans="3:19" x14ac:dyDescent="0.25">
      <c r="C7180" s="210"/>
      <c r="R7180" s="208">
        <v>43692</v>
      </c>
      <c r="S7180" s="209">
        <v>110.1</v>
      </c>
    </row>
    <row r="7181" spans="3:19" x14ac:dyDescent="0.25">
      <c r="C7181" s="210"/>
      <c r="R7181" s="208">
        <v>43693</v>
      </c>
      <c r="S7181" s="209">
        <v>108.7</v>
      </c>
    </row>
    <row r="7182" spans="3:19" x14ac:dyDescent="0.25">
      <c r="C7182" s="210"/>
      <c r="R7182" s="208">
        <v>43694</v>
      </c>
      <c r="S7182" s="209">
        <v>108.6</v>
      </c>
    </row>
    <row r="7183" spans="3:19" x14ac:dyDescent="0.25">
      <c r="C7183" s="210"/>
      <c r="R7183" s="208">
        <v>43695</v>
      </c>
      <c r="S7183" s="209">
        <v>109.9</v>
      </c>
    </row>
    <row r="7184" spans="3:19" x14ac:dyDescent="0.25">
      <c r="C7184" s="210"/>
      <c r="R7184" s="208">
        <v>43696</v>
      </c>
      <c r="S7184" s="209">
        <v>111.3</v>
      </c>
    </row>
    <row r="7185" spans="3:19" x14ac:dyDescent="0.25">
      <c r="C7185" s="210"/>
      <c r="R7185" s="208">
        <v>43697</v>
      </c>
      <c r="S7185" s="209">
        <v>111.8</v>
      </c>
    </row>
    <row r="7186" spans="3:19" x14ac:dyDescent="0.25">
      <c r="C7186" s="210"/>
      <c r="R7186" s="208">
        <v>43698</v>
      </c>
      <c r="S7186" s="209">
        <v>109.2</v>
      </c>
    </row>
    <row r="7187" spans="3:19" x14ac:dyDescent="0.25">
      <c r="C7187" s="210"/>
      <c r="R7187" s="208">
        <v>43699</v>
      </c>
      <c r="S7187" s="209">
        <v>109.5</v>
      </c>
    </row>
    <row r="7188" spans="3:19" x14ac:dyDescent="0.25">
      <c r="C7188" s="210"/>
      <c r="R7188" s="208">
        <v>43700</v>
      </c>
      <c r="S7188" s="209">
        <v>109.4</v>
      </c>
    </row>
    <row r="7189" spans="3:19" x14ac:dyDescent="0.25">
      <c r="C7189" s="210"/>
      <c r="R7189" s="208">
        <v>43701</v>
      </c>
      <c r="S7189" s="209">
        <v>109.1</v>
      </c>
    </row>
    <row r="7190" spans="3:19" x14ac:dyDescent="0.25">
      <c r="C7190" s="210"/>
      <c r="R7190" s="208">
        <v>43702</v>
      </c>
      <c r="S7190" s="209">
        <v>107.3</v>
      </c>
    </row>
    <row r="7191" spans="3:19" x14ac:dyDescent="0.25">
      <c r="C7191" s="210"/>
      <c r="R7191" s="208">
        <v>43703</v>
      </c>
      <c r="S7191" s="209">
        <v>109.2</v>
      </c>
    </row>
    <row r="7192" spans="3:19" x14ac:dyDescent="0.25">
      <c r="C7192" s="210"/>
      <c r="R7192" s="208">
        <v>43704</v>
      </c>
      <c r="S7192" s="209">
        <v>114.1</v>
      </c>
    </row>
    <row r="7193" spans="3:19" x14ac:dyDescent="0.25">
      <c r="C7193" s="210"/>
      <c r="R7193" s="208">
        <v>43705</v>
      </c>
      <c r="S7193" s="209">
        <v>112.3</v>
      </c>
    </row>
    <row r="7194" spans="3:19" x14ac:dyDescent="0.25">
      <c r="C7194" s="210"/>
      <c r="R7194" s="208">
        <v>43706</v>
      </c>
      <c r="S7194" s="209">
        <v>109.8</v>
      </c>
    </row>
    <row r="7195" spans="3:19" x14ac:dyDescent="0.25">
      <c r="C7195" s="210"/>
      <c r="R7195" s="208">
        <v>43707</v>
      </c>
      <c r="S7195" s="209">
        <v>108.3</v>
      </c>
    </row>
    <row r="7196" spans="3:19" x14ac:dyDescent="0.25">
      <c r="C7196" s="210"/>
      <c r="R7196" s="208">
        <v>43708</v>
      </c>
      <c r="S7196" s="209">
        <v>106</v>
      </c>
    </row>
    <row r="7197" spans="3:19" x14ac:dyDescent="0.25">
      <c r="C7197" s="210"/>
      <c r="R7197" s="208">
        <v>43709</v>
      </c>
      <c r="S7197" s="209">
        <v>103.4</v>
      </c>
    </row>
    <row r="7198" spans="3:19" x14ac:dyDescent="0.25">
      <c r="C7198" s="210"/>
      <c r="R7198" s="208">
        <v>43710</v>
      </c>
      <c r="S7198" s="209">
        <v>103.7</v>
      </c>
    </row>
    <row r="7199" spans="3:19" x14ac:dyDescent="0.25">
      <c r="C7199" s="210"/>
      <c r="R7199" s="208">
        <v>43711</v>
      </c>
      <c r="S7199" s="209">
        <v>102.6</v>
      </c>
    </row>
    <row r="7200" spans="3:19" x14ac:dyDescent="0.25">
      <c r="C7200" s="210"/>
      <c r="R7200" s="208">
        <v>43712</v>
      </c>
      <c r="S7200" s="209">
        <v>102.2</v>
      </c>
    </row>
    <row r="7201" spans="3:19" x14ac:dyDescent="0.25">
      <c r="C7201" s="210"/>
      <c r="R7201" s="208">
        <v>43713</v>
      </c>
      <c r="S7201" s="209">
        <v>95.8</v>
      </c>
    </row>
    <row r="7202" spans="3:19" x14ac:dyDescent="0.25">
      <c r="C7202" s="210"/>
      <c r="R7202" s="208">
        <v>43714</v>
      </c>
      <c r="S7202" s="209">
        <v>95</v>
      </c>
    </row>
    <row r="7203" spans="3:19" x14ac:dyDescent="0.25">
      <c r="C7203" s="210"/>
      <c r="R7203" s="208">
        <v>43715</v>
      </c>
      <c r="S7203" s="209">
        <v>90.8</v>
      </c>
    </row>
    <row r="7204" spans="3:19" x14ac:dyDescent="0.25">
      <c r="C7204" s="210"/>
      <c r="R7204" s="208">
        <v>43716</v>
      </c>
      <c r="S7204" s="209">
        <v>89.5</v>
      </c>
    </row>
    <row r="7205" spans="3:19" x14ac:dyDescent="0.25">
      <c r="C7205" s="210"/>
      <c r="R7205" s="208">
        <v>43717</v>
      </c>
      <c r="S7205" s="209">
        <v>88.9</v>
      </c>
    </row>
    <row r="7206" spans="3:19" x14ac:dyDescent="0.25">
      <c r="C7206" s="210"/>
      <c r="R7206" s="208">
        <v>43718</v>
      </c>
      <c r="S7206" s="209">
        <v>89.8</v>
      </c>
    </row>
    <row r="7207" spans="3:19" x14ac:dyDescent="0.25">
      <c r="C7207" s="210"/>
      <c r="R7207" s="208">
        <v>43719</v>
      </c>
      <c r="S7207" s="209">
        <v>88.1</v>
      </c>
    </row>
    <row r="7208" spans="3:19" x14ac:dyDescent="0.25">
      <c r="C7208" s="210"/>
      <c r="R7208" s="208">
        <v>43720</v>
      </c>
      <c r="S7208" s="209">
        <v>89.4</v>
      </c>
    </row>
    <row r="7209" spans="3:19" x14ac:dyDescent="0.25">
      <c r="C7209" s="210"/>
      <c r="R7209" s="208">
        <v>43721</v>
      </c>
      <c r="S7209" s="209">
        <v>88.2</v>
      </c>
    </row>
    <row r="7210" spans="3:19" x14ac:dyDescent="0.25">
      <c r="C7210" s="210"/>
      <c r="R7210" s="208">
        <v>43722</v>
      </c>
      <c r="S7210" s="209">
        <v>86.5</v>
      </c>
    </row>
    <row r="7211" spans="3:19" x14ac:dyDescent="0.25">
      <c r="C7211" s="210"/>
      <c r="R7211" s="208">
        <v>43723</v>
      </c>
      <c r="S7211" s="209">
        <v>85.5</v>
      </c>
    </row>
    <row r="7212" spans="3:19" x14ac:dyDescent="0.25">
      <c r="C7212" s="210"/>
      <c r="R7212" s="208">
        <v>43724</v>
      </c>
      <c r="S7212" s="209">
        <v>88.1</v>
      </c>
    </row>
    <row r="7213" spans="3:19" x14ac:dyDescent="0.25">
      <c r="C7213" s="210"/>
      <c r="R7213" s="208">
        <v>43725</v>
      </c>
      <c r="S7213" s="209">
        <v>93.6</v>
      </c>
    </row>
    <row r="7214" spans="3:19" x14ac:dyDescent="0.25">
      <c r="C7214" s="210"/>
      <c r="R7214" s="208">
        <v>43726</v>
      </c>
      <c r="S7214" s="209">
        <v>93.2</v>
      </c>
    </row>
    <row r="7215" spans="3:19" x14ac:dyDescent="0.25">
      <c r="C7215" s="210"/>
      <c r="R7215" s="208">
        <v>43727</v>
      </c>
      <c r="S7215" s="209">
        <v>95.9</v>
      </c>
    </row>
    <row r="7216" spans="3:19" x14ac:dyDescent="0.25">
      <c r="C7216" s="210"/>
      <c r="R7216" s="208">
        <v>43728</v>
      </c>
      <c r="S7216" s="209">
        <v>96.3</v>
      </c>
    </row>
    <row r="7217" spans="3:19" x14ac:dyDescent="0.25">
      <c r="C7217" s="210"/>
      <c r="R7217" s="208">
        <v>43729</v>
      </c>
      <c r="S7217" s="209">
        <v>94.1</v>
      </c>
    </row>
    <row r="7218" spans="3:19" x14ac:dyDescent="0.25">
      <c r="C7218" s="210"/>
      <c r="R7218" s="208">
        <v>43730</v>
      </c>
      <c r="S7218" s="209">
        <v>94.4</v>
      </c>
    </row>
    <row r="7219" spans="3:19" x14ac:dyDescent="0.25">
      <c r="C7219" s="210"/>
      <c r="R7219" s="208">
        <v>43731</v>
      </c>
      <c r="S7219" s="209">
        <v>94</v>
      </c>
    </row>
    <row r="7220" spans="3:19" x14ac:dyDescent="0.25">
      <c r="C7220" s="210"/>
      <c r="R7220" s="208">
        <v>43732</v>
      </c>
      <c r="S7220" s="209">
        <v>94.7</v>
      </c>
    </row>
    <row r="7221" spans="3:19" x14ac:dyDescent="0.25">
      <c r="C7221" s="210"/>
      <c r="R7221" s="208">
        <v>43733</v>
      </c>
      <c r="S7221" s="209">
        <v>94.8</v>
      </c>
    </row>
    <row r="7222" spans="3:19" x14ac:dyDescent="0.25">
      <c r="C7222" s="210"/>
      <c r="R7222" s="208">
        <v>43734</v>
      </c>
      <c r="S7222" s="209">
        <v>91.2</v>
      </c>
    </row>
    <row r="7223" spans="3:19" x14ac:dyDescent="0.25">
      <c r="C7223" s="210"/>
      <c r="R7223" s="208">
        <v>43735</v>
      </c>
      <c r="S7223" s="209">
        <v>91.3</v>
      </c>
    </row>
    <row r="7224" spans="3:19" x14ac:dyDescent="0.25">
      <c r="C7224" s="210"/>
      <c r="R7224" s="208">
        <v>43736</v>
      </c>
      <c r="S7224" s="209">
        <v>90.1</v>
      </c>
    </row>
    <row r="7225" spans="3:19" x14ac:dyDescent="0.25">
      <c r="C7225" s="210"/>
      <c r="R7225" s="208">
        <v>43737</v>
      </c>
      <c r="S7225" s="209">
        <v>90.6</v>
      </c>
    </row>
    <row r="7226" spans="3:19" x14ac:dyDescent="0.25">
      <c r="C7226" s="210"/>
      <c r="R7226" s="208">
        <v>43738</v>
      </c>
      <c r="S7226" s="209">
        <v>92.6</v>
      </c>
    </row>
    <row r="7227" spans="3:19" x14ac:dyDescent="0.25">
      <c r="C7227" s="210"/>
      <c r="R7227" s="208">
        <v>43739</v>
      </c>
      <c r="S7227" s="209">
        <v>94.4</v>
      </c>
    </row>
    <row r="7228" spans="3:19" x14ac:dyDescent="0.25">
      <c r="C7228" s="210"/>
      <c r="R7228" s="208">
        <v>43740</v>
      </c>
      <c r="S7228" s="209">
        <v>92.7</v>
      </c>
    </row>
    <row r="7229" spans="3:19" x14ac:dyDescent="0.25">
      <c r="C7229" s="210"/>
      <c r="R7229" s="208">
        <v>43741</v>
      </c>
      <c r="S7229" s="209">
        <v>91.5</v>
      </c>
    </row>
    <row r="7230" spans="3:19" x14ac:dyDescent="0.25">
      <c r="C7230" s="210"/>
      <c r="R7230" s="208">
        <v>43742</v>
      </c>
      <c r="S7230" s="209">
        <v>92.2</v>
      </c>
    </row>
    <row r="7231" spans="3:19" x14ac:dyDescent="0.25">
      <c r="C7231" s="210"/>
      <c r="R7231" s="208">
        <v>43743</v>
      </c>
      <c r="S7231" s="209">
        <v>91.3</v>
      </c>
    </row>
    <row r="7232" spans="3:19" x14ac:dyDescent="0.25">
      <c r="C7232" s="210"/>
      <c r="R7232" s="208">
        <v>43744</v>
      </c>
      <c r="S7232" s="209">
        <v>89.9</v>
      </c>
    </row>
    <row r="7233" spans="3:19" x14ac:dyDescent="0.25">
      <c r="C7233" s="210"/>
      <c r="R7233" s="208">
        <v>43745</v>
      </c>
      <c r="S7233" s="209">
        <v>91</v>
      </c>
    </row>
    <row r="7234" spans="3:19" x14ac:dyDescent="0.25">
      <c r="C7234" s="210"/>
      <c r="R7234" s="208">
        <v>43746</v>
      </c>
      <c r="S7234" s="209">
        <v>92.8</v>
      </c>
    </row>
    <row r="7235" spans="3:19" x14ac:dyDescent="0.25">
      <c r="C7235" s="210"/>
      <c r="R7235" s="208">
        <v>43747</v>
      </c>
      <c r="S7235" s="209">
        <v>93.1</v>
      </c>
    </row>
    <row r="7236" spans="3:19" x14ac:dyDescent="0.25">
      <c r="C7236" s="210"/>
      <c r="R7236" s="208">
        <v>43748</v>
      </c>
      <c r="S7236" s="209">
        <v>95.1</v>
      </c>
    </row>
    <row r="7237" spans="3:19" x14ac:dyDescent="0.25">
      <c r="C7237" s="210"/>
      <c r="R7237" s="208">
        <v>43749</v>
      </c>
      <c r="S7237" s="209">
        <v>98.7</v>
      </c>
    </row>
    <row r="7238" spans="3:19" x14ac:dyDescent="0.25">
      <c r="C7238" s="210"/>
      <c r="R7238" s="208">
        <v>43750</v>
      </c>
      <c r="S7238" s="209">
        <v>99.5</v>
      </c>
    </row>
    <row r="7239" spans="3:19" x14ac:dyDescent="0.25">
      <c r="C7239" s="210"/>
      <c r="R7239" s="208">
        <v>43751</v>
      </c>
      <c r="S7239" s="209">
        <v>100.3</v>
      </c>
    </row>
    <row r="7240" spans="3:19" x14ac:dyDescent="0.25">
      <c r="C7240" s="210"/>
      <c r="R7240" s="208">
        <v>43752</v>
      </c>
      <c r="S7240" s="209">
        <v>102.7</v>
      </c>
    </row>
    <row r="7241" spans="3:19" x14ac:dyDescent="0.25">
      <c r="C7241" s="210"/>
      <c r="R7241" s="208">
        <v>43753</v>
      </c>
      <c r="S7241" s="209">
        <v>103.8</v>
      </c>
    </row>
    <row r="7242" spans="3:19" x14ac:dyDescent="0.25">
      <c r="C7242" s="210"/>
      <c r="R7242" s="208">
        <v>43754</v>
      </c>
      <c r="S7242" s="209">
        <v>104.3</v>
      </c>
    </row>
    <row r="7243" spans="3:19" x14ac:dyDescent="0.25">
      <c r="C7243" s="210"/>
      <c r="R7243" s="208">
        <v>43755</v>
      </c>
      <c r="S7243" s="209">
        <v>99.7</v>
      </c>
    </row>
    <row r="7244" spans="3:19" x14ac:dyDescent="0.25">
      <c r="C7244" s="210"/>
      <c r="R7244" s="208">
        <v>43756</v>
      </c>
      <c r="S7244" s="209">
        <v>99.4</v>
      </c>
    </row>
    <row r="7245" spans="3:19" x14ac:dyDescent="0.25">
      <c r="C7245" s="210"/>
      <c r="R7245" s="208">
        <v>43757</v>
      </c>
      <c r="S7245" s="209">
        <v>97.9</v>
      </c>
    </row>
    <row r="7246" spans="3:19" x14ac:dyDescent="0.25">
      <c r="C7246" s="210"/>
      <c r="R7246" s="208">
        <v>43758</v>
      </c>
      <c r="S7246" s="209">
        <v>94.9</v>
      </c>
    </row>
    <row r="7247" spans="3:19" x14ac:dyDescent="0.25">
      <c r="C7247" s="210"/>
      <c r="R7247" s="208">
        <v>43759</v>
      </c>
      <c r="S7247" s="209">
        <v>95.3</v>
      </c>
    </row>
    <row r="7248" spans="3:19" x14ac:dyDescent="0.25">
      <c r="C7248" s="210"/>
      <c r="R7248" s="208">
        <v>43760</v>
      </c>
      <c r="S7248" s="209">
        <v>93.5</v>
      </c>
    </row>
    <row r="7249" spans="3:19" x14ac:dyDescent="0.25">
      <c r="C7249" s="210"/>
      <c r="R7249" s="208">
        <v>43761</v>
      </c>
      <c r="S7249" s="209">
        <v>95</v>
      </c>
    </row>
    <row r="7250" spans="3:19" x14ac:dyDescent="0.25">
      <c r="C7250" s="210"/>
      <c r="R7250" s="208">
        <v>43762</v>
      </c>
      <c r="S7250" s="209">
        <v>95.4</v>
      </c>
    </row>
    <row r="7251" spans="3:19" x14ac:dyDescent="0.25">
      <c r="C7251" s="210"/>
      <c r="R7251" s="208">
        <v>43763</v>
      </c>
      <c r="S7251" s="209">
        <v>96</v>
      </c>
    </row>
    <row r="7252" spans="3:19" x14ac:dyDescent="0.25">
      <c r="C7252" s="210"/>
      <c r="R7252" s="208">
        <v>43764</v>
      </c>
      <c r="S7252" s="209">
        <v>94.6</v>
      </c>
    </row>
    <row r="7253" spans="3:19" x14ac:dyDescent="0.25">
      <c r="C7253" s="210"/>
      <c r="R7253" s="208">
        <v>43765</v>
      </c>
      <c r="S7253" s="209">
        <v>91.9</v>
      </c>
    </row>
    <row r="7254" spans="3:19" x14ac:dyDescent="0.25">
      <c r="C7254" s="210"/>
      <c r="R7254" s="208">
        <v>43766</v>
      </c>
      <c r="S7254" s="209">
        <v>93.9</v>
      </c>
    </row>
    <row r="7255" spans="3:19" x14ac:dyDescent="0.25">
      <c r="C7255" s="210"/>
      <c r="R7255" s="208">
        <v>43767</v>
      </c>
      <c r="S7255" s="209">
        <v>95</v>
      </c>
    </row>
    <row r="7256" spans="3:19" x14ac:dyDescent="0.25">
      <c r="C7256" s="210"/>
      <c r="R7256" s="208">
        <v>43768</v>
      </c>
      <c r="S7256" s="209">
        <v>95.6</v>
      </c>
    </row>
    <row r="7257" spans="3:19" x14ac:dyDescent="0.25">
      <c r="C7257" s="210"/>
      <c r="R7257" s="208">
        <v>43769</v>
      </c>
      <c r="S7257" s="209">
        <v>95.4</v>
      </c>
    </row>
    <row r="7258" spans="3:19" x14ac:dyDescent="0.25">
      <c r="C7258" s="210"/>
      <c r="R7258" s="208">
        <v>43770</v>
      </c>
      <c r="S7258" s="209">
        <v>96.4</v>
      </c>
    </row>
    <row r="7259" spans="3:19" x14ac:dyDescent="0.25">
      <c r="C7259" s="210"/>
      <c r="R7259" s="208">
        <v>43771</v>
      </c>
      <c r="S7259" s="209">
        <v>96.9</v>
      </c>
    </row>
    <row r="7260" spans="3:19" x14ac:dyDescent="0.25">
      <c r="C7260" s="210"/>
      <c r="R7260" s="208">
        <v>43772</v>
      </c>
      <c r="S7260" s="209">
        <v>95</v>
      </c>
    </row>
    <row r="7261" spans="3:19" x14ac:dyDescent="0.25">
      <c r="C7261" s="210"/>
      <c r="R7261" s="208">
        <v>43773</v>
      </c>
      <c r="S7261" s="209">
        <v>95.2</v>
      </c>
    </row>
    <row r="7262" spans="3:19" x14ac:dyDescent="0.25">
      <c r="C7262" s="210"/>
      <c r="R7262" s="208">
        <v>43774</v>
      </c>
      <c r="S7262" s="209">
        <v>96.5</v>
      </c>
    </row>
    <row r="7263" spans="3:19" x14ac:dyDescent="0.25">
      <c r="C7263" s="210"/>
      <c r="R7263" s="208">
        <v>43775</v>
      </c>
      <c r="S7263" s="209">
        <v>97.6</v>
      </c>
    </row>
    <row r="7264" spans="3:19" x14ac:dyDescent="0.25">
      <c r="C7264" s="210"/>
      <c r="R7264" s="208">
        <v>43776</v>
      </c>
      <c r="S7264" s="209">
        <v>95.7</v>
      </c>
    </row>
    <row r="7265" spans="3:19" x14ac:dyDescent="0.25">
      <c r="C7265" s="210"/>
      <c r="R7265" s="208">
        <v>43777</v>
      </c>
      <c r="S7265" s="209">
        <v>96.3</v>
      </c>
    </row>
    <row r="7266" spans="3:19" x14ac:dyDescent="0.25">
      <c r="C7266" s="210"/>
      <c r="R7266" s="208">
        <v>43778</v>
      </c>
      <c r="S7266" s="209">
        <v>91.7</v>
      </c>
    </row>
    <row r="7267" spans="3:19" x14ac:dyDescent="0.25">
      <c r="C7267" s="210"/>
      <c r="R7267" s="208">
        <v>43779</v>
      </c>
      <c r="S7267" s="209">
        <v>86.7</v>
      </c>
    </row>
    <row r="7268" spans="3:19" x14ac:dyDescent="0.25">
      <c r="C7268" s="210"/>
      <c r="R7268" s="208">
        <v>43780</v>
      </c>
      <c r="S7268" s="209">
        <v>86.3</v>
      </c>
    </row>
    <row r="7269" spans="3:19" x14ac:dyDescent="0.25">
      <c r="C7269" s="210"/>
      <c r="R7269" s="208">
        <v>43781</v>
      </c>
      <c r="S7269" s="209">
        <v>85.3</v>
      </c>
    </row>
    <row r="7270" spans="3:19" x14ac:dyDescent="0.25">
      <c r="C7270" s="210"/>
      <c r="R7270" s="208">
        <v>43782</v>
      </c>
      <c r="S7270" s="209">
        <v>86.7</v>
      </c>
    </row>
    <row r="7271" spans="3:19" x14ac:dyDescent="0.25">
      <c r="C7271" s="210"/>
      <c r="R7271" s="208">
        <v>43783</v>
      </c>
      <c r="S7271" s="209">
        <v>85.9</v>
      </c>
    </row>
    <row r="7272" spans="3:19" x14ac:dyDescent="0.25">
      <c r="C7272" s="210"/>
      <c r="R7272" s="208">
        <v>43784</v>
      </c>
      <c r="S7272" s="209">
        <v>82</v>
      </c>
    </row>
    <row r="7273" spans="3:19" x14ac:dyDescent="0.25">
      <c r="C7273" s="210"/>
      <c r="R7273" s="208">
        <v>43785</v>
      </c>
      <c r="S7273" s="209">
        <v>80.400000000000006</v>
      </c>
    </row>
    <row r="7274" spans="3:19" x14ac:dyDescent="0.25">
      <c r="C7274" s="210"/>
      <c r="R7274" s="208">
        <v>43786</v>
      </c>
      <c r="S7274" s="209">
        <v>79.400000000000006</v>
      </c>
    </row>
    <row r="7275" spans="3:19" x14ac:dyDescent="0.25">
      <c r="C7275" s="210"/>
      <c r="R7275" s="208">
        <v>43787</v>
      </c>
      <c r="S7275" s="209">
        <v>79.2</v>
      </c>
    </row>
    <row r="7276" spans="3:19" x14ac:dyDescent="0.25">
      <c r="C7276" s="210"/>
      <c r="R7276" s="208">
        <v>43788</v>
      </c>
      <c r="S7276" s="209">
        <v>80</v>
      </c>
    </row>
    <row r="7277" spans="3:19" x14ac:dyDescent="0.25">
      <c r="C7277" s="210"/>
      <c r="R7277" s="208">
        <v>43789</v>
      </c>
      <c r="S7277" s="209">
        <v>80.3</v>
      </c>
    </row>
    <row r="7278" spans="3:19" x14ac:dyDescent="0.25">
      <c r="C7278" s="210"/>
      <c r="R7278" s="208">
        <v>43790</v>
      </c>
      <c r="S7278" s="209">
        <v>80.599999999999994</v>
      </c>
    </row>
    <row r="7279" spans="3:19" x14ac:dyDescent="0.25">
      <c r="C7279" s="210"/>
      <c r="R7279" s="208">
        <v>43791</v>
      </c>
      <c r="S7279" s="209">
        <v>79.5</v>
      </c>
    </row>
    <row r="7280" spans="3:19" x14ac:dyDescent="0.25">
      <c r="C7280" s="210"/>
      <c r="R7280" s="208">
        <v>43792</v>
      </c>
      <c r="S7280" s="209">
        <v>76.900000000000006</v>
      </c>
    </row>
    <row r="7281" spans="3:19" x14ac:dyDescent="0.25">
      <c r="C7281" s="210"/>
      <c r="R7281" s="208">
        <v>43793</v>
      </c>
      <c r="S7281" s="209">
        <v>73.900000000000006</v>
      </c>
    </row>
    <row r="7282" spans="3:19" x14ac:dyDescent="0.25">
      <c r="C7282" s="210"/>
      <c r="R7282" s="208">
        <v>43794</v>
      </c>
      <c r="S7282" s="209">
        <v>74.2</v>
      </c>
    </row>
    <row r="7283" spans="3:19" x14ac:dyDescent="0.25">
      <c r="C7283" s="210"/>
      <c r="R7283" s="208">
        <v>43795</v>
      </c>
      <c r="S7283" s="209">
        <v>76.3</v>
      </c>
    </row>
    <row r="7284" spans="3:19" x14ac:dyDescent="0.25">
      <c r="C7284" s="210"/>
      <c r="R7284" s="208">
        <v>43796</v>
      </c>
      <c r="S7284" s="209">
        <v>76.099999999999994</v>
      </c>
    </row>
    <row r="7285" spans="3:19" x14ac:dyDescent="0.25">
      <c r="C7285" s="210"/>
      <c r="R7285" s="208">
        <v>43797</v>
      </c>
      <c r="S7285" s="209">
        <v>74.2</v>
      </c>
    </row>
    <row r="7286" spans="3:19" x14ac:dyDescent="0.25">
      <c r="C7286" s="210"/>
      <c r="R7286" s="208">
        <v>43798</v>
      </c>
      <c r="S7286" s="209">
        <v>74.099999999999994</v>
      </c>
    </row>
    <row r="7287" spans="3:19" x14ac:dyDescent="0.25">
      <c r="C7287" s="210"/>
      <c r="R7287" s="208">
        <v>43799</v>
      </c>
      <c r="S7287" s="209">
        <v>73.7</v>
      </c>
    </row>
    <row r="7288" spans="3:19" x14ac:dyDescent="0.25">
      <c r="C7288" s="210"/>
      <c r="R7288" s="208">
        <v>43800</v>
      </c>
      <c r="S7288" s="209">
        <v>72.3</v>
      </c>
    </row>
    <row r="7289" spans="3:19" x14ac:dyDescent="0.25">
      <c r="C7289" s="210"/>
      <c r="R7289" s="208">
        <v>43801</v>
      </c>
      <c r="S7289" s="209">
        <v>72.900000000000006</v>
      </c>
    </row>
    <row r="7290" spans="3:19" x14ac:dyDescent="0.25">
      <c r="C7290" s="210"/>
      <c r="R7290" s="208">
        <v>43802</v>
      </c>
      <c r="S7290" s="209">
        <v>74</v>
      </c>
    </row>
    <row r="7291" spans="3:19" x14ac:dyDescent="0.25">
      <c r="C7291" s="210"/>
      <c r="R7291" s="208">
        <v>43803</v>
      </c>
      <c r="S7291" s="209">
        <v>73.599999999999994</v>
      </c>
    </row>
    <row r="7292" spans="3:19" x14ac:dyDescent="0.25">
      <c r="C7292" s="210"/>
      <c r="R7292" s="208">
        <v>43804</v>
      </c>
      <c r="S7292" s="209">
        <v>74.400000000000006</v>
      </c>
    </row>
    <row r="7293" spans="3:19" x14ac:dyDescent="0.25">
      <c r="C7293" s="210"/>
      <c r="R7293" s="208">
        <v>43805</v>
      </c>
      <c r="S7293" s="209">
        <v>74.5</v>
      </c>
    </row>
    <row r="7294" spans="3:19" x14ac:dyDescent="0.25">
      <c r="C7294" s="210"/>
      <c r="R7294" s="208">
        <v>43806</v>
      </c>
      <c r="S7294" s="209">
        <v>72.8</v>
      </c>
    </row>
    <row r="7295" spans="3:19" x14ac:dyDescent="0.25">
      <c r="C7295" s="210"/>
      <c r="R7295" s="208">
        <v>43807</v>
      </c>
      <c r="S7295" s="209">
        <v>70.7</v>
      </c>
    </row>
    <row r="7296" spans="3:19" x14ac:dyDescent="0.25">
      <c r="C7296" s="210"/>
      <c r="R7296" s="208">
        <v>43808</v>
      </c>
      <c r="S7296" s="209">
        <v>72.599999999999994</v>
      </c>
    </row>
    <row r="7297" spans="3:19" x14ac:dyDescent="0.25">
      <c r="C7297" s="210"/>
      <c r="R7297" s="208">
        <v>43809</v>
      </c>
      <c r="S7297" s="209">
        <v>73.3</v>
      </c>
    </row>
    <row r="7298" spans="3:19" x14ac:dyDescent="0.25">
      <c r="C7298" s="210"/>
      <c r="R7298" s="208">
        <v>43810</v>
      </c>
      <c r="S7298" s="209">
        <v>73.5</v>
      </c>
    </row>
    <row r="7299" spans="3:19" x14ac:dyDescent="0.25">
      <c r="C7299" s="210"/>
      <c r="R7299" s="208">
        <v>43811</v>
      </c>
      <c r="S7299" s="209">
        <v>74.599999999999994</v>
      </c>
    </row>
    <row r="7300" spans="3:19" x14ac:dyDescent="0.25">
      <c r="C7300" s="210"/>
      <c r="R7300" s="208">
        <v>43812</v>
      </c>
      <c r="S7300" s="209">
        <v>72.599999999999994</v>
      </c>
    </row>
    <row r="7301" spans="3:19" x14ac:dyDescent="0.25">
      <c r="C7301" s="210"/>
      <c r="R7301" s="208">
        <v>43813</v>
      </c>
      <c r="S7301" s="209">
        <v>71.400000000000006</v>
      </c>
    </row>
    <row r="7302" spans="3:19" x14ac:dyDescent="0.25">
      <c r="C7302" s="210"/>
      <c r="R7302" s="208">
        <v>43814</v>
      </c>
      <c r="S7302" s="209">
        <v>70.5</v>
      </c>
    </row>
    <row r="7303" spans="3:19" x14ac:dyDescent="0.25">
      <c r="C7303" s="210"/>
      <c r="R7303" s="208">
        <v>43815</v>
      </c>
      <c r="S7303" s="209">
        <v>71.3</v>
      </c>
    </row>
    <row r="7304" spans="3:19" x14ac:dyDescent="0.25">
      <c r="C7304" s="210"/>
      <c r="R7304" s="208">
        <v>43816</v>
      </c>
      <c r="S7304" s="209">
        <v>71.599999999999994</v>
      </c>
    </row>
    <row r="7305" spans="3:19" x14ac:dyDescent="0.25">
      <c r="C7305" s="210"/>
      <c r="R7305" s="208">
        <v>43817</v>
      </c>
      <c r="S7305" s="209">
        <v>71.900000000000006</v>
      </c>
    </row>
    <row r="7306" spans="3:19" x14ac:dyDescent="0.25">
      <c r="C7306" s="210"/>
      <c r="R7306" s="208">
        <v>43818</v>
      </c>
      <c r="S7306" s="209">
        <v>72.2</v>
      </c>
    </row>
    <row r="7307" spans="3:19" x14ac:dyDescent="0.25">
      <c r="C7307" s="210"/>
      <c r="R7307" s="208">
        <v>43819</v>
      </c>
      <c r="S7307" s="209">
        <v>70.5</v>
      </c>
    </row>
    <row r="7308" spans="3:19" x14ac:dyDescent="0.25">
      <c r="C7308" s="210"/>
      <c r="R7308" s="208">
        <v>43820</v>
      </c>
      <c r="S7308" s="209">
        <v>70.099999999999994</v>
      </c>
    </row>
    <row r="7309" spans="3:19" x14ac:dyDescent="0.25">
      <c r="C7309" s="210"/>
      <c r="R7309" s="208">
        <v>43821</v>
      </c>
      <c r="S7309" s="209">
        <v>68.8</v>
      </c>
    </row>
    <row r="7310" spans="3:19" x14ac:dyDescent="0.25">
      <c r="C7310" s="210"/>
      <c r="R7310" s="208">
        <v>43822</v>
      </c>
      <c r="S7310" s="209">
        <v>68.7</v>
      </c>
    </row>
    <row r="7311" spans="3:19" x14ac:dyDescent="0.25">
      <c r="C7311" s="210"/>
      <c r="R7311" s="208">
        <v>43823</v>
      </c>
      <c r="S7311" s="209">
        <v>68.900000000000006</v>
      </c>
    </row>
    <row r="7312" spans="3:19" x14ac:dyDescent="0.25">
      <c r="C7312" s="210"/>
      <c r="R7312" s="208">
        <v>43824</v>
      </c>
      <c r="S7312" s="209">
        <v>69.2</v>
      </c>
    </row>
    <row r="7313" spans="3:19" x14ac:dyDescent="0.25">
      <c r="C7313" s="210"/>
      <c r="R7313" s="208">
        <v>43825</v>
      </c>
      <c r="S7313" s="209">
        <v>68.400000000000006</v>
      </c>
    </row>
    <row r="7314" spans="3:19" x14ac:dyDescent="0.25">
      <c r="C7314" s="210"/>
      <c r="R7314" s="208">
        <v>43826</v>
      </c>
      <c r="S7314" s="209">
        <v>69</v>
      </c>
    </row>
    <row r="7315" spans="3:19" x14ac:dyDescent="0.25">
      <c r="C7315" s="210"/>
      <c r="R7315" s="208">
        <v>43827</v>
      </c>
      <c r="S7315" s="209">
        <v>69.7</v>
      </c>
    </row>
    <row r="7316" spans="3:19" x14ac:dyDescent="0.25">
      <c r="C7316" s="210"/>
      <c r="R7316" s="208">
        <v>43828</v>
      </c>
      <c r="S7316" s="209">
        <v>67.3</v>
      </c>
    </row>
    <row r="7317" spans="3:19" x14ac:dyDescent="0.25">
      <c r="C7317" s="210"/>
      <c r="R7317" s="208">
        <v>43829</v>
      </c>
      <c r="S7317" s="209">
        <v>69.2</v>
      </c>
    </row>
    <row r="7318" spans="3:19" x14ac:dyDescent="0.25">
      <c r="C7318" s="210"/>
      <c r="R7318" s="208">
        <v>43830</v>
      </c>
      <c r="S7318" s="209">
        <v>72.7</v>
      </c>
    </row>
    <row r="7319" spans="3:19" x14ac:dyDescent="0.25">
      <c r="C7319" s="210"/>
      <c r="R7319" s="208">
        <v>43831</v>
      </c>
      <c r="S7319" s="209">
        <v>74</v>
      </c>
    </row>
    <row r="7320" spans="3:19" x14ac:dyDescent="0.25">
      <c r="C7320" s="210"/>
      <c r="R7320" s="208">
        <v>43832</v>
      </c>
      <c r="S7320" s="209">
        <v>76.5</v>
      </c>
    </row>
    <row r="7321" spans="3:19" x14ac:dyDescent="0.25">
      <c r="C7321" s="210">
        <v>800</v>
      </c>
      <c r="R7321" s="208">
        <v>43833</v>
      </c>
      <c r="S7321" s="209">
        <v>77.599999999999994</v>
      </c>
    </row>
    <row r="7322" spans="3:19" x14ac:dyDescent="0.25">
      <c r="C7322" s="210">
        <v>800</v>
      </c>
      <c r="R7322" s="208">
        <v>43834</v>
      </c>
      <c r="S7322" s="209">
        <v>81.900000000000006</v>
      </c>
    </row>
    <row r="7323" spans="3:19" x14ac:dyDescent="0.25">
      <c r="C7323" s="210"/>
      <c r="R7323" s="208">
        <v>43835</v>
      </c>
      <c r="S7323" s="209">
        <v>85.6</v>
      </c>
    </row>
    <row r="7324" spans="3:19" x14ac:dyDescent="0.25">
      <c r="C7324" s="210"/>
      <c r="R7324" s="208">
        <v>43836</v>
      </c>
      <c r="S7324" s="209">
        <v>93.6</v>
      </c>
    </row>
    <row r="7325" spans="3:19" x14ac:dyDescent="0.25">
      <c r="C7325" s="210">
        <v>0</v>
      </c>
      <c r="R7325" s="208">
        <v>43837</v>
      </c>
      <c r="S7325" s="209">
        <v>106.1</v>
      </c>
    </row>
    <row r="7326" spans="3:19" x14ac:dyDescent="0.25">
      <c r="C7326" s="210"/>
      <c r="R7326" s="208">
        <v>43838</v>
      </c>
      <c r="S7326" s="209">
        <v>109.3</v>
      </c>
    </row>
    <row r="7327" spans="3:19" x14ac:dyDescent="0.25">
      <c r="C7327" s="210"/>
      <c r="R7327" s="208">
        <v>43839</v>
      </c>
      <c r="S7327" s="209">
        <v>119.9</v>
      </c>
    </row>
    <row r="7328" spans="3:19" x14ac:dyDescent="0.25">
      <c r="C7328" s="210"/>
      <c r="R7328" s="208">
        <v>43840</v>
      </c>
      <c r="S7328" s="209">
        <v>122.3</v>
      </c>
    </row>
    <row r="7329" spans="3:19" x14ac:dyDescent="0.25">
      <c r="C7329" s="210"/>
      <c r="R7329" s="208">
        <v>43841</v>
      </c>
      <c r="S7329" s="209">
        <v>123</v>
      </c>
    </row>
    <row r="7330" spans="3:19" x14ac:dyDescent="0.25">
      <c r="C7330" s="210"/>
      <c r="R7330" s="208">
        <v>43842</v>
      </c>
      <c r="S7330" s="209">
        <v>125.6</v>
      </c>
    </row>
    <row r="7331" spans="3:19" x14ac:dyDescent="0.25">
      <c r="C7331" s="210"/>
      <c r="R7331" s="208">
        <v>43843</v>
      </c>
      <c r="S7331" s="209">
        <v>129</v>
      </c>
    </row>
    <row r="7332" spans="3:19" x14ac:dyDescent="0.25">
      <c r="C7332" s="210"/>
      <c r="R7332" s="208">
        <v>43844</v>
      </c>
      <c r="S7332" s="209">
        <v>131.80000000000001</v>
      </c>
    </row>
    <row r="7333" spans="3:19" x14ac:dyDescent="0.25">
      <c r="C7333" s="210"/>
      <c r="R7333" s="208">
        <v>43845</v>
      </c>
      <c r="S7333" s="209">
        <v>133.80000000000001</v>
      </c>
    </row>
    <row r="7334" spans="3:19" x14ac:dyDescent="0.25">
      <c r="C7334" s="210"/>
      <c r="R7334" s="208">
        <v>43846</v>
      </c>
      <c r="S7334" s="209">
        <v>135.9</v>
      </c>
    </row>
    <row r="7335" spans="3:19" x14ac:dyDescent="0.25">
      <c r="C7335" s="210"/>
      <c r="R7335" s="208">
        <v>43847</v>
      </c>
      <c r="S7335" s="209">
        <v>136.30000000000001</v>
      </c>
    </row>
    <row r="7336" spans="3:19" x14ac:dyDescent="0.25">
      <c r="C7336" s="210"/>
      <c r="R7336" s="208">
        <v>43848</v>
      </c>
      <c r="S7336" s="209">
        <v>135.19999999999999</v>
      </c>
    </row>
    <row r="7337" spans="3:19" x14ac:dyDescent="0.25">
      <c r="C7337" s="210"/>
      <c r="R7337" s="208">
        <v>43849</v>
      </c>
      <c r="S7337" s="209">
        <v>136.69999999999999</v>
      </c>
    </row>
    <row r="7338" spans="3:19" x14ac:dyDescent="0.25">
      <c r="C7338" s="210"/>
      <c r="R7338" s="208">
        <v>43850</v>
      </c>
      <c r="S7338" s="209">
        <v>138.9</v>
      </c>
    </row>
    <row r="7339" spans="3:19" x14ac:dyDescent="0.25">
      <c r="C7339" s="210"/>
      <c r="R7339" s="208">
        <v>43851</v>
      </c>
      <c r="S7339" s="209">
        <v>142.1</v>
      </c>
    </row>
    <row r="7340" spans="3:19" x14ac:dyDescent="0.25">
      <c r="C7340" s="210"/>
      <c r="R7340" s="208">
        <v>43852</v>
      </c>
      <c r="S7340" s="209">
        <v>143.5</v>
      </c>
    </row>
    <row r="7341" spans="3:19" x14ac:dyDescent="0.25">
      <c r="C7341" s="210"/>
      <c r="R7341" s="208">
        <v>43853</v>
      </c>
      <c r="S7341" s="209">
        <v>144.69999999999999</v>
      </c>
    </row>
    <row r="7342" spans="3:19" x14ac:dyDescent="0.25">
      <c r="C7342" s="210"/>
      <c r="R7342" s="208">
        <v>43854</v>
      </c>
      <c r="S7342" s="209">
        <v>144.9</v>
      </c>
    </row>
    <row r="7343" spans="3:19" x14ac:dyDescent="0.25">
      <c r="C7343" s="210"/>
      <c r="R7343" s="208">
        <v>43855</v>
      </c>
      <c r="S7343" s="209">
        <v>144.5</v>
      </c>
    </row>
    <row r="7344" spans="3:19" x14ac:dyDescent="0.25">
      <c r="C7344" s="210"/>
      <c r="R7344" s="208">
        <v>43856</v>
      </c>
      <c r="S7344" s="209">
        <v>141.6</v>
      </c>
    </row>
    <row r="7345" spans="3:19" x14ac:dyDescent="0.25">
      <c r="C7345" s="210"/>
      <c r="R7345" s="208">
        <v>43857</v>
      </c>
      <c r="S7345" s="209">
        <v>141.9</v>
      </c>
    </row>
    <row r="7346" spans="3:19" x14ac:dyDescent="0.25">
      <c r="C7346" s="210"/>
      <c r="R7346" s="208">
        <v>43858</v>
      </c>
      <c r="S7346" s="209">
        <v>144</v>
      </c>
    </row>
    <row r="7347" spans="3:19" x14ac:dyDescent="0.25">
      <c r="C7347" s="210"/>
      <c r="R7347" s="208">
        <v>43859</v>
      </c>
      <c r="S7347" s="209">
        <v>141.30000000000001</v>
      </c>
    </row>
    <row r="7348" spans="3:19" x14ac:dyDescent="0.25">
      <c r="C7348" s="210"/>
      <c r="R7348" s="208">
        <v>43860</v>
      </c>
      <c r="S7348" s="209">
        <v>142.1</v>
      </c>
    </row>
    <row r="7349" spans="3:19" x14ac:dyDescent="0.25">
      <c r="C7349" s="210"/>
      <c r="R7349" s="208">
        <v>43861</v>
      </c>
      <c r="S7349" s="209">
        <v>140.69999999999999</v>
      </c>
    </row>
    <row r="7350" spans="3:19" x14ac:dyDescent="0.25">
      <c r="C7350" s="210"/>
      <c r="R7350" s="208">
        <v>43862</v>
      </c>
      <c r="S7350" s="209">
        <v>138.19999999999999</v>
      </c>
    </row>
    <row r="7351" spans="3:19" x14ac:dyDescent="0.25">
      <c r="C7351" s="210"/>
      <c r="R7351" s="208">
        <v>43863</v>
      </c>
      <c r="S7351" s="209">
        <v>136.9</v>
      </c>
    </row>
    <row r="7352" spans="3:19" x14ac:dyDescent="0.25">
      <c r="C7352" s="210"/>
      <c r="R7352" s="208">
        <v>43864</v>
      </c>
      <c r="S7352" s="209">
        <v>132.80000000000001</v>
      </c>
    </row>
    <row r="7353" spans="3:19" x14ac:dyDescent="0.25">
      <c r="C7353" s="210"/>
      <c r="R7353" s="208">
        <v>43865</v>
      </c>
      <c r="S7353" s="209">
        <v>131</v>
      </c>
    </row>
    <row r="7354" spans="3:19" x14ac:dyDescent="0.25">
      <c r="C7354" s="210"/>
      <c r="R7354" s="208">
        <v>43866</v>
      </c>
      <c r="S7354" s="209">
        <v>124.9</v>
      </c>
    </row>
    <row r="7355" spans="3:19" x14ac:dyDescent="0.25">
      <c r="C7355" s="210"/>
      <c r="R7355" s="208">
        <v>43867</v>
      </c>
      <c r="S7355" s="209">
        <v>114.1</v>
      </c>
    </row>
    <row r="7356" spans="3:19" x14ac:dyDescent="0.25">
      <c r="C7356" s="210"/>
      <c r="R7356" s="208">
        <v>43868</v>
      </c>
      <c r="S7356" s="209">
        <v>110.7</v>
      </c>
    </row>
    <row r="7357" spans="3:19" x14ac:dyDescent="0.25">
      <c r="C7357" s="210"/>
      <c r="R7357" s="208">
        <v>43869</v>
      </c>
      <c r="S7357" s="209">
        <v>98.6</v>
      </c>
    </row>
    <row r="7358" spans="3:19" x14ac:dyDescent="0.25">
      <c r="C7358" s="210"/>
      <c r="R7358" s="208">
        <v>43870</v>
      </c>
      <c r="S7358" s="209">
        <v>94.1</v>
      </c>
    </row>
    <row r="7359" spans="3:19" x14ac:dyDescent="0.25">
      <c r="C7359" s="210"/>
      <c r="R7359" s="208">
        <v>43871</v>
      </c>
      <c r="S7359" s="209">
        <v>90.9</v>
      </c>
    </row>
    <row r="7360" spans="3:19" x14ac:dyDescent="0.25">
      <c r="C7360" s="210"/>
      <c r="R7360" s="208">
        <v>43872</v>
      </c>
      <c r="S7360" s="209">
        <v>88</v>
      </c>
    </row>
    <row r="7361" spans="3:19" x14ac:dyDescent="0.25">
      <c r="C7361" s="210"/>
      <c r="R7361" s="208">
        <v>43873</v>
      </c>
      <c r="S7361" s="209">
        <v>85</v>
      </c>
    </row>
    <row r="7362" spans="3:19" x14ac:dyDescent="0.25">
      <c r="C7362" s="210"/>
      <c r="R7362" s="208">
        <v>43874</v>
      </c>
      <c r="S7362" s="209">
        <v>82.6</v>
      </c>
    </row>
    <row r="7363" spans="3:19" x14ac:dyDescent="0.25">
      <c r="C7363" s="210"/>
      <c r="R7363" s="208">
        <v>43875</v>
      </c>
      <c r="S7363" s="209">
        <v>80.400000000000006</v>
      </c>
    </row>
    <row r="7364" spans="3:19" x14ac:dyDescent="0.25">
      <c r="C7364" s="210"/>
      <c r="R7364" s="208">
        <v>43876</v>
      </c>
      <c r="S7364" s="209">
        <v>77.400000000000006</v>
      </c>
    </row>
    <row r="7365" spans="3:19" x14ac:dyDescent="0.25">
      <c r="C7365" s="210"/>
      <c r="R7365" s="208">
        <v>43877</v>
      </c>
      <c r="S7365" s="209">
        <v>75.5</v>
      </c>
    </row>
    <row r="7366" spans="3:19" x14ac:dyDescent="0.25">
      <c r="C7366" s="210"/>
      <c r="R7366" s="208">
        <v>43878</v>
      </c>
      <c r="S7366" s="209">
        <v>77</v>
      </c>
    </row>
    <row r="7367" spans="3:19" x14ac:dyDescent="0.25">
      <c r="C7367" s="210"/>
      <c r="R7367" s="208">
        <v>43879</v>
      </c>
      <c r="S7367" s="209">
        <v>76.7</v>
      </c>
    </row>
    <row r="7368" spans="3:19" x14ac:dyDescent="0.25">
      <c r="C7368" s="210"/>
      <c r="R7368" s="208">
        <v>43880</v>
      </c>
      <c r="S7368" s="209">
        <v>74.599999999999994</v>
      </c>
    </row>
    <row r="7369" spans="3:19" x14ac:dyDescent="0.25">
      <c r="C7369" s="210"/>
      <c r="R7369" s="208">
        <v>43881</v>
      </c>
      <c r="S7369" s="209">
        <v>74.3</v>
      </c>
    </row>
    <row r="7370" spans="3:19" x14ac:dyDescent="0.25">
      <c r="C7370" s="210"/>
      <c r="R7370" s="208">
        <v>43882</v>
      </c>
      <c r="S7370" s="209">
        <v>75.2</v>
      </c>
    </row>
    <row r="7371" spans="3:19" x14ac:dyDescent="0.25">
      <c r="C7371" s="210"/>
      <c r="R7371" s="208">
        <v>43883</v>
      </c>
      <c r="S7371" s="209">
        <v>74.599999999999994</v>
      </c>
    </row>
    <row r="7372" spans="3:19" x14ac:dyDescent="0.25">
      <c r="C7372" s="210"/>
      <c r="R7372" s="208">
        <v>43884</v>
      </c>
      <c r="S7372" s="209">
        <v>74.2</v>
      </c>
    </row>
    <row r="7373" spans="3:19" x14ac:dyDescent="0.25">
      <c r="C7373" s="210"/>
      <c r="R7373" s="208">
        <v>43885</v>
      </c>
      <c r="S7373" s="209">
        <v>75.8</v>
      </c>
    </row>
    <row r="7374" spans="3:19" x14ac:dyDescent="0.25">
      <c r="C7374" s="210"/>
      <c r="R7374" s="208">
        <v>43886</v>
      </c>
      <c r="S7374" s="209">
        <v>78.8</v>
      </c>
    </row>
    <row r="7375" spans="3:19" x14ac:dyDescent="0.25">
      <c r="C7375" s="210"/>
      <c r="R7375" s="208">
        <v>43887</v>
      </c>
      <c r="S7375" s="209">
        <v>79.8</v>
      </c>
    </row>
    <row r="7376" spans="3:19" x14ac:dyDescent="0.25">
      <c r="C7376" s="210"/>
      <c r="R7376" s="208">
        <v>43888</v>
      </c>
      <c r="S7376" s="209">
        <v>78.7</v>
      </c>
    </row>
    <row r="7377" spans="3:19" x14ac:dyDescent="0.25">
      <c r="C7377" s="210"/>
      <c r="R7377" s="208">
        <v>43889</v>
      </c>
      <c r="S7377" s="209">
        <v>78.900000000000006</v>
      </c>
    </row>
    <row r="7378" spans="3:19" x14ac:dyDescent="0.25">
      <c r="C7378" s="210"/>
      <c r="R7378" s="208">
        <v>43890</v>
      </c>
      <c r="S7378" s="209">
        <v>75.7</v>
      </c>
    </row>
    <row r="7379" spans="3:19" x14ac:dyDescent="0.25">
      <c r="C7379" s="210"/>
      <c r="R7379" s="208">
        <v>43891</v>
      </c>
      <c r="S7379" s="209">
        <v>75</v>
      </c>
    </row>
    <row r="7380" spans="3:19" x14ac:dyDescent="0.25">
      <c r="C7380" s="210"/>
      <c r="R7380" s="208">
        <v>43892</v>
      </c>
      <c r="S7380" s="209">
        <v>75.599999999999994</v>
      </c>
    </row>
    <row r="7381" spans="3:19" x14ac:dyDescent="0.25">
      <c r="C7381" s="210"/>
      <c r="R7381" s="208">
        <v>43893</v>
      </c>
      <c r="S7381" s="209">
        <v>78.3</v>
      </c>
    </row>
    <row r="7382" spans="3:19" x14ac:dyDescent="0.25">
      <c r="C7382" s="210"/>
      <c r="R7382" s="208">
        <v>43894</v>
      </c>
      <c r="S7382" s="209">
        <v>79.5</v>
      </c>
    </row>
    <row r="7383" spans="3:19" x14ac:dyDescent="0.25">
      <c r="C7383" s="210"/>
      <c r="R7383" s="208">
        <v>43895</v>
      </c>
      <c r="S7383" s="209">
        <v>77.400000000000006</v>
      </c>
    </row>
    <row r="7384" spans="3:19" x14ac:dyDescent="0.25">
      <c r="C7384" s="210"/>
      <c r="R7384" s="208">
        <v>43896</v>
      </c>
      <c r="S7384" s="209">
        <v>76.8</v>
      </c>
    </row>
    <row r="7385" spans="3:19" x14ac:dyDescent="0.25">
      <c r="C7385" s="210"/>
      <c r="R7385" s="208">
        <v>43897</v>
      </c>
      <c r="S7385" s="209">
        <v>75.900000000000006</v>
      </c>
    </row>
    <row r="7386" spans="3:19" x14ac:dyDescent="0.25">
      <c r="C7386" s="210"/>
      <c r="R7386" s="208">
        <v>43898</v>
      </c>
      <c r="S7386" s="209">
        <v>75.5</v>
      </c>
    </row>
    <row r="7387" spans="3:19" x14ac:dyDescent="0.25">
      <c r="C7387" s="210"/>
      <c r="R7387" s="208">
        <v>43899</v>
      </c>
      <c r="S7387" s="209">
        <v>76.900000000000006</v>
      </c>
    </row>
    <row r="7388" spans="3:19" x14ac:dyDescent="0.25">
      <c r="C7388" s="210"/>
      <c r="R7388" s="208">
        <v>43900</v>
      </c>
      <c r="S7388" s="209">
        <v>78.2</v>
      </c>
    </row>
    <row r="7389" spans="3:19" x14ac:dyDescent="0.25">
      <c r="C7389" s="210"/>
      <c r="R7389" s="208">
        <v>43901</v>
      </c>
      <c r="S7389" s="209">
        <v>80.400000000000006</v>
      </c>
    </row>
    <row r="7390" spans="3:19" x14ac:dyDescent="0.25">
      <c r="C7390" s="210"/>
      <c r="R7390" s="208">
        <v>43902</v>
      </c>
      <c r="S7390" s="209">
        <v>79.900000000000006</v>
      </c>
    </row>
    <row r="7391" spans="3:19" x14ac:dyDescent="0.25">
      <c r="C7391" s="210"/>
      <c r="R7391" s="208">
        <v>43903</v>
      </c>
      <c r="S7391" s="209">
        <v>80.099999999999994</v>
      </c>
    </row>
    <row r="7392" spans="3:19" x14ac:dyDescent="0.25">
      <c r="C7392" s="210"/>
      <c r="R7392" s="208">
        <v>43904</v>
      </c>
      <c r="S7392" s="209">
        <v>80.400000000000006</v>
      </c>
    </row>
    <row r="7393" spans="3:19" x14ac:dyDescent="0.25">
      <c r="C7393" s="210"/>
      <c r="R7393" s="208">
        <v>43905</v>
      </c>
      <c r="S7393" s="209">
        <v>78.5</v>
      </c>
    </row>
    <row r="7394" spans="3:19" x14ac:dyDescent="0.25">
      <c r="C7394" s="210"/>
      <c r="R7394" s="208">
        <v>43906</v>
      </c>
      <c r="S7394" s="209">
        <v>77.8</v>
      </c>
    </row>
    <row r="7395" spans="3:19" x14ac:dyDescent="0.25">
      <c r="C7395" s="210"/>
      <c r="R7395" s="208">
        <v>43907</v>
      </c>
      <c r="S7395" s="209">
        <v>78.7</v>
      </c>
    </row>
    <row r="7396" spans="3:19" x14ac:dyDescent="0.25">
      <c r="C7396" s="210"/>
      <c r="R7396" s="208">
        <v>43908</v>
      </c>
      <c r="S7396" s="209">
        <v>78.8</v>
      </c>
    </row>
    <row r="7397" spans="3:19" x14ac:dyDescent="0.25">
      <c r="C7397" s="210"/>
      <c r="R7397" s="208">
        <v>43909</v>
      </c>
      <c r="S7397" s="209">
        <v>79</v>
      </c>
    </row>
    <row r="7398" spans="3:19" x14ac:dyDescent="0.25">
      <c r="C7398" s="210"/>
      <c r="R7398" s="208">
        <v>43910</v>
      </c>
      <c r="S7398" s="209">
        <v>79.099999999999994</v>
      </c>
    </row>
    <row r="7399" spans="3:19" x14ac:dyDescent="0.25">
      <c r="C7399" s="210"/>
      <c r="R7399" s="208">
        <v>43911</v>
      </c>
      <c r="S7399" s="209">
        <v>77.400000000000006</v>
      </c>
    </row>
    <row r="7400" spans="3:19" x14ac:dyDescent="0.25">
      <c r="C7400" s="210"/>
      <c r="R7400" s="208">
        <v>43912</v>
      </c>
      <c r="S7400" s="209">
        <v>76.599999999999994</v>
      </c>
    </row>
    <row r="7401" spans="3:19" x14ac:dyDescent="0.25">
      <c r="C7401" s="210"/>
      <c r="R7401" s="208">
        <v>43913</v>
      </c>
      <c r="S7401" s="209">
        <v>78</v>
      </c>
    </row>
    <row r="7402" spans="3:19" x14ac:dyDescent="0.25">
      <c r="C7402" s="210"/>
      <c r="R7402" s="208">
        <v>43914</v>
      </c>
      <c r="S7402" s="209">
        <v>83.1</v>
      </c>
    </row>
    <row r="7403" spans="3:19" x14ac:dyDescent="0.25">
      <c r="C7403" s="210"/>
      <c r="R7403" s="208">
        <v>43915</v>
      </c>
      <c r="S7403" s="209">
        <v>82.2</v>
      </c>
    </row>
    <row r="7404" spans="3:19" x14ac:dyDescent="0.25">
      <c r="C7404" s="210"/>
      <c r="R7404" s="208">
        <v>43916</v>
      </c>
      <c r="S7404" s="209">
        <v>80.2</v>
      </c>
    </row>
    <row r="7405" spans="3:19" x14ac:dyDescent="0.25">
      <c r="C7405" s="210"/>
      <c r="R7405" s="208">
        <v>43917</v>
      </c>
      <c r="S7405" s="209">
        <v>78.599999999999994</v>
      </c>
    </row>
    <row r="7406" spans="3:19" x14ac:dyDescent="0.25">
      <c r="C7406" s="210"/>
      <c r="R7406" s="208">
        <v>43918</v>
      </c>
      <c r="S7406" s="209">
        <v>78.7</v>
      </c>
    </row>
    <row r="7407" spans="3:19" x14ac:dyDescent="0.25">
      <c r="C7407" s="210"/>
      <c r="R7407" s="208">
        <v>43919</v>
      </c>
      <c r="S7407" s="209">
        <v>82.1</v>
      </c>
    </row>
    <row r="7408" spans="3:19" x14ac:dyDescent="0.25">
      <c r="C7408" s="210"/>
      <c r="R7408" s="208">
        <v>43920</v>
      </c>
      <c r="S7408" s="209">
        <v>82.6</v>
      </c>
    </row>
    <row r="7409" spans="3:19" x14ac:dyDescent="0.25">
      <c r="C7409" s="210"/>
      <c r="R7409" s="208">
        <v>43921</v>
      </c>
      <c r="S7409" s="209">
        <v>83.7</v>
      </c>
    </row>
    <row r="7410" spans="3:19" x14ac:dyDescent="0.25">
      <c r="C7410" s="210"/>
      <c r="R7410" s="208">
        <v>43922</v>
      </c>
      <c r="S7410" s="209">
        <v>82.4</v>
      </c>
    </row>
    <row r="7411" spans="3:19" x14ac:dyDescent="0.25">
      <c r="C7411" s="210"/>
      <c r="R7411" s="208">
        <v>43923</v>
      </c>
      <c r="S7411" s="209">
        <v>79.900000000000006</v>
      </c>
    </row>
    <row r="7412" spans="3:19" x14ac:dyDescent="0.25">
      <c r="C7412" s="210"/>
      <c r="R7412" s="208">
        <v>43924</v>
      </c>
      <c r="S7412" s="209">
        <v>77.900000000000006</v>
      </c>
    </row>
    <row r="7413" spans="3:19" x14ac:dyDescent="0.25">
      <c r="C7413" s="210"/>
      <c r="R7413" s="208">
        <v>43925</v>
      </c>
      <c r="S7413" s="209">
        <v>77.8</v>
      </c>
    </row>
    <row r="7414" spans="3:19" x14ac:dyDescent="0.25">
      <c r="C7414" s="210"/>
      <c r="R7414" s="208">
        <v>43926</v>
      </c>
      <c r="S7414" s="209">
        <v>79.2</v>
      </c>
    </row>
    <row r="7415" spans="3:19" x14ac:dyDescent="0.25">
      <c r="C7415" s="210"/>
      <c r="R7415" s="208">
        <v>43927</v>
      </c>
      <c r="S7415" s="209">
        <v>80.400000000000006</v>
      </c>
    </row>
    <row r="7416" spans="3:19" x14ac:dyDescent="0.25">
      <c r="C7416" s="210"/>
      <c r="R7416" s="208">
        <v>43928</v>
      </c>
      <c r="S7416" s="209">
        <v>81.8</v>
      </c>
    </row>
    <row r="7417" spans="3:19" x14ac:dyDescent="0.25">
      <c r="C7417" s="210"/>
      <c r="R7417" s="208">
        <v>43929</v>
      </c>
      <c r="S7417" s="209">
        <v>82</v>
      </c>
    </row>
    <row r="7418" spans="3:19" x14ac:dyDescent="0.25">
      <c r="C7418" s="210"/>
      <c r="R7418" s="208">
        <v>43930</v>
      </c>
      <c r="S7418" s="209">
        <v>81.599999999999994</v>
      </c>
    </row>
    <row r="7419" spans="3:19" x14ac:dyDescent="0.25">
      <c r="C7419" s="210"/>
      <c r="R7419" s="208">
        <v>43931</v>
      </c>
      <c r="S7419" s="209">
        <v>81.400000000000006</v>
      </c>
    </row>
    <row r="7420" spans="3:19" x14ac:dyDescent="0.25">
      <c r="C7420" s="210"/>
      <c r="R7420" s="208">
        <v>43932</v>
      </c>
      <c r="S7420" s="209">
        <v>80.400000000000006</v>
      </c>
    </row>
    <row r="7421" spans="3:19" x14ac:dyDescent="0.25">
      <c r="C7421" s="210"/>
      <c r="R7421" s="208">
        <v>43933</v>
      </c>
      <c r="S7421" s="209">
        <v>79.5</v>
      </c>
    </row>
    <row r="7422" spans="3:19" x14ac:dyDescent="0.25">
      <c r="C7422" s="210"/>
      <c r="R7422" s="208">
        <v>43934</v>
      </c>
      <c r="S7422" s="209">
        <v>80.2</v>
      </c>
    </row>
    <row r="7423" spans="3:19" x14ac:dyDescent="0.25">
      <c r="C7423" s="210"/>
      <c r="R7423" s="208">
        <v>43935</v>
      </c>
      <c r="S7423" s="209">
        <v>82.2</v>
      </c>
    </row>
    <row r="7424" spans="3:19" x14ac:dyDescent="0.25">
      <c r="C7424" s="210"/>
      <c r="R7424" s="208">
        <v>43936</v>
      </c>
      <c r="S7424" s="209">
        <v>84</v>
      </c>
    </row>
    <row r="7425" spans="3:19" x14ac:dyDescent="0.25">
      <c r="C7425" s="210"/>
      <c r="R7425" s="208">
        <v>43937</v>
      </c>
      <c r="S7425" s="209">
        <v>82.4</v>
      </c>
    </row>
    <row r="7426" spans="3:19" x14ac:dyDescent="0.25">
      <c r="C7426" s="210"/>
      <c r="R7426" s="208">
        <v>43938</v>
      </c>
      <c r="S7426" s="209">
        <v>81.900000000000006</v>
      </c>
    </row>
    <row r="7427" spans="3:19" x14ac:dyDescent="0.25">
      <c r="C7427" s="210"/>
      <c r="R7427" s="208">
        <v>43939</v>
      </c>
      <c r="S7427" s="209">
        <v>80.400000000000006</v>
      </c>
    </row>
    <row r="7428" spans="3:19" x14ac:dyDescent="0.25">
      <c r="C7428" s="210"/>
      <c r="R7428" s="208">
        <v>43940</v>
      </c>
      <c r="S7428" s="209">
        <v>79.7</v>
      </c>
    </row>
    <row r="7429" spans="3:19" x14ac:dyDescent="0.25">
      <c r="C7429" s="210"/>
      <c r="R7429" s="208">
        <v>43941</v>
      </c>
      <c r="S7429" s="209">
        <v>78.599999999999994</v>
      </c>
    </row>
    <row r="7430" spans="3:19" x14ac:dyDescent="0.25">
      <c r="C7430" s="210"/>
      <c r="R7430" s="208">
        <v>43942</v>
      </c>
      <c r="S7430" s="209">
        <v>77.7</v>
      </c>
    </row>
    <row r="7431" spans="3:19" x14ac:dyDescent="0.25">
      <c r="C7431" s="210"/>
      <c r="R7431" s="208">
        <v>43943</v>
      </c>
      <c r="S7431" s="209">
        <v>78.2</v>
      </c>
    </row>
    <row r="7432" spans="3:19" x14ac:dyDescent="0.25">
      <c r="C7432" s="210"/>
      <c r="R7432" s="208">
        <v>43944</v>
      </c>
      <c r="S7432" s="209">
        <v>75.2</v>
      </c>
    </row>
    <row r="7433" spans="3:19" x14ac:dyDescent="0.25">
      <c r="C7433" s="210"/>
      <c r="R7433" s="208">
        <v>43945</v>
      </c>
      <c r="S7433" s="209">
        <v>75</v>
      </c>
    </row>
    <row r="7434" spans="3:19" x14ac:dyDescent="0.25">
      <c r="C7434" s="210"/>
      <c r="R7434" s="208">
        <v>43946</v>
      </c>
      <c r="S7434" s="209">
        <v>74.7</v>
      </c>
    </row>
    <row r="7435" spans="3:19" x14ac:dyDescent="0.25">
      <c r="C7435" s="210"/>
      <c r="R7435" s="208">
        <v>43947</v>
      </c>
      <c r="S7435" s="209">
        <v>74.3</v>
      </c>
    </row>
    <row r="7436" spans="3:19" x14ac:dyDescent="0.25">
      <c r="C7436" s="210"/>
      <c r="R7436" s="208">
        <v>43948</v>
      </c>
      <c r="S7436" s="209">
        <v>73.7</v>
      </c>
    </row>
    <row r="7437" spans="3:19" x14ac:dyDescent="0.25">
      <c r="C7437" s="210"/>
      <c r="R7437" s="208">
        <v>43949</v>
      </c>
      <c r="S7437" s="209">
        <v>71.599999999999994</v>
      </c>
    </row>
    <row r="7438" spans="3:19" x14ac:dyDescent="0.25">
      <c r="C7438" s="210"/>
      <c r="R7438" s="208">
        <v>43950</v>
      </c>
      <c r="S7438" s="209">
        <v>70.8</v>
      </c>
    </row>
    <row r="7439" spans="3:19" x14ac:dyDescent="0.25">
      <c r="C7439" s="210"/>
      <c r="R7439" s="208">
        <v>43951</v>
      </c>
      <c r="S7439" s="209">
        <v>69.8</v>
      </c>
    </row>
    <row r="7440" spans="3:19" x14ac:dyDescent="0.25">
      <c r="C7440" s="210"/>
      <c r="R7440" s="208">
        <v>43952</v>
      </c>
      <c r="S7440" s="209">
        <v>69.599999999999994</v>
      </c>
    </row>
    <row r="7441" spans="3:19" x14ac:dyDescent="0.25">
      <c r="C7441" s="210"/>
      <c r="R7441" s="208">
        <v>43953</v>
      </c>
      <c r="S7441" s="209">
        <v>70.3</v>
      </c>
    </row>
    <row r="7442" spans="3:19" x14ac:dyDescent="0.25">
      <c r="C7442" s="210"/>
      <c r="R7442" s="208">
        <v>43954</v>
      </c>
      <c r="S7442" s="209">
        <v>68.400000000000006</v>
      </c>
    </row>
    <row r="7443" spans="3:19" x14ac:dyDescent="0.25">
      <c r="C7443" s="210"/>
      <c r="R7443" s="208">
        <v>43955</v>
      </c>
      <c r="S7443" s="209">
        <v>67.8</v>
      </c>
    </row>
    <row r="7444" spans="3:19" x14ac:dyDescent="0.25">
      <c r="C7444" s="210"/>
      <c r="R7444" s="208">
        <v>43956</v>
      </c>
      <c r="S7444" s="209">
        <v>66</v>
      </c>
    </row>
    <row r="7445" spans="3:19" x14ac:dyDescent="0.25">
      <c r="C7445" s="210"/>
      <c r="R7445" s="208">
        <v>43957</v>
      </c>
      <c r="S7445" s="209">
        <v>65.400000000000006</v>
      </c>
    </row>
    <row r="7446" spans="3:19" x14ac:dyDescent="0.25">
      <c r="C7446" s="210"/>
      <c r="R7446" s="208">
        <v>43958</v>
      </c>
      <c r="S7446" s="209">
        <v>63.7</v>
      </c>
    </row>
    <row r="7447" spans="3:19" x14ac:dyDescent="0.25">
      <c r="C7447" s="210"/>
      <c r="R7447" s="208">
        <v>43959</v>
      </c>
      <c r="S7447" s="209">
        <v>63.5</v>
      </c>
    </row>
    <row r="7448" spans="3:19" x14ac:dyDescent="0.25">
      <c r="C7448" s="210"/>
      <c r="R7448" s="208">
        <v>43960</v>
      </c>
      <c r="S7448" s="209">
        <v>62.3</v>
      </c>
    </row>
    <row r="7449" spans="3:19" x14ac:dyDescent="0.25">
      <c r="C7449" s="210"/>
      <c r="R7449" s="208">
        <v>43961</v>
      </c>
      <c r="S7449" s="209">
        <v>60.8</v>
      </c>
    </row>
    <row r="7450" spans="3:19" x14ac:dyDescent="0.25">
      <c r="C7450" s="210"/>
      <c r="R7450" s="208">
        <v>43962</v>
      </c>
      <c r="S7450" s="209">
        <v>60.7</v>
      </c>
    </row>
    <row r="7451" spans="3:19" x14ac:dyDescent="0.25">
      <c r="C7451" s="210"/>
      <c r="R7451" s="208">
        <v>43963</v>
      </c>
      <c r="S7451" s="209">
        <v>60.5</v>
      </c>
    </row>
    <row r="7452" spans="3:19" x14ac:dyDescent="0.25">
      <c r="C7452" s="210"/>
      <c r="R7452" s="208">
        <v>43964</v>
      </c>
      <c r="S7452" s="209">
        <v>59.6</v>
      </c>
    </row>
    <row r="7453" spans="3:19" x14ac:dyDescent="0.25">
      <c r="C7453" s="210"/>
      <c r="R7453" s="208">
        <v>43965</v>
      </c>
      <c r="S7453" s="209">
        <v>59.3</v>
      </c>
    </row>
    <row r="7454" spans="3:19" x14ac:dyDescent="0.25">
      <c r="C7454" s="210"/>
      <c r="R7454" s="208">
        <v>43966</v>
      </c>
      <c r="S7454" s="209">
        <v>57.8</v>
      </c>
    </row>
    <row r="7455" spans="3:19" x14ac:dyDescent="0.25">
      <c r="C7455" s="210"/>
      <c r="R7455" s="208">
        <v>43967</v>
      </c>
      <c r="S7455" s="209">
        <v>57.9</v>
      </c>
    </row>
    <row r="7456" spans="3:19" x14ac:dyDescent="0.25">
      <c r="C7456" s="210"/>
      <c r="R7456" s="208">
        <v>43968</v>
      </c>
      <c r="S7456" s="209">
        <v>58</v>
      </c>
    </row>
    <row r="7457" spans="3:19" x14ac:dyDescent="0.25">
      <c r="C7457" s="210"/>
      <c r="R7457" s="208">
        <v>43969</v>
      </c>
      <c r="S7457" s="209">
        <v>61</v>
      </c>
    </row>
    <row r="7458" spans="3:19" x14ac:dyDescent="0.25">
      <c r="C7458" s="210"/>
      <c r="R7458" s="208">
        <v>43970</v>
      </c>
      <c r="S7458" s="209">
        <v>63.1</v>
      </c>
    </row>
    <row r="7459" spans="3:19" x14ac:dyDescent="0.25">
      <c r="C7459" s="210"/>
      <c r="R7459" s="208">
        <v>43971</v>
      </c>
      <c r="S7459" s="209">
        <v>65.599999999999994</v>
      </c>
    </row>
    <row r="7460" spans="3:19" x14ac:dyDescent="0.25">
      <c r="C7460" s="210"/>
      <c r="R7460" s="208">
        <v>43972</v>
      </c>
      <c r="S7460" s="209">
        <v>66.2</v>
      </c>
    </row>
    <row r="7461" spans="3:19" x14ac:dyDescent="0.25">
      <c r="C7461" s="210"/>
      <c r="R7461" s="208">
        <v>43973</v>
      </c>
      <c r="S7461" s="209">
        <v>66.099999999999994</v>
      </c>
    </row>
    <row r="7462" spans="3:19" x14ac:dyDescent="0.25">
      <c r="C7462" s="210"/>
      <c r="R7462" s="208">
        <v>43974</v>
      </c>
      <c r="S7462" s="209">
        <v>64</v>
      </c>
    </row>
    <row r="7463" spans="3:19" x14ac:dyDescent="0.25">
      <c r="C7463" s="210"/>
      <c r="R7463" s="208">
        <v>43975</v>
      </c>
      <c r="S7463" s="209">
        <v>63.1</v>
      </c>
    </row>
    <row r="7464" spans="3:19" x14ac:dyDescent="0.25">
      <c r="C7464" s="210"/>
      <c r="R7464" s="208">
        <v>43976</v>
      </c>
      <c r="S7464" s="209">
        <v>65.7</v>
      </c>
    </row>
    <row r="7465" spans="3:19" x14ac:dyDescent="0.25">
      <c r="C7465" s="210"/>
      <c r="R7465" s="208">
        <v>43977</v>
      </c>
      <c r="S7465" s="209">
        <v>68.400000000000006</v>
      </c>
    </row>
    <row r="7466" spans="3:19" x14ac:dyDescent="0.25">
      <c r="C7466" s="210"/>
      <c r="R7466" s="208">
        <v>43978</v>
      </c>
      <c r="S7466" s="209">
        <v>67.5</v>
      </c>
    </row>
    <row r="7467" spans="3:19" x14ac:dyDescent="0.25">
      <c r="C7467" s="210"/>
      <c r="R7467" s="208">
        <v>43979</v>
      </c>
      <c r="S7467" s="209">
        <v>66.400000000000006</v>
      </c>
    </row>
    <row r="7468" spans="3:19" x14ac:dyDescent="0.25">
      <c r="C7468" s="210"/>
      <c r="R7468" s="208">
        <v>43980</v>
      </c>
      <c r="S7468" s="209">
        <v>68.3</v>
      </c>
    </row>
    <row r="7469" spans="3:19" x14ac:dyDescent="0.25">
      <c r="C7469" s="210"/>
      <c r="R7469" s="208">
        <v>43981</v>
      </c>
      <c r="S7469" s="209">
        <v>69.2</v>
      </c>
    </row>
    <row r="7470" spans="3:19" x14ac:dyDescent="0.25">
      <c r="C7470" s="210"/>
      <c r="R7470" s="208">
        <v>43982</v>
      </c>
      <c r="S7470" s="209">
        <v>69.8</v>
      </c>
    </row>
    <row r="7471" spans="3:19" x14ac:dyDescent="0.25">
      <c r="C7471" s="210"/>
      <c r="R7471" s="208">
        <v>43983</v>
      </c>
      <c r="S7471" s="209">
        <v>69.3</v>
      </c>
    </row>
    <row r="7472" spans="3:19" x14ac:dyDescent="0.25">
      <c r="C7472" s="210"/>
      <c r="R7472" s="208">
        <v>43984</v>
      </c>
      <c r="S7472" s="209">
        <v>71.2</v>
      </c>
    </row>
    <row r="7473" spans="3:19" x14ac:dyDescent="0.25">
      <c r="C7473" s="210"/>
      <c r="R7473" s="208">
        <v>43985</v>
      </c>
      <c r="S7473" s="209">
        <v>73</v>
      </c>
    </row>
    <row r="7474" spans="3:19" x14ac:dyDescent="0.25">
      <c r="C7474" s="210"/>
      <c r="R7474" s="208">
        <v>43986</v>
      </c>
      <c r="S7474" s="209">
        <v>72.8</v>
      </c>
    </row>
    <row r="7475" spans="3:19" x14ac:dyDescent="0.25">
      <c r="C7475" s="210"/>
      <c r="R7475" s="208">
        <v>43987</v>
      </c>
      <c r="S7475" s="209">
        <v>73.8</v>
      </c>
    </row>
    <row r="7476" spans="3:19" x14ac:dyDescent="0.25">
      <c r="C7476" s="210"/>
      <c r="R7476" s="208">
        <v>43988</v>
      </c>
      <c r="S7476" s="209">
        <v>73.8</v>
      </c>
    </row>
    <row r="7477" spans="3:19" x14ac:dyDescent="0.25">
      <c r="C7477" s="210"/>
      <c r="R7477" s="208">
        <v>43989</v>
      </c>
      <c r="S7477" s="209">
        <v>73.400000000000006</v>
      </c>
    </row>
    <row r="7478" spans="3:19" x14ac:dyDescent="0.25">
      <c r="C7478" s="210"/>
      <c r="R7478" s="208">
        <v>43990</v>
      </c>
      <c r="S7478" s="209">
        <v>74.8</v>
      </c>
    </row>
    <row r="7479" spans="3:19" x14ac:dyDescent="0.25">
      <c r="C7479" s="210"/>
      <c r="R7479" s="208">
        <v>43991</v>
      </c>
      <c r="S7479" s="209">
        <v>75.7</v>
      </c>
    </row>
    <row r="7480" spans="3:19" x14ac:dyDescent="0.25">
      <c r="C7480" s="210"/>
      <c r="R7480" s="208">
        <v>43992</v>
      </c>
      <c r="S7480" s="209">
        <v>77.599999999999994</v>
      </c>
    </row>
    <row r="7481" spans="3:19" x14ac:dyDescent="0.25">
      <c r="C7481" s="210"/>
      <c r="R7481" s="208">
        <v>43993</v>
      </c>
      <c r="S7481" s="209">
        <v>79.2</v>
      </c>
    </row>
    <row r="7482" spans="3:19" x14ac:dyDescent="0.25">
      <c r="C7482" s="210"/>
      <c r="R7482" s="208">
        <v>43994</v>
      </c>
      <c r="S7482" s="209">
        <v>79.7</v>
      </c>
    </row>
    <row r="7483" spans="3:19" x14ac:dyDescent="0.25">
      <c r="C7483" s="210"/>
      <c r="R7483" s="208">
        <v>43995</v>
      </c>
      <c r="S7483" s="209">
        <v>78.900000000000006</v>
      </c>
    </row>
    <row r="7484" spans="3:19" x14ac:dyDescent="0.25">
      <c r="C7484" s="210"/>
      <c r="R7484" s="208">
        <v>43996</v>
      </c>
      <c r="S7484" s="209">
        <v>78.3</v>
      </c>
    </row>
    <row r="7485" spans="3:19" x14ac:dyDescent="0.25">
      <c r="C7485" s="210"/>
      <c r="R7485" s="208">
        <v>43997</v>
      </c>
      <c r="S7485" s="209">
        <v>80</v>
      </c>
    </row>
    <row r="7486" spans="3:19" x14ac:dyDescent="0.25">
      <c r="C7486" s="210"/>
      <c r="R7486" s="208">
        <v>43998</v>
      </c>
      <c r="S7486" s="209">
        <v>80.099999999999994</v>
      </c>
    </row>
    <row r="7487" spans="3:19" x14ac:dyDescent="0.25">
      <c r="C7487" s="210"/>
      <c r="R7487" s="208">
        <v>43999</v>
      </c>
      <c r="S7487" s="209">
        <v>80.599999999999994</v>
      </c>
    </row>
    <row r="7488" spans="3:19" x14ac:dyDescent="0.25">
      <c r="C7488" s="210"/>
      <c r="R7488" s="208">
        <v>44000</v>
      </c>
      <c r="S7488" s="209">
        <v>80.7</v>
      </c>
    </row>
    <row r="7489" spans="3:19" x14ac:dyDescent="0.25">
      <c r="C7489" s="210"/>
      <c r="R7489" s="208">
        <v>44001</v>
      </c>
      <c r="S7489" s="209">
        <v>79.2</v>
      </c>
    </row>
    <row r="7490" spans="3:19" x14ac:dyDescent="0.25">
      <c r="C7490" s="210"/>
      <c r="R7490" s="208">
        <v>44002</v>
      </c>
      <c r="S7490" s="209">
        <v>79.5</v>
      </c>
    </row>
    <row r="7491" spans="3:19" x14ac:dyDescent="0.25">
      <c r="C7491" s="210"/>
      <c r="R7491" s="208">
        <v>44003</v>
      </c>
      <c r="S7491" s="209">
        <v>76.400000000000006</v>
      </c>
    </row>
    <row r="7492" spans="3:19" x14ac:dyDescent="0.25">
      <c r="C7492" s="210"/>
      <c r="R7492" s="208">
        <v>44004</v>
      </c>
      <c r="S7492" s="209">
        <v>79.599999999999994</v>
      </c>
    </row>
    <row r="7493" spans="3:19" x14ac:dyDescent="0.25">
      <c r="C7493" s="210"/>
      <c r="R7493" s="208">
        <v>44005</v>
      </c>
      <c r="S7493" s="209">
        <v>80.8</v>
      </c>
    </row>
    <row r="7494" spans="3:19" x14ac:dyDescent="0.25">
      <c r="C7494" s="210"/>
      <c r="R7494" s="208">
        <v>44006</v>
      </c>
      <c r="S7494" s="209">
        <v>79.2</v>
      </c>
    </row>
    <row r="7495" spans="3:19" x14ac:dyDescent="0.25">
      <c r="C7495" s="210"/>
      <c r="R7495" s="208">
        <v>44007</v>
      </c>
      <c r="S7495" s="209">
        <v>76.599999999999994</v>
      </c>
    </row>
    <row r="7496" spans="3:19" x14ac:dyDescent="0.25">
      <c r="C7496" s="210"/>
      <c r="R7496" s="208">
        <v>44008</v>
      </c>
      <c r="S7496" s="209">
        <v>77.3</v>
      </c>
    </row>
    <row r="7497" spans="3:19" x14ac:dyDescent="0.25">
      <c r="C7497" s="210"/>
      <c r="R7497" s="208">
        <v>44009</v>
      </c>
      <c r="S7497" s="209">
        <v>76.2</v>
      </c>
    </row>
    <row r="7498" spans="3:19" x14ac:dyDescent="0.25">
      <c r="C7498" s="210"/>
      <c r="R7498" s="208">
        <v>44010</v>
      </c>
      <c r="S7498" s="209">
        <v>72.8</v>
      </c>
    </row>
    <row r="7499" spans="3:19" x14ac:dyDescent="0.25">
      <c r="C7499" s="210"/>
      <c r="R7499" s="208">
        <v>44011</v>
      </c>
      <c r="S7499" s="209">
        <v>71.599999999999994</v>
      </c>
    </row>
    <row r="7500" spans="3:19" x14ac:dyDescent="0.25">
      <c r="C7500" s="210"/>
      <c r="R7500" s="208">
        <v>44012</v>
      </c>
      <c r="S7500" s="209">
        <v>71.599999999999994</v>
      </c>
    </row>
    <row r="7501" spans="3:19" x14ac:dyDescent="0.25">
      <c r="C7501" s="210"/>
      <c r="R7501" s="208">
        <v>44013</v>
      </c>
      <c r="S7501" s="209">
        <v>73.400000000000006</v>
      </c>
    </row>
    <row r="7502" spans="3:19" x14ac:dyDescent="0.25">
      <c r="C7502" s="210"/>
      <c r="R7502" s="208">
        <v>44014</v>
      </c>
      <c r="S7502" s="209">
        <v>71.400000000000006</v>
      </c>
    </row>
    <row r="7503" spans="3:19" x14ac:dyDescent="0.25">
      <c r="C7503" s="210"/>
      <c r="R7503" s="208">
        <v>44015</v>
      </c>
      <c r="S7503" s="209">
        <v>69.099999999999994</v>
      </c>
    </row>
    <row r="7504" spans="3:19" x14ac:dyDescent="0.25">
      <c r="C7504" s="210"/>
      <c r="R7504" s="208">
        <v>44016</v>
      </c>
      <c r="S7504" s="209">
        <v>68.7</v>
      </c>
    </row>
    <row r="7505" spans="3:19" x14ac:dyDescent="0.25">
      <c r="C7505" s="210"/>
      <c r="R7505" s="208">
        <v>44017</v>
      </c>
      <c r="S7505" s="209">
        <v>66.900000000000006</v>
      </c>
    </row>
    <row r="7506" spans="3:19" x14ac:dyDescent="0.25">
      <c r="C7506" s="210"/>
      <c r="R7506" s="208">
        <v>44018</v>
      </c>
      <c r="S7506" s="209">
        <v>67.5</v>
      </c>
    </row>
    <row r="7507" spans="3:19" x14ac:dyDescent="0.25">
      <c r="C7507" s="210"/>
      <c r="R7507" s="208">
        <v>44019</v>
      </c>
      <c r="S7507" s="209">
        <v>69</v>
      </c>
    </row>
    <row r="7508" spans="3:19" x14ac:dyDescent="0.25">
      <c r="C7508" s="210"/>
      <c r="R7508" s="208">
        <v>44020</v>
      </c>
      <c r="S7508" s="209">
        <v>69.099999999999994</v>
      </c>
    </row>
    <row r="7509" spans="3:19" x14ac:dyDescent="0.25">
      <c r="C7509" s="210"/>
      <c r="R7509" s="208">
        <v>44021</v>
      </c>
      <c r="S7509" s="209">
        <v>68.7</v>
      </c>
    </row>
    <row r="7510" spans="3:19" x14ac:dyDescent="0.25">
      <c r="C7510" s="210"/>
      <c r="R7510" s="208">
        <v>44022</v>
      </c>
      <c r="S7510" s="209">
        <v>68.7</v>
      </c>
    </row>
    <row r="7511" spans="3:19" x14ac:dyDescent="0.25">
      <c r="C7511" s="210"/>
      <c r="R7511" s="208">
        <v>44023</v>
      </c>
      <c r="S7511" s="209">
        <v>66.5</v>
      </c>
    </row>
    <row r="7512" spans="3:19" x14ac:dyDescent="0.25">
      <c r="C7512" s="210"/>
      <c r="R7512" s="208">
        <v>44024</v>
      </c>
      <c r="S7512" s="209">
        <v>64.900000000000006</v>
      </c>
    </row>
    <row r="7513" spans="3:19" x14ac:dyDescent="0.25">
      <c r="C7513" s="210"/>
      <c r="R7513" s="208">
        <v>44025</v>
      </c>
      <c r="S7513" s="209">
        <v>66</v>
      </c>
    </row>
    <row r="7514" spans="3:19" x14ac:dyDescent="0.25">
      <c r="C7514" s="210"/>
      <c r="R7514" s="208">
        <v>44026</v>
      </c>
      <c r="S7514" s="209">
        <v>68.3</v>
      </c>
    </row>
    <row r="7515" spans="3:19" x14ac:dyDescent="0.25">
      <c r="C7515" s="210"/>
      <c r="R7515" s="208">
        <v>44027</v>
      </c>
      <c r="S7515" s="209">
        <v>68.3</v>
      </c>
    </row>
    <row r="7516" spans="3:19" x14ac:dyDescent="0.25">
      <c r="C7516" s="210"/>
      <c r="R7516" s="208">
        <v>44028</v>
      </c>
      <c r="S7516" s="209">
        <v>66.599999999999994</v>
      </c>
    </row>
    <row r="7517" spans="3:19" x14ac:dyDescent="0.25">
      <c r="C7517" s="210"/>
      <c r="R7517" s="208">
        <v>44029</v>
      </c>
      <c r="S7517" s="209">
        <v>62.9</v>
      </c>
    </row>
    <row r="7518" spans="3:19" x14ac:dyDescent="0.25">
      <c r="C7518" s="210"/>
      <c r="R7518" s="208">
        <v>44030</v>
      </c>
      <c r="S7518" s="209">
        <v>60.5</v>
      </c>
    </row>
    <row r="7519" spans="3:19" x14ac:dyDescent="0.25">
      <c r="C7519" s="210"/>
      <c r="R7519" s="208">
        <v>44031</v>
      </c>
      <c r="S7519" s="209">
        <v>59.8</v>
      </c>
    </row>
    <row r="7520" spans="3:19" x14ac:dyDescent="0.25">
      <c r="C7520" s="210"/>
      <c r="R7520" s="208">
        <v>44032</v>
      </c>
      <c r="S7520" s="209">
        <v>60</v>
      </c>
    </row>
    <row r="7521" spans="3:19" x14ac:dyDescent="0.25">
      <c r="C7521" s="210"/>
      <c r="R7521" s="208">
        <v>44033</v>
      </c>
      <c r="S7521" s="209">
        <v>62.4</v>
      </c>
    </row>
    <row r="7522" spans="3:19" x14ac:dyDescent="0.25">
      <c r="C7522" s="210"/>
      <c r="R7522" s="208">
        <v>44034</v>
      </c>
      <c r="S7522" s="209">
        <v>62</v>
      </c>
    </row>
    <row r="7523" spans="3:19" x14ac:dyDescent="0.25">
      <c r="C7523" s="210"/>
      <c r="R7523" s="208">
        <v>44035</v>
      </c>
      <c r="S7523" s="209">
        <v>62.7</v>
      </c>
    </row>
    <row r="7524" spans="3:19" x14ac:dyDescent="0.25">
      <c r="C7524" s="210"/>
      <c r="R7524" s="208">
        <v>44036</v>
      </c>
      <c r="S7524" s="209">
        <v>63.1</v>
      </c>
    </row>
    <row r="7525" spans="3:19" x14ac:dyDescent="0.25">
      <c r="C7525" s="210"/>
      <c r="R7525" s="208">
        <v>44037</v>
      </c>
      <c r="S7525" s="209">
        <v>62.9</v>
      </c>
    </row>
    <row r="7526" spans="3:19" x14ac:dyDescent="0.25">
      <c r="C7526" s="210"/>
      <c r="R7526" s="208">
        <v>44038</v>
      </c>
      <c r="S7526" s="209">
        <v>62.8</v>
      </c>
    </row>
    <row r="7527" spans="3:19" x14ac:dyDescent="0.25">
      <c r="C7527" s="210"/>
      <c r="R7527" s="208">
        <v>44039</v>
      </c>
      <c r="S7527" s="209">
        <v>66.3</v>
      </c>
    </row>
    <row r="7528" spans="3:19" x14ac:dyDescent="0.25">
      <c r="C7528" s="210"/>
      <c r="R7528" s="208">
        <v>44040</v>
      </c>
      <c r="S7528" s="209">
        <v>69.2</v>
      </c>
    </row>
    <row r="7529" spans="3:19" x14ac:dyDescent="0.25">
      <c r="C7529" s="210"/>
      <c r="R7529" s="208">
        <v>44041</v>
      </c>
      <c r="S7529" s="209">
        <v>70.3</v>
      </c>
    </row>
    <row r="7530" spans="3:19" x14ac:dyDescent="0.25">
      <c r="C7530" s="210"/>
      <c r="R7530" s="208">
        <v>44042</v>
      </c>
      <c r="S7530" s="209">
        <v>69.5</v>
      </c>
    </row>
    <row r="7531" spans="3:19" x14ac:dyDescent="0.25">
      <c r="C7531" s="210"/>
      <c r="R7531" s="208">
        <v>44043</v>
      </c>
      <c r="S7531" s="209">
        <v>67.2</v>
      </c>
    </row>
    <row r="7532" spans="3:19" x14ac:dyDescent="0.25">
      <c r="C7532" s="210"/>
      <c r="R7532" s="208">
        <v>44044</v>
      </c>
      <c r="S7532" s="209">
        <v>67.3</v>
      </c>
    </row>
    <row r="7533" spans="3:19" x14ac:dyDescent="0.25">
      <c r="C7533" s="210"/>
      <c r="R7533" s="208">
        <v>44045</v>
      </c>
      <c r="S7533" s="209">
        <v>66.7</v>
      </c>
    </row>
    <row r="7534" spans="3:19" x14ac:dyDescent="0.25">
      <c r="C7534" s="210"/>
      <c r="R7534" s="208">
        <v>44046</v>
      </c>
      <c r="S7534" s="209">
        <v>67.3</v>
      </c>
    </row>
    <row r="7535" spans="3:19" x14ac:dyDescent="0.25">
      <c r="C7535" s="210"/>
      <c r="R7535" s="208">
        <v>44047</v>
      </c>
      <c r="S7535" s="209">
        <v>67</v>
      </c>
    </row>
    <row r="7536" spans="3:19" x14ac:dyDescent="0.25">
      <c r="C7536" s="210"/>
      <c r="R7536" s="208">
        <v>44048</v>
      </c>
      <c r="S7536" s="209">
        <v>65.7</v>
      </c>
    </row>
    <row r="7537" spans="3:19" x14ac:dyDescent="0.25">
      <c r="C7537" s="210"/>
      <c r="R7537" s="208">
        <v>44049</v>
      </c>
      <c r="S7537" s="209">
        <v>66</v>
      </c>
    </row>
    <row r="7538" spans="3:19" x14ac:dyDescent="0.25">
      <c r="C7538" s="210"/>
      <c r="R7538" s="208">
        <v>44050</v>
      </c>
      <c r="S7538" s="209">
        <v>65.099999999999994</v>
      </c>
    </row>
    <row r="7539" spans="3:19" x14ac:dyDescent="0.25">
      <c r="C7539" s="210"/>
      <c r="R7539" s="208">
        <v>44051</v>
      </c>
      <c r="S7539" s="209">
        <v>64.2</v>
      </c>
    </row>
    <row r="7540" spans="3:19" x14ac:dyDescent="0.25">
      <c r="C7540" s="210"/>
      <c r="R7540" s="208">
        <v>44052</v>
      </c>
      <c r="S7540" s="209">
        <v>62.2</v>
      </c>
    </row>
    <row r="7541" spans="3:19" x14ac:dyDescent="0.25">
      <c r="C7541" s="210"/>
      <c r="R7541" s="208">
        <v>44053</v>
      </c>
      <c r="S7541" s="209">
        <v>62.9</v>
      </c>
    </row>
    <row r="7542" spans="3:19" x14ac:dyDescent="0.25">
      <c r="C7542" s="210"/>
      <c r="R7542" s="208">
        <v>44054</v>
      </c>
      <c r="S7542" s="209">
        <v>63.9</v>
      </c>
    </row>
    <row r="7543" spans="3:19" x14ac:dyDescent="0.25">
      <c r="C7543" s="210"/>
      <c r="R7543" s="208">
        <v>44055</v>
      </c>
      <c r="S7543" s="209">
        <v>62.9</v>
      </c>
    </row>
    <row r="7544" spans="3:19" x14ac:dyDescent="0.25">
      <c r="C7544" s="210"/>
      <c r="R7544" s="208">
        <v>44056</v>
      </c>
      <c r="S7544" s="209">
        <v>62.7</v>
      </c>
    </row>
    <row r="7545" spans="3:19" x14ac:dyDescent="0.25">
      <c r="C7545" s="210"/>
      <c r="R7545" s="208">
        <v>44057</v>
      </c>
      <c r="S7545" s="209">
        <v>60.7</v>
      </c>
    </row>
    <row r="7546" spans="3:19" x14ac:dyDescent="0.25">
      <c r="C7546" s="210"/>
      <c r="R7546" s="208">
        <v>44058</v>
      </c>
      <c r="S7546" s="209">
        <v>62.5</v>
      </c>
    </row>
    <row r="7547" spans="3:19" x14ac:dyDescent="0.25">
      <c r="C7547" s="210"/>
      <c r="R7547" s="208">
        <v>44059</v>
      </c>
      <c r="S7547" s="209">
        <v>63.3</v>
      </c>
    </row>
    <row r="7548" spans="3:19" x14ac:dyDescent="0.25">
      <c r="C7548" s="210"/>
      <c r="R7548" s="208">
        <v>44060</v>
      </c>
      <c r="S7548" s="209">
        <v>64.5</v>
      </c>
    </row>
    <row r="7549" spans="3:19" x14ac:dyDescent="0.25">
      <c r="C7549" s="210"/>
      <c r="R7549" s="208">
        <v>44061</v>
      </c>
      <c r="S7549" s="209">
        <v>66.2</v>
      </c>
    </row>
    <row r="7550" spans="3:19" x14ac:dyDescent="0.25">
      <c r="C7550" s="210"/>
      <c r="R7550" s="208">
        <v>44062</v>
      </c>
      <c r="S7550" s="209">
        <v>64.8</v>
      </c>
    </row>
    <row r="7551" spans="3:19" x14ac:dyDescent="0.25">
      <c r="C7551" s="210"/>
      <c r="R7551" s="208">
        <v>44063</v>
      </c>
      <c r="S7551" s="209">
        <v>65</v>
      </c>
    </row>
    <row r="7552" spans="3:19" x14ac:dyDescent="0.25">
      <c r="C7552" s="210"/>
      <c r="R7552" s="208">
        <v>44064</v>
      </c>
      <c r="S7552" s="209">
        <v>66.7</v>
      </c>
    </row>
    <row r="7553" spans="3:19" x14ac:dyDescent="0.25">
      <c r="C7553" s="210"/>
      <c r="R7553" s="208">
        <v>44065</v>
      </c>
      <c r="S7553" s="209">
        <v>65.900000000000006</v>
      </c>
    </row>
    <row r="7554" spans="3:19" x14ac:dyDescent="0.25">
      <c r="C7554" s="210"/>
      <c r="R7554" s="208">
        <v>44066</v>
      </c>
      <c r="S7554" s="209">
        <v>63.6</v>
      </c>
    </row>
    <row r="7555" spans="3:19" x14ac:dyDescent="0.25">
      <c r="C7555" s="210"/>
      <c r="R7555" s="208">
        <v>44067</v>
      </c>
      <c r="S7555" s="209">
        <v>64.8</v>
      </c>
    </row>
    <row r="7556" spans="3:19" x14ac:dyDescent="0.25">
      <c r="C7556" s="210"/>
      <c r="R7556" s="208">
        <v>44068</v>
      </c>
      <c r="S7556" s="209">
        <v>66.400000000000006</v>
      </c>
    </row>
    <row r="7557" spans="3:19" x14ac:dyDescent="0.25">
      <c r="C7557" s="210"/>
      <c r="R7557" s="208">
        <v>44069</v>
      </c>
      <c r="S7557" s="209">
        <v>65.3</v>
      </c>
    </row>
    <row r="7558" spans="3:19" x14ac:dyDescent="0.25">
      <c r="C7558" s="210"/>
      <c r="R7558" s="208">
        <v>44070</v>
      </c>
      <c r="S7558" s="209">
        <v>66</v>
      </c>
    </row>
    <row r="7559" spans="3:19" x14ac:dyDescent="0.25">
      <c r="C7559" s="210"/>
      <c r="R7559" s="208">
        <v>44071</v>
      </c>
      <c r="S7559" s="209">
        <v>65.400000000000006</v>
      </c>
    </row>
    <row r="7560" spans="3:19" x14ac:dyDescent="0.25">
      <c r="C7560" s="210"/>
      <c r="R7560" s="208">
        <v>44072</v>
      </c>
      <c r="S7560" s="209">
        <v>65.099999999999994</v>
      </c>
    </row>
    <row r="7561" spans="3:19" x14ac:dyDescent="0.25">
      <c r="C7561" s="210"/>
      <c r="R7561" s="208">
        <v>44073</v>
      </c>
      <c r="S7561" s="209">
        <v>64.099999999999994</v>
      </c>
    </row>
    <row r="7562" spans="3:19" x14ac:dyDescent="0.25">
      <c r="C7562" s="210"/>
      <c r="R7562" s="208">
        <v>44074</v>
      </c>
      <c r="S7562" s="209">
        <v>66.2</v>
      </c>
    </row>
    <row r="7563" spans="3:19" x14ac:dyDescent="0.25">
      <c r="C7563" s="210"/>
      <c r="R7563" s="208">
        <v>44075</v>
      </c>
      <c r="S7563" s="209">
        <v>68.900000000000006</v>
      </c>
    </row>
    <row r="7564" spans="3:19" x14ac:dyDescent="0.25">
      <c r="C7564" s="210"/>
      <c r="R7564" s="208">
        <v>44076</v>
      </c>
      <c r="S7564" s="209">
        <v>71.099999999999994</v>
      </c>
    </row>
    <row r="7565" spans="3:19" x14ac:dyDescent="0.25">
      <c r="C7565" s="210"/>
      <c r="R7565" s="208">
        <v>44077</v>
      </c>
      <c r="S7565" s="209">
        <v>72.7</v>
      </c>
    </row>
    <row r="7566" spans="3:19" x14ac:dyDescent="0.25">
      <c r="C7566" s="210"/>
      <c r="R7566" s="208">
        <v>44078</v>
      </c>
      <c r="S7566" s="209">
        <v>74.7</v>
      </c>
    </row>
    <row r="7567" spans="3:19" x14ac:dyDescent="0.25">
      <c r="C7567" s="210"/>
      <c r="R7567" s="208">
        <v>44079</v>
      </c>
      <c r="S7567" s="209">
        <v>72.900000000000006</v>
      </c>
    </row>
    <row r="7568" spans="3:19" x14ac:dyDescent="0.25">
      <c r="C7568" s="210"/>
      <c r="R7568" s="208">
        <v>44080</v>
      </c>
      <c r="S7568" s="209">
        <v>72.3</v>
      </c>
    </row>
    <row r="7569" spans="3:19" x14ac:dyDescent="0.25">
      <c r="C7569" s="210"/>
      <c r="R7569" s="208">
        <v>44081</v>
      </c>
      <c r="S7569" s="209">
        <v>76.400000000000006</v>
      </c>
    </row>
    <row r="7570" spans="3:19" x14ac:dyDescent="0.25">
      <c r="C7570" s="210"/>
      <c r="R7570" s="208">
        <v>44082</v>
      </c>
      <c r="S7570" s="209">
        <v>77.400000000000006</v>
      </c>
    </row>
    <row r="7571" spans="3:19" x14ac:dyDescent="0.25">
      <c r="C7571" s="210"/>
      <c r="R7571" s="208">
        <v>44083</v>
      </c>
      <c r="S7571" s="209">
        <v>77.599999999999994</v>
      </c>
    </row>
    <row r="7572" spans="3:19" x14ac:dyDescent="0.25">
      <c r="C7572" s="210"/>
      <c r="R7572" s="208">
        <v>44084</v>
      </c>
      <c r="S7572" s="209">
        <v>80.599999999999994</v>
      </c>
    </row>
    <row r="7573" spans="3:19" x14ac:dyDescent="0.25">
      <c r="C7573" s="210"/>
      <c r="R7573" s="208">
        <v>44085</v>
      </c>
      <c r="S7573" s="209">
        <v>83.4</v>
      </c>
    </row>
    <row r="7574" spans="3:19" x14ac:dyDescent="0.25">
      <c r="C7574" s="210"/>
      <c r="R7574" s="208">
        <v>44086</v>
      </c>
      <c r="S7574" s="209">
        <v>82.3</v>
      </c>
    </row>
    <row r="7575" spans="3:19" x14ac:dyDescent="0.25">
      <c r="C7575" s="210"/>
      <c r="R7575" s="208">
        <v>44087</v>
      </c>
      <c r="S7575" s="209">
        <v>83.7</v>
      </c>
    </row>
    <row r="7576" spans="3:19" x14ac:dyDescent="0.25">
      <c r="C7576" s="210"/>
      <c r="R7576" s="208">
        <v>44088</v>
      </c>
      <c r="S7576" s="209">
        <v>83.2</v>
      </c>
    </row>
    <row r="7577" spans="3:19" x14ac:dyDescent="0.25">
      <c r="C7577" s="210"/>
      <c r="R7577" s="208">
        <v>44089</v>
      </c>
      <c r="S7577" s="209">
        <v>84.9</v>
      </c>
    </row>
    <row r="7578" spans="3:19" x14ac:dyDescent="0.25">
      <c r="C7578" s="210"/>
      <c r="R7578" s="208">
        <v>44090</v>
      </c>
      <c r="S7578" s="209">
        <v>85.5</v>
      </c>
    </row>
    <row r="7579" spans="3:19" x14ac:dyDescent="0.25">
      <c r="C7579" s="210"/>
      <c r="R7579" s="208">
        <v>44091</v>
      </c>
      <c r="S7579" s="209">
        <v>86</v>
      </c>
    </row>
    <row r="7580" spans="3:19" x14ac:dyDescent="0.25">
      <c r="C7580" s="210"/>
      <c r="R7580" s="208">
        <v>44092</v>
      </c>
      <c r="S7580" s="209">
        <v>87.3</v>
      </c>
    </row>
    <row r="7581" spans="3:19" x14ac:dyDescent="0.25">
      <c r="C7581" s="210"/>
      <c r="R7581" s="208">
        <v>44093</v>
      </c>
      <c r="S7581" s="209">
        <v>84.8</v>
      </c>
    </row>
    <row r="7582" spans="3:19" x14ac:dyDescent="0.25">
      <c r="C7582" s="210"/>
      <c r="R7582" s="208">
        <v>44094</v>
      </c>
      <c r="S7582" s="209">
        <v>81.099999999999994</v>
      </c>
    </row>
    <row r="7583" spans="3:19" x14ac:dyDescent="0.25">
      <c r="C7583" s="210"/>
      <c r="R7583" s="208">
        <v>44095</v>
      </c>
      <c r="S7583" s="209">
        <v>81.099999999999994</v>
      </c>
    </row>
    <row r="7584" spans="3:19" x14ac:dyDescent="0.25">
      <c r="C7584" s="210"/>
      <c r="R7584" s="208">
        <v>44096</v>
      </c>
      <c r="S7584" s="209">
        <v>83.4</v>
      </c>
    </row>
    <row r="7585" spans="3:19" x14ac:dyDescent="0.25">
      <c r="C7585" s="210"/>
      <c r="R7585" s="208">
        <v>44097</v>
      </c>
      <c r="S7585" s="209">
        <v>83.1</v>
      </c>
    </row>
    <row r="7586" spans="3:19" x14ac:dyDescent="0.25">
      <c r="C7586" s="210"/>
      <c r="R7586" s="208">
        <v>44098</v>
      </c>
      <c r="S7586" s="209">
        <v>82.4</v>
      </c>
    </row>
    <row r="7587" spans="3:19" x14ac:dyDescent="0.25">
      <c r="C7587" s="210"/>
      <c r="R7587" s="208">
        <v>44099</v>
      </c>
      <c r="S7587" s="209">
        <v>80.7</v>
      </c>
    </row>
    <row r="7588" spans="3:19" x14ac:dyDescent="0.25">
      <c r="C7588" s="210"/>
      <c r="R7588" s="208">
        <v>44100</v>
      </c>
      <c r="S7588" s="209">
        <v>77.400000000000006</v>
      </c>
    </row>
    <row r="7589" spans="3:19" x14ac:dyDescent="0.25">
      <c r="C7589" s="210"/>
      <c r="R7589" s="208">
        <v>44101</v>
      </c>
      <c r="S7589" s="209">
        <v>77.3</v>
      </c>
    </row>
    <row r="7590" spans="3:19" x14ac:dyDescent="0.25">
      <c r="C7590" s="210"/>
      <c r="R7590" s="208">
        <v>44102</v>
      </c>
      <c r="S7590" s="209">
        <v>79.3</v>
      </c>
    </row>
    <row r="7591" spans="3:19" x14ac:dyDescent="0.25">
      <c r="C7591" s="210"/>
      <c r="R7591" s="208">
        <v>44103</v>
      </c>
      <c r="S7591" s="209">
        <v>82.5</v>
      </c>
    </row>
    <row r="7592" spans="3:19" x14ac:dyDescent="0.25">
      <c r="C7592" s="210"/>
      <c r="R7592" s="208">
        <v>44104</v>
      </c>
      <c r="S7592" s="209">
        <v>83</v>
      </c>
    </row>
    <row r="7593" spans="3:19" x14ac:dyDescent="0.25">
      <c r="C7593" s="210"/>
      <c r="R7593" s="208">
        <v>44105</v>
      </c>
      <c r="S7593" s="209">
        <v>82</v>
      </c>
    </row>
    <row r="7594" spans="3:19" x14ac:dyDescent="0.25">
      <c r="C7594" s="210"/>
      <c r="R7594" s="208">
        <v>44106</v>
      </c>
      <c r="S7594" s="209">
        <v>81.8</v>
      </c>
    </row>
    <row r="7595" spans="3:19" x14ac:dyDescent="0.25">
      <c r="C7595" s="210"/>
      <c r="R7595" s="208">
        <v>44107</v>
      </c>
      <c r="S7595" s="209">
        <v>80.099999999999994</v>
      </c>
    </row>
    <row r="7596" spans="3:19" x14ac:dyDescent="0.25">
      <c r="C7596" s="210"/>
      <c r="R7596" s="208">
        <v>44108</v>
      </c>
      <c r="S7596" s="209">
        <v>79.400000000000006</v>
      </c>
    </row>
    <row r="7597" spans="3:19" x14ac:dyDescent="0.25">
      <c r="C7597" s="210"/>
      <c r="R7597" s="208">
        <v>44109</v>
      </c>
      <c r="S7597" s="209">
        <v>79.8</v>
      </c>
    </row>
    <row r="7598" spans="3:19" x14ac:dyDescent="0.25">
      <c r="C7598" s="210"/>
      <c r="R7598" s="208">
        <v>44110</v>
      </c>
      <c r="S7598" s="209">
        <v>81.7</v>
      </c>
    </row>
    <row r="7599" spans="3:19" x14ac:dyDescent="0.25">
      <c r="C7599" s="210"/>
      <c r="R7599" s="208">
        <v>44111</v>
      </c>
      <c r="S7599" s="209">
        <v>79.5</v>
      </c>
    </row>
    <row r="7600" spans="3:19" x14ac:dyDescent="0.25">
      <c r="C7600" s="210"/>
      <c r="R7600" s="208">
        <v>44112</v>
      </c>
      <c r="S7600" s="209">
        <v>81</v>
      </c>
    </row>
    <row r="7601" spans="3:19" x14ac:dyDescent="0.25">
      <c r="C7601" s="210"/>
      <c r="R7601" s="208">
        <v>44113</v>
      </c>
      <c r="S7601" s="209">
        <v>82.1</v>
      </c>
    </row>
    <row r="7602" spans="3:19" x14ac:dyDescent="0.25">
      <c r="C7602" s="210"/>
      <c r="R7602" s="208">
        <v>44114</v>
      </c>
      <c r="S7602" s="209">
        <v>79.099999999999994</v>
      </c>
    </row>
    <row r="7603" spans="3:19" x14ac:dyDescent="0.25">
      <c r="C7603" s="210"/>
      <c r="R7603" s="208">
        <v>44115</v>
      </c>
      <c r="S7603" s="209">
        <v>75.599999999999994</v>
      </c>
    </row>
    <row r="7604" spans="3:19" x14ac:dyDescent="0.25">
      <c r="C7604" s="210"/>
      <c r="R7604" s="208">
        <v>44116</v>
      </c>
      <c r="S7604" s="209">
        <v>76</v>
      </c>
    </row>
    <row r="7605" spans="3:19" x14ac:dyDescent="0.25">
      <c r="C7605" s="210"/>
      <c r="R7605" s="208">
        <v>44117</v>
      </c>
      <c r="S7605" s="209">
        <v>75.8</v>
      </c>
    </row>
    <row r="7606" spans="3:19" x14ac:dyDescent="0.25">
      <c r="C7606" s="210"/>
      <c r="R7606" s="208">
        <v>44118</v>
      </c>
      <c r="S7606" s="209">
        <v>75.099999999999994</v>
      </c>
    </row>
    <row r="7607" spans="3:19" x14ac:dyDescent="0.25">
      <c r="C7607" s="210"/>
      <c r="R7607" s="208">
        <v>44119</v>
      </c>
      <c r="S7607" s="209">
        <v>74.900000000000006</v>
      </c>
    </row>
    <row r="7608" spans="3:19" x14ac:dyDescent="0.25">
      <c r="C7608" s="210"/>
      <c r="R7608" s="208">
        <v>44120</v>
      </c>
      <c r="S7608" s="209">
        <v>76.2</v>
      </c>
    </row>
    <row r="7609" spans="3:19" x14ac:dyDescent="0.25">
      <c r="C7609" s="210"/>
      <c r="R7609" s="208">
        <v>44121</v>
      </c>
      <c r="S7609" s="209">
        <v>74.400000000000006</v>
      </c>
    </row>
    <row r="7610" spans="3:19" x14ac:dyDescent="0.25">
      <c r="C7610" s="210"/>
      <c r="R7610" s="208">
        <v>44122</v>
      </c>
      <c r="S7610" s="209">
        <v>73.2</v>
      </c>
    </row>
    <row r="7611" spans="3:19" x14ac:dyDescent="0.25">
      <c r="C7611" s="210"/>
      <c r="R7611" s="208">
        <v>44123</v>
      </c>
      <c r="S7611" s="209">
        <v>74.900000000000006</v>
      </c>
    </row>
    <row r="7612" spans="3:19" x14ac:dyDescent="0.25">
      <c r="C7612" s="210"/>
      <c r="R7612" s="208">
        <v>44124</v>
      </c>
      <c r="S7612" s="209">
        <v>76.3</v>
      </c>
    </row>
    <row r="7613" spans="3:19" x14ac:dyDescent="0.25">
      <c r="C7613" s="210"/>
      <c r="R7613" s="208">
        <v>44125</v>
      </c>
      <c r="S7613" s="209">
        <v>76.900000000000006</v>
      </c>
    </row>
    <row r="7614" spans="3:19" x14ac:dyDescent="0.25">
      <c r="C7614" s="210"/>
      <c r="R7614" s="208">
        <v>44126</v>
      </c>
      <c r="S7614" s="209">
        <v>77.099999999999994</v>
      </c>
    </row>
    <row r="7615" spans="3:19" x14ac:dyDescent="0.25">
      <c r="C7615" s="210"/>
      <c r="R7615" s="208">
        <v>44127</v>
      </c>
      <c r="S7615" s="209">
        <v>77.2</v>
      </c>
    </row>
    <row r="7616" spans="3:19" x14ac:dyDescent="0.25">
      <c r="C7616" s="210"/>
      <c r="R7616" s="208">
        <v>44128</v>
      </c>
      <c r="S7616" s="209">
        <v>77.3</v>
      </c>
    </row>
    <row r="7617" spans="3:19" x14ac:dyDescent="0.25">
      <c r="C7617" s="210"/>
      <c r="R7617" s="208">
        <v>44129</v>
      </c>
      <c r="S7617" s="209">
        <v>77</v>
      </c>
    </row>
    <row r="7618" spans="3:19" x14ac:dyDescent="0.25">
      <c r="C7618" s="210"/>
      <c r="R7618" s="208">
        <v>44130</v>
      </c>
      <c r="S7618" s="209">
        <v>78.599999999999994</v>
      </c>
    </row>
    <row r="7619" spans="3:19" x14ac:dyDescent="0.25">
      <c r="C7619" s="210"/>
      <c r="R7619" s="208">
        <v>44131</v>
      </c>
      <c r="S7619" s="209">
        <v>80.900000000000006</v>
      </c>
    </row>
    <row r="7620" spans="3:19" x14ac:dyDescent="0.25">
      <c r="C7620" s="210"/>
      <c r="R7620" s="208">
        <v>44132</v>
      </c>
      <c r="S7620" s="209">
        <v>80.2</v>
      </c>
    </row>
    <row r="7621" spans="3:19" x14ac:dyDescent="0.25">
      <c r="C7621" s="210"/>
      <c r="R7621" s="208">
        <v>44133</v>
      </c>
      <c r="S7621" s="209">
        <v>79.599999999999994</v>
      </c>
    </row>
    <row r="7622" spans="3:19" x14ac:dyDescent="0.25">
      <c r="C7622" s="210"/>
      <c r="R7622" s="208">
        <v>44134</v>
      </c>
      <c r="S7622" s="209">
        <v>78.8</v>
      </c>
    </row>
    <row r="7623" spans="3:19" x14ac:dyDescent="0.25">
      <c r="C7623" s="210"/>
      <c r="R7623" s="208">
        <v>44135</v>
      </c>
      <c r="S7623" s="209">
        <v>76.7</v>
      </c>
    </row>
    <row r="7624" spans="3:19" x14ac:dyDescent="0.25">
      <c r="C7624" s="210"/>
      <c r="R7624" s="208">
        <v>44136</v>
      </c>
      <c r="S7624" s="209">
        <v>75</v>
      </c>
    </row>
    <row r="7625" spans="3:19" x14ac:dyDescent="0.25">
      <c r="C7625" s="210"/>
      <c r="R7625" s="208">
        <v>44137</v>
      </c>
      <c r="S7625" s="209">
        <v>75.400000000000006</v>
      </c>
    </row>
    <row r="7626" spans="3:19" x14ac:dyDescent="0.25">
      <c r="C7626" s="210"/>
      <c r="R7626" s="208">
        <v>44138</v>
      </c>
      <c r="S7626" s="209">
        <v>78.3</v>
      </c>
    </row>
    <row r="7627" spans="3:19" x14ac:dyDescent="0.25">
      <c r="C7627" s="210"/>
      <c r="R7627" s="208">
        <v>44139</v>
      </c>
      <c r="S7627" s="209">
        <v>80.400000000000006</v>
      </c>
    </row>
    <row r="7628" spans="3:19" x14ac:dyDescent="0.25">
      <c r="C7628" s="210"/>
      <c r="R7628" s="208">
        <v>44140</v>
      </c>
      <c r="S7628" s="209">
        <v>79.900000000000006</v>
      </c>
    </row>
    <row r="7629" spans="3:19" x14ac:dyDescent="0.25">
      <c r="C7629" s="210"/>
      <c r="R7629" s="208">
        <v>44141</v>
      </c>
      <c r="S7629" s="209">
        <v>79.2</v>
      </c>
    </row>
    <row r="7630" spans="3:19" x14ac:dyDescent="0.25">
      <c r="C7630" s="210"/>
      <c r="R7630" s="208">
        <v>44142</v>
      </c>
      <c r="S7630" s="209">
        <v>76.8</v>
      </c>
    </row>
    <row r="7631" spans="3:19" x14ac:dyDescent="0.25">
      <c r="C7631" s="210"/>
      <c r="R7631" s="208">
        <v>44143</v>
      </c>
      <c r="S7631" s="209">
        <v>75.599999999999994</v>
      </c>
    </row>
    <row r="7632" spans="3:19" x14ac:dyDescent="0.25">
      <c r="C7632" s="210"/>
      <c r="R7632" s="208">
        <v>44144</v>
      </c>
      <c r="S7632" s="209">
        <v>77.3</v>
      </c>
    </row>
    <row r="7633" spans="3:19" x14ac:dyDescent="0.25">
      <c r="C7633" s="210"/>
      <c r="R7633" s="208">
        <v>44145</v>
      </c>
      <c r="S7633" s="209">
        <v>77.8</v>
      </c>
    </row>
    <row r="7634" spans="3:19" x14ac:dyDescent="0.25">
      <c r="C7634" s="210"/>
      <c r="R7634" s="208">
        <v>44146</v>
      </c>
      <c r="S7634" s="209">
        <v>78.900000000000006</v>
      </c>
    </row>
    <row r="7635" spans="3:19" x14ac:dyDescent="0.25">
      <c r="C7635" s="210"/>
      <c r="R7635" s="208">
        <v>44147</v>
      </c>
      <c r="S7635" s="209">
        <v>78</v>
      </c>
    </row>
    <row r="7636" spans="3:19" x14ac:dyDescent="0.25">
      <c r="C7636" s="210"/>
      <c r="R7636" s="208">
        <v>44148</v>
      </c>
      <c r="S7636" s="209">
        <v>78.7</v>
      </c>
    </row>
    <row r="7637" spans="3:19" x14ac:dyDescent="0.25">
      <c r="C7637" s="210"/>
      <c r="R7637" s="208">
        <v>44149</v>
      </c>
      <c r="S7637" s="209">
        <v>76.3</v>
      </c>
    </row>
    <row r="7638" spans="3:19" x14ac:dyDescent="0.25">
      <c r="C7638" s="210"/>
      <c r="R7638" s="208">
        <v>44150</v>
      </c>
      <c r="S7638" s="209">
        <v>74.400000000000006</v>
      </c>
    </row>
    <row r="7639" spans="3:19" x14ac:dyDescent="0.25">
      <c r="C7639" s="210"/>
      <c r="R7639" s="208">
        <v>44151</v>
      </c>
      <c r="S7639" s="209">
        <v>75.2</v>
      </c>
    </row>
    <row r="7640" spans="3:19" x14ac:dyDescent="0.25">
      <c r="C7640" s="210"/>
      <c r="R7640" s="208">
        <v>44152</v>
      </c>
      <c r="S7640" s="209">
        <v>75.099999999999994</v>
      </c>
    </row>
    <row r="7641" spans="3:19" x14ac:dyDescent="0.25">
      <c r="C7641" s="210"/>
      <c r="R7641" s="208">
        <v>44153</v>
      </c>
      <c r="S7641" s="209">
        <v>75.5</v>
      </c>
    </row>
    <row r="7642" spans="3:19" x14ac:dyDescent="0.25">
      <c r="C7642" s="210"/>
      <c r="R7642" s="208">
        <v>44154</v>
      </c>
      <c r="S7642" s="209">
        <v>73.900000000000006</v>
      </c>
    </row>
    <row r="7643" spans="3:19" x14ac:dyDescent="0.25">
      <c r="C7643" s="210"/>
      <c r="R7643" s="208">
        <v>44155</v>
      </c>
      <c r="S7643" s="209">
        <v>74.599999999999994</v>
      </c>
    </row>
    <row r="7644" spans="3:19" x14ac:dyDescent="0.25">
      <c r="C7644" s="210"/>
      <c r="R7644" s="208">
        <v>44156</v>
      </c>
      <c r="S7644" s="209">
        <v>72.8</v>
      </c>
    </row>
    <row r="7645" spans="3:19" x14ac:dyDescent="0.25">
      <c r="C7645" s="210"/>
      <c r="R7645" s="208">
        <v>44157</v>
      </c>
      <c r="S7645" s="209">
        <v>72.3</v>
      </c>
    </row>
    <row r="7646" spans="3:19" x14ac:dyDescent="0.25">
      <c r="C7646" s="210"/>
      <c r="R7646" s="208">
        <v>44158</v>
      </c>
      <c r="S7646" s="209">
        <v>71.3</v>
      </c>
    </row>
    <row r="7647" spans="3:19" x14ac:dyDescent="0.25">
      <c r="C7647" s="210"/>
      <c r="R7647" s="208">
        <v>44159</v>
      </c>
      <c r="S7647" s="209">
        <v>73.2</v>
      </c>
    </row>
    <row r="7648" spans="3:19" x14ac:dyDescent="0.25">
      <c r="C7648" s="210"/>
      <c r="R7648" s="208">
        <v>44160</v>
      </c>
      <c r="S7648" s="209">
        <v>70.900000000000006</v>
      </c>
    </row>
    <row r="7649" spans="3:19" x14ac:dyDescent="0.25">
      <c r="C7649" s="210"/>
      <c r="R7649" s="208">
        <v>44161</v>
      </c>
      <c r="S7649" s="209">
        <v>68.900000000000006</v>
      </c>
    </row>
    <row r="7650" spans="3:19" x14ac:dyDescent="0.25">
      <c r="C7650" s="210"/>
      <c r="R7650" s="208">
        <v>44162</v>
      </c>
      <c r="S7650" s="209">
        <v>68.5</v>
      </c>
    </row>
    <row r="7651" spans="3:19" x14ac:dyDescent="0.25">
      <c r="C7651" s="210"/>
      <c r="R7651" s="208">
        <v>44163</v>
      </c>
      <c r="S7651" s="209">
        <v>68.599999999999994</v>
      </c>
    </row>
    <row r="7652" spans="3:19" x14ac:dyDescent="0.25">
      <c r="C7652" s="210"/>
      <c r="R7652" s="208">
        <v>44164</v>
      </c>
      <c r="S7652" s="209">
        <v>69.3</v>
      </c>
    </row>
    <row r="7653" spans="3:19" x14ac:dyDescent="0.25">
      <c r="C7653" s="210"/>
      <c r="R7653" s="208">
        <v>44165</v>
      </c>
      <c r="S7653" s="209">
        <v>70.400000000000006</v>
      </c>
    </row>
    <row r="7654" spans="3:19" x14ac:dyDescent="0.25">
      <c r="C7654" s="210"/>
      <c r="R7654" s="208">
        <v>44166</v>
      </c>
      <c r="S7654" s="209">
        <v>73</v>
      </c>
    </row>
    <row r="7655" spans="3:19" x14ac:dyDescent="0.25">
      <c r="C7655" s="210"/>
      <c r="R7655" s="208">
        <v>44167</v>
      </c>
      <c r="S7655" s="209">
        <v>74.2</v>
      </c>
    </row>
    <row r="7656" spans="3:19" x14ac:dyDescent="0.25">
      <c r="C7656" s="210"/>
      <c r="R7656" s="208">
        <v>44168</v>
      </c>
      <c r="S7656" s="209">
        <v>71.099999999999994</v>
      </c>
    </row>
    <row r="7657" spans="3:19" x14ac:dyDescent="0.25">
      <c r="C7657" s="210"/>
      <c r="R7657" s="208">
        <v>44169</v>
      </c>
      <c r="S7657" s="209">
        <v>68</v>
      </c>
    </row>
    <row r="7658" spans="3:19" x14ac:dyDescent="0.25">
      <c r="C7658" s="210"/>
      <c r="R7658" s="208">
        <v>44170</v>
      </c>
      <c r="S7658" s="209">
        <v>67.3</v>
      </c>
    </row>
    <row r="7659" spans="3:19" x14ac:dyDescent="0.25">
      <c r="C7659" s="210"/>
      <c r="R7659" s="208">
        <v>44171</v>
      </c>
      <c r="S7659" s="209">
        <v>67.3</v>
      </c>
    </row>
    <row r="7660" spans="3:19" x14ac:dyDescent="0.25">
      <c r="C7660" s="210"/>
      <c r="R7660" s="208">
        <v>44172</v>
      </c>
      <c r="S7660" s="209">
        <v>67.8</v>
      </c>
    </row>
    <row r="7661" spans="3:19" x14ac:dyDescent="0.25">
      <c r="C7661" s="210"/>
      <c r="R7661" s="208">
        <v>44173</v>
      </c>
      <c r="S7661" s="209">
        <v>68.900000000000006</v>
      </c>
    </row>
    <row r="7662" spans="3:19" x14ac:dyDescent="0.25">
      <c r="C7662" s="210"/>
      <c r="R7662" s="208">
        <v>44174</v>
      </c>
      <c r="S7662" s="209">
        <v>67.5</v>
      </c>
    </row>
    <row r="7663" spans="3:19" x14ac:dyDescent="0.25">
      <c r="C7663" s="210"/>
      <c r="R7663" s="208">
        <v>44175</v>
      </c>
      <c r="S7663" s="209">
        <v>68.7</v>
      </c>
    </row>
    <row r="7664" spans="3:19" x14ac:dyDescent="0.25">
      <c r="C7664" s="210"/>
      <c r="R7664" s="208">
        <v>44176</v>
      </c>
      <c r="S7664" s="209">
        <v>66.900000000000006</v>
      </c>
    </row>
    <row r="7665" spans="3:19" x14ac:dyDescent="0.25">
      <c r="C7665" s="210"/>
      <c r="R7665" s="208">
        <v>44177</v>
      </c>
      <c r="S7665" s="209">
        <v>66.8</v>
      </c>
    </row>
    <row r="7666" spans="3:19" x14ac:dyDescent="0.25">
      <c r="C7666" s="210"/>
      <c r="R7666" s="208">
        <v>44178</v>
      </c>
      <c r="S7666" s="209">
        <v>65.5</v>
      </c>
    </row>
    <row r="7667" spans="3:19" x14ac:dyDescent="0.25">
      <c r="C7667" s="210"/>
      <c r="R7667" s="208">
        <v>44179</v>
      </c>
      <c r="S7667" s="209">
        <v>65.3</v>
      </c>
    </row>
    <row r="7668" spans="3:19" x14ac:dyDescent="0.25">
      <c r="C7668" s="210"/>
      <c r="R7668" s="208">
        <v>44180</v>
      </c>
      <c r="S7668" s="209">
        <v>66.099999999999994</v>
      </c>
    </row>
    <row r="7669" spans="3:19" x14ac:dyDescent="0.25">
      <c r="C7669" s="210"/>
      <c r="R7669" s="208">
        <v>44181</v>
      </c>
      <c r="S7669" s="209">
        <v>65.5</v>
      </c>
    </row>
    <row r="7670" spans="3:19" x14ac:dyDescent="0.25">
      <c r="C7670" s="210"/>
      <c r="R7670" s="208">
        <v>44182</v>
      </c>
      <c r="S7670" s="209">
        <v>67.099999999999994</v>
      </c>
    </row>
    <row r="7671" spans="3:19" x14ac:dyDescent="0.25">
      <c r="C7671" s="210"/>
      <c r="R7671" s="208">
        <v>44183</v>
      </c>
      <c r="S7671" s="209">
        <v>66.099999999999994</v>
      </c>
    </row>
    <row r="7672" spans="3:19" x14ac:dyDescent="0.25">
      <c r="C7672" s="210"/>
      <c r="R7672" s="208">
        <v>44184</v>
      </c>
      <c r="S7672" s="209">
        <v>66.599999999999994</v>
      </c>
    </row>
    <row r="7673" spans="3:19" x14ac:dyDescent="0.25">
      <c r="C7673" s="210"/>
      <c r="R7673" s="208">
        <v>44185</v>
      </c>
      <c r="S7673" s="209">
        <v>63.8</v>
      </c>
    </row>
    <row r="7674" spans="3:19" x14ac:dyDescent="0.25">
      <c r="C7674" s="210"/>
      <c r="R7674" s="208">
        <v>44186</v>
      </c>
      <c r="S7674" s="209">
        <v>65.3</v>
      </c>
    </row>
    <row r="7675" spans="3:19" x14ac:dyDescent="0.25">
      <c r="C7675" s="210"/>
      <c r="R7675" s="208">
        <v>44187</v>
      </c>
      <c r="S7675" s="209">
        <v>65.7</v>
      </c>
    </row>
    <row r="7676" spans="3:19" x14ac:dyDescent="0.25">
      <c r="C7676" s="210"/>
      <c r="R7676" s="208">
        <v>44188</v>
      </c>
      <c r="S7676" s="209">
        <v>66.8</v>
      </c>
    </row>
    <row r="7677" spans="3:19" x14ac:dyDescent="0.25">
      <c r="C7677" s="210"/>
      <c r="R7677" s="208">
        <v>44189</v>
      </c>
      <c r="S7677" s="209">
        <v>65.099999999999994</v>
      </c>
    </row>
    <row r="7678" spans="3:19" x14ac:dyDescent="0.25">
      <c r="C7678" s="210"/>
      <c r="R7678" s="208">
        <v>44190</v>
      </c>
      <c r="S7678" s="209">
        <v>66</v>
      </c>
    </row>
    <row r="7679" spans="3:19" x14ac:dyDescent="0.25">
      <c r="C7679" s="210"/>
      <c r="R7679" s="208">
        <v>44191</v>
      </c>
      <c r="S7679" s="209">
        <v>65.400000000000006</v>
      </c>
    </row>
    <row r="7680" spans="3:19" x14ac:dyDescent="0.25">
      <c r="C7680" s="210"/>
      <c r="R7680" s="208">
        <v>44192</v>
      </c>
      <c r="S7680" s="209">
        <v>64</v>
      </c>
    </row>
    <row r="7681" spans="3:19" x14ac:dyDescent="0.25">
      <c r="C7681" s="210"/>
      <c r="R7681" s="208">
        <v>44193</v>
      </c>
      <c r="S7681" s="209">
        <v>62.3</v>
      </c>
    </row>
    <row r="7682" spans="3:19" x14ac:dyDescent="0.25">
      <c r="C7682" s="210"/>
      <c r="R7682" s="208">
        <v>44194</v>
      </c>
      <c r="S7682" s="209">
        <v>61.3</v>
      </c>
    </row>
    <row r="7683" spans="3:19" x14ac:dyDescent="0.25">
      <c r="C7683" s="210"/>
      <c r="R7683" s="208">
        <v>44195</v>
      </c>
      <c r="S7683" s="209">
        <v>61.7</v>
      </c>
    </row>
    <row r="7684" spans="3:19" x14ac:dyDescent="0.25">
      <c r="C7684" s="210"/>
      <c r="R7684" s="208">
        <v>44196</v>
      </c>
      <c r="S7684" s="209">
        <v>60</v>
      </c>
    </row>
    <row r="7685" spans="3:19" x14ac:dyDescent="0.25">
      <c r="C7685" s="210"/>
      <c r="R7685" s="208">
        <v>44197</v>
      </c>
      <c r="S7685" s="209">
        <v>59.1</v>
      </c>
    </row>
    <row r="7686" spans="3:19" x14ac:dyDescent="0.25">
      <c r="C7686" s="210"/>
      <c r="R7686" s="208">
        <v>44198</v>
      </c>
      <c r="S7686" s="209">
        <v>58.2</v>
      </c>
    </row>
    <row r="7687" spans="3:19" x14ac:dyDescent="0.25">
      <c r="C7687" s="210"/>
      <c r="R7687" s="208">
        <v>44199</v>
      </c>
      <c r="S7687" s="209">
        <v>57.5</v>
      </c>
    </row>
    <row r="7688" spans="3:19" x14ac:dyDescent="0.25">
      <c r="C7688" s="210"/>
      <c r="R7688" s="208">
        <v>44200</v>
      </c>
      <c r="S7688" s="209">
        <v>59.2</v>
      </c>
    </row>
    <row r="7689" spans="3:19" x14ac:dyDescent="0.25">
      <c r="C7689" s="210"/>
      <c r="R7689" s="208">
        <v>44201</v>
      </c>
      <c r="S7689" s="209">
        <v>61.8</v>
      </c>
    </row>
    <row r="7690" spans="3:19" x14ac:dyDescent="0.25">
      <c r="C7690" s="210"/>
      <c r="R7690" s="208">
        <v>44202</v>
      </c>
      <c r="S7690" s="209">
        <v>63.7</v>
      </c>
    </row>
    <row r="7691" spans="3:19" x14ac:dyDescent="0.25">
      <c r="C7691" s="210"/>
      <c r="R7691" s="208">
        <v>44203</v>
      </c>
      <c r="S7691" s="209">
        <v>62.8</v>
      </c>
    </row>
    <row r="7692" spans="3:19" x14ac:dyDescent="0.25">
      <c r="C7692" s="210"/>
      <c r="R7692" s="208">
        <v>44204</v>
      </c>
      <c r="S7692" s="209">
        <v>63.4</v>
      </c>
    </row>
    <row r="7693" spans="3:19" x14ac:dyDescent="0.25">
      <c r="C7693" s="210"/>
      <c r="R7693" s="208">
        <v>44205</v>
      </c>
      <c r="S7693" s="209">
        <v>63.1</v>
      </c>
    </row>
    <row r="7694" spans="3:19" x14ac:dyDescent="0.25">
      <c r="C7694" s="210"/>
      <c r="R7694" s="208">
        <v>44206</v>
      </c>
      <c r="S7694" s="209">
        <v>64</v>
      </c>
    </row>
    <row r="7695" spans="3:19" x14ac:dyDescent="0.25">
      <c r="C7695" s="210"/>
      <c r="R7695" s="208">
        <v>44207</v>
      </c>
      <c r="S7695" s="209">
        <v>64.900000000000006</v>
      </c>
    </row>
    <row r="7696" spans="3:19" x14ac:dyDescent="0.25">
      <c r="C7696" s="210"/>
      <c r="R7696" s="208">
        <v>44208</v>
      </c>
      <c r="S7696" s="209">
        <v>69.599999999999994</v>
      </c>
    </row>
    <row r="7697" spans="3:19" x14ac:dyDescent="0.25">
      <c r="C7697" s="210"/>
      <c r="R7697" s="208">
        <v>44209</v>
      </c>
      <c r="S7697" s="209">
        <v>70.7</v>
      </c>
    </row>
    <row r="7698" spans="3:19" x14ac:dyDescent="0.25">
      <c r="C7698" s="210"/>
      <c r="R7698" s="208">
        <v>44210</v>
      </c>
      <c r="S7698" s="209">
        <v>69.900000000000006</v>
      </c>
    </row>
    <row r="7699" spans="3:19" x14ac:dyDescent="0.25">
      <c r="C7699" s="210"/>
      <c r="R7699" s="208">
        <v>44211</v>
      </c>
      <c r="S7699" s="209">
        <v>70.099999999999994</v>
      </c>
    </row>
    <row r="7700" spans="3:19" x14ac:dyDescent="0.25">
      <c r="C7700" s="210"/>
      <c r="R7700" s="208">
        <v>44212</v>
      </c>
      <c r="S7700" s="209">
        <v>69.400000000000006</v>
      </c>
    </row>
    <row r="7701" spans="3:19" x14ac:dyDescent="0.25">
      <c r="C7701" s="210"/>
      <c r="R7701" s="208">
        <v>44213</v>
      </c>
      <c r="S7701" s="209">
        <v>69.099999999999994</v>
      </c>
    </row>
    <row r="7702" spans="3:19" x14ac:dyDescent="0.25">
      <c r="C7702" s="210"/>
      <c r="R7702" s="208">
        <v>44214</v>
      </c>
      <c r="S7702" s="209">
        <v>70.2</v>
      </c>
    </row>
    <row r="7703" spans="3:19" x14ac:dyDescent="0.25">
      <c r="C7703" s="210"/>
      <c r="R7703" s="208">
        <v>44215</v>
      </c>
      <c r="S7703" s="209">
        <v>72.2</v>
      </c>
    </row>
    <row r="7704" spans="3:19" x14ac:dyDescent="0.25">
      <c r="C7704" s="210"/>
      <c r="R7704" s="208">
        <v>44216</v>
      </c>
      <c r="S7704" s="209">
        <v>72.099999999999994</v>
      </c>
    </row>
    <row r="7705" spans="3:19" x14ac:dyDescent="0.25">
      <c r="C7705" s="210"/>
      <c r="R7705" s="208">
        <v>44217</v>
      </c>
      <c r="S7705" s="209">
        <v>71.5</v>
      </c>
    </row>
    <row r="7706" spans="3:19" x14ac:dyDescent="0.25">
      <c r="C7706" s="210"/>
      <c r="R7706" s="208">
        <v>44218</v>
      </c>
      <c r="S7706" s="209">
        <v>72.5</v>
      </c>
    </row>
    <row r="7707" spans="3:19" x14ac:dyDescent="0.25">
      <c r="C7707" s="210"/>
      <c r="R7707" s="208">
        <v>44219</v>
      </c>
      <c r="S7707" s="209">
        <v>72.599999999999994</v>
      </c>
    </row>
    <row r="7708" spans="3:19" x14ac:dyDescent="0.25">
      <c r="C7708" s="210"/>
      <c r="R7708" s="208">
        <v>44220</v>
      </c>
      <c r="S7708" s="209">
        <v>72.099999999999994</v>
      </c>
    </row>
    <row r="7709" spans="3:19" x14ac:dyDescent="0.25">
      <c r="C7709" s="210"/>
      <c r="R7709" s="208">
        <v>44221</v>
      </c>
      <c r="S7709" s="209">
        <v>75.3</v>
      </c>
    </row>
    <row r="7710" spans="3:19" x14ac:dyDescent="0.25">
      <c r="C7710" s="210"/>
      <c r="R7710" s="208">
        <v>44222</v>
      </c>
      <c r="S7710" s="209">
        <v>76.099999999999994</v>
      </c>
    </row>
    <row r="7711" spans="3:19" x14ac:dyDescent="0.25">
      <c r="C7711" s="210"/>
      <c r="R7711" s="208">
        <v>44223</v>
      </c>
      <c r="S7711" s="209">
        <v>77.099999999999994</v>
      </c>
    </row>
    <row r="7712" spans="3:19" x14ac:dyDescent="0.25">
      <c r="C7712" s="210"/>
      <c r="R7712" s="208">
        <v>44224</v>
      </c>
      <c r="S7712" s="209">
        <v>78.599999999999994</v>
      </c>
    </row>
    <row r="7713" spans="3:19" x14ac:dyDescent="0.25">
      <c r="C7713" s="210"/>
      <c r="R7713" s="208">
        <v>44225</v>
      </c>
      <c r="S7713" s="209">
        <v>78.7</v>
      </c>
    </row>
    <row r="7714" spans="3:19" x14ac:dyDescent="0.25">
      <c r="C7714" s="210"/>
      <c r="R7714" s="208">
        <v>44226</v>
      </c>
      <c r="S7714" s="209">
        <v>78.099999999999994</v>
      </c>
    </row>
    <row r="7715" spans="3:19" x14ac:dyDescent="0.25">
      <c r="C7715" s="210"/>
      <c r="R7715" s="208">
        <v>44227</v>
      </c>
      <c r="S7715" s="209">
        <v>76.7</v>
      </c>
    </row>
    <row r="7716" spans="3:19" x14ac:dyDescent="0.25">
      <c r="C7716" s="210"/>
      <c r="R7716" s="208">
        <v>44228</v>
      </c>
      <c r="S7716" s="209">
        <v>77.5</v>
      </c>
    </row>
    <row r="7717" spans="3:19" x14ac:dyDescent="0.25">
      <c r="C7717" s="210"/>
      <c r="R7717" s="208">
        <v>44229</v>
      </c>
      <c r="S7717" s="209">
        <v>83.3</v>
      </c>
    </row>
    <row r="7718" spans="3:19" x14ac:dyDescent="0.25">
      <c r="C7718" s="210"/>
      <c r="R7718" s="208">
        <v>44230</v>
      </c>
      <c r="S7718" s="209">
        <v>82.4</v>
      </c>
    </row>
    <row r="7719" spans="3:19" x14ac:dyDescent="0.25">
      <c r="C7719" s="210"/>
      <c r="R7719" s="208">
        <v>44231</v>
      </c>
      <c r="S7719" s="209">
        <v>80.400000000000006</v>
      </c>
    </row>
    <row r="7720" spans="3:19" x14ac:dyDescent="0.25">
      <c r="C7720" s="210"/>
      <c r="R7720" s="208">
        <v>44232</v>
      </c>
      <c r="S7720" s="209">
        <v>80.3</v>
      </c>
    </row>
    <row r="7721" spans="3:19" x14ac:dyDescent="0.25">
      <c r="C7721" s="210"/>
      <c r="R7721" s="208">
        <v>44233</v>
      </c>
      <c r="S7721" s="209">
        <v>80.599999999999994</v>
      </c>
    </row>
    <row r="7722" spans="3:19" x14ac:dyDescent="0.25">
      <c r="C7722" s="210"/>
      <c r="R7722" s="208">
        <v>44234</v>
      </c>
      <c r="S7722" s="209">
        <v>79.5</v>
      </c>
    </row>
    <row r="7723" spans="3:19" x14ac:dyDescent="0.25">
      <c r="C7723" s="210"/>
      <c r="R7723" s="208">
        <v>44235</v>
      </c>
      <c r="S7723" s="209">
        <v>79.3</v>
      </c>
    </row>
    <row r="7724" spans="3:19" x14ac:dyDescent="0.25">
      <c r="C7724" s="210"/>
      <c r="R7724" s="208">
        <v>44236</v>
      </c>
      <c r="S7724" s="209">
        <v>79.099999999999994</v>
      </c>
    </row>
    <row r="7725" spans="3:19" x14ac:dyDescent="0.25">
      <c r="C7725" s="210"/>
      <c r="R7725" s="208">
        <v>44237</v>
      </c>
      <c r="S7725" s="209">
        <v>78.900000000000006</v>
      </c>
    </row>
    <row r="7726" spans="3:19" x14ac:dyDescent="0.25">
      <c r="C7726" s="210"/>
      <c r="R7726" s="208">
        <v>44238</v>
      </c>
      <c r="S7726" s="209">
        <v>75.5</v>
      </c>
    </row>
    <row r="7727" spans="3:19" x14ac:dyDescent="0.25">
      <c r="C7727" s="210"/>
      <c r="R7727" s="208">
        <v>44239</v>
      </c>
      <c r="S7727" s="209">
        <v>75.900000000000006</v>
      </c>
    </row>
    <row r="7728" spans="3:19" x14ac:dyDescent="0.25">
      <c r="C7728" s="210"/>
      <c r="R7728" s="208">
        <v>44240</v>
      </c>
      <c r="S7728" s="209">
        <v>75</v>
      </c>
    </row>
    <row r="7729" spans="3:19" x14ac:dyDescent="0.25">
      <c r="C7729" s="210"/>
      <c r="R7729" s="208">
        <v>44241</v>
      </c>
      <c r="S7729" s="209">
        <v>73.900000000000006</v>
      </c>
    </row>
    <row r="7730" spans="3:19" x14ac:dyDescent="0.25">
      <c r="C7730" s="210"/>
      <c r="R7730" s="208">
        <v>44242</v>
      </c>
      <c r="S7730" s="209">
        <v>73.7</v>
      </c>
    </row>
    <row r="7731" spans="3:19" x14ac:dyDescent="0.25">
      <c r="C7731" s="210"/>
      <c r="R7731" s="208">
        <v>44243</v>
      </c>
      <c r="S7731" s="209">
        <v>74.5</v>
      </c>
    </row>
    <row r="7732" spans="3:19" x14ac:dyDescent="0.25">
      <c r="C7732" s="210"/>
      <c r="R7732" s="208">
        <v>44244</v>
      </c>
      <c r="S7732" s="209">
        <v>74.5</v>
      </c>
    </row>
    <row r="7733" spans="3:19" x14ac:dyDescent="0.25">
      <c r="C7733" s="210"/>
      <c r="R7733" s="208">
        <v>44245</v>
      </c>
      <c r="S7733" s="209">
        <v>73.400000000000006</v>
      </c>
    </row>
    <row r="7734" spans="3:19" x14ac:dyDescent="0.25">
      <c r="C7734" s="210"/>
      <c r="R7734" s="208">
        <v>44246</v>
      </c>
      <c r="S7734" s="209">
        <v>73.3</v>
      </c>
    </row>
    <row r="7735" spans="3:19" x14ac:dyDescent="0.25">
      <c r="C7735" s="210"/>
      <c r="R7735" s="208">
        <v>44247</v>
      </c>
      <c r="S7735" s="209">
        <v>72.599999999999994</v>
      </c>
    </row>
    <row r="7736" spans="3:19" x14ac:dyDescent="0.25">
      <c r="C7736" s="210"/>
      <c r="R7736" s="208">
        <v>44248</v>
      </c>
      <c r="S7736" s="209">
        <v>70.599999999999994</v>
      </c>
    </row>
    <row r="7737" spans="3:19" x14ac:dyDescent="0.25">
      <c r="C7737" s="210"/>
      <c r="R7737" s="208">
        <v>44249</v>
      </c>
      <c r="S7737" s="209">
        <v>70.900000000000006</v>
      </c>
    </row>
    <row r="7738" spans="3:19" x14ac:dyDescent="0.25">
      <c r="C7738" s="210"/>
      <c r="R7738" s="208">
        <v>44250</v>
      </c>
      <c r="S7738" s="209">
        <v>73.099999999999994</v>
      </c>
    </row>
    <row r="7739" spans="3:19" x14ac:dyDescent="0.25">
      <c r="C7739" s="210"/>
      <c r="R7739" s="208">
        <v>44251</v>
      </c>
      <c r="S7739" s="209">
        <v>70.8</v>
      </c>
    </row>
    <row r="7740" spans="3:19" x14ac:dyDescent="0.25">
      <c r="C7740" s="210"/>
      <c r="R7740" s="208">
        <v>44252</v>
      </c>
      <c r="S7740" s="209">
        <v>70.5</v>
      </c>
    </row>
    <row r="7741" spans="3:19" x14ac:dyDescent="0.25">
      <c r="C7741" s="210"/>
      <c r="R7741" s="208">
        <v>44253</v>
      </c>
      <c r="S7741" s="209">
        <v>72</v>
      </c>
    </row>
    <row r="7742" spans="3:19" x14ac:dyDescent="0.25">
      <c r="C7742" s="210"/>
      <c r="R7742" s="208">
        <v>44254</v>
      </c>
      <c r="S7742" s="209">
        <v>70.900000000000006</v>
      </c>
    </row>
    <row r="7743" spans="3:19" x14ac:dyDescent="0.25">
      <c r="C7743" s="210"/>
      <c r="R7743" s="208">
        <v>44255</v>
      </c>
      <c r="S7743" s="209">
        <v>71.099999999999994</v>
      </c>
    </row>
    <row r="7744" spans="3:19" x14ac:dyDescent="0.25">
      <c r="C7744" s="210"/>
      <c r="R7744" s="208">
        <v>44256</v>
      </c>
      <c r="S7744" s="209">
        <v>72.2</v>
      </c>
    </row>
    <row r="7745" spans="3:19" x14ac:dyDescent="0.25">
      <c r="C7745" s="210"/>
      <c r="R7745" s="208">
        <v>44257</v>
      </c>
      <c r="S7745" s="209">
        <v>76.099999999999994</v>
      </c>
    </row>
    <row r="7746" spans="3:19" x14ac:dyDescent="0.25">
      <c r="C7746" s="210"/>
      <c r="R7746" s="208">
        <v>44258</v>
      </c>
      <c r="S7746" s="209">
        <v>79.2</v>
      </c>
    </row>
    <row r="7747" spans="3:19" x14ac:dyDescent="0.25">
      <c r="C7747" s="210"/>
      <c r="R7747" s="208">
        <v>44259</v>
      </c>
      <c r="S7747" s="209">
        <v>75.900000000000006</v>
      </c>
    </row>
    <row r="7748" spans="3:19" x14ac:dyDescent="0.25">
      <c r="C7748" s="210"/>
      <c r="R7748" s="208">
        <v>44260</v>
      </c>
      <c r="S7748" s="209">
        <v>76.599999999999994</v>
      </c>
    </row>
    <row r="7749" spans="3:19" x14ac:dyDescent="0.25">
      <c r="C7749" s="210"/>
      <c r="R7749" s="208">
        <v>44261</v>
      </c>
      <c r="S7749" s="209">
        <v>75.8</v>
      </c>
    </row>
    <row r="7750" spans="3:19" x14ac:dyDescent="0.25">
      <c r="C7750" s="210"/>
      <c r="R7750" s="208">
        <v>44262</v>
      </c>
      <c r="S7750" s="209">
        <v>72.8</v>
      </c>
    </row>
    <row r="7751" spans="3:19" x14ac:dyDescent="0.25">
      <c r="C7751" s="210"/>
      <c r="R7751" s="208">
        <v>44263</v>
      </c>
      <c r="S7751" s="209">
        <v>72.8</v>
      </c>
    </row>
    <row r="7752" spans="3:19" x14ac:dyDescent="0.25">
      <c r="C7752" s="210"/>
      <c r="R7752" s="208">
        <v>44264</v>
      </c>
      <c r="S7752" s="209">
        <v>72</v>
      </c>
    </row>
    <row r="7753" spans="3:19" x14ac:dyDescent="0.25">
      <c r="C7753" s="210"/>
      <c r="R7753" s="208">
        <v>44265</v>
      </c>
      <c r="S7753" s="209">
        <v>71.400000000000006</v>
      </c>
    </row>
    <row r="7754" spans="3:19" x14ac:dyDescent="0.25">
      <c r="C7754" s="210"/>
      <c r="R7754" s="208">
        <v>44266</v>
      </c>
      <c r="S7754" s="209">
        <v>71.7</v>
      </c>
    </row>
    <row r="7755" spans="3:19" x14ac:dyDescent="0.25">
      <c r="C7755" s="210"/>
      <c r="R7755" s="208">
        <v>44267</v>
      </c>
      <c r="S7755" s="209">
        <v>71</v>
      </c>
    </row>
    <row r="7756" spans="3:19" x14ac:dyDescent="0.25">
      <c r="C7756" s="210"/>
      <c r="R7756" s="208">
        <v>44268</v>
      </c>
      <c r="S7756" s="209">
        <v>71.2</v>
      </c>
    </row>
    <row r="7757" spans="3:19" x14ac:dyDescent="0.25">
      <c r="C7757" s="210"/>
      <c r="R7757" s="208">
        <v>44269</v>
      </c>
      <c r="S7757" s="209">
        <v>70.099999999999994</v>
      </c>
    </row>
    <row r="7758" spans="3:19" x14ac:dyDescent="0.25">
      <c r="C7758" s="210"/>
      <c r="R7758" s="208">
        <v>44270</v>
      </c>
      <c r="S7758" s="209">
        <v>72.599999999999994</v>
      </c>
    </row>
    <row r="7759" spans="3:19" x14ac:dyDescent="0.25">
      <c r="C7759" s="210"/>
      <c r="R7759" s="208">
        <v>44271</v>
      </c>
      <c r="S7759" s="209">
        <v>75.599999999999994</v>
      </c>
    </row>
    <row r="7760" spans="3:19" x14ac:dyDescent="0.25">
      <c r="C7760" s="210"/>
      <c r="R7760" s="208">
        <v>44272</v>
      </c>
      <c r="S7760" s="209">
        <v>76.400000000000006</v>
      </c>
    </row>
    <row r="7761" spans="3:19" x14ac:dyDescent="0.25">
      <c r="C7761" s="210"/>
      <c r="R7761" s="208">
        <v>44273</v>
      </c>
      <c r="S7761" s="209">
        <v>77.900000000000006</v>
      </c>
    </row>
    <row r="7762" spans="3:19" x14ac:dyDescent="0.25">
      <c r="C7762" s="210"/>
      <c r="R7762" s="208">
        <v>44274</v>
      </c>
      <c r="S7762" s="209">
        <v>75.900000000000006</v>
      </c>
    </row>
    <row r="7763" spans="3:19" x14ac:dyDescent="0.25">
      <c r="C7763" s="210"/>
      <c r="R7763" s="208">
        <v>44275</v>
      </c>
      <c r="S7763" s="209">
        <v>75.7</v>
      </c>
    </row>
    <row r="7764" spans="3:19" x14ac:dyDescent="0.25">
      <c r="C7764" s="210"/>
      <c r="R7764" s="208">
        <v>44276</v>
      </c>
      <c r="S7764" s="209">
        <v>73.8</v>
      </c>
    </row>
    <row r="7765" spans="3:19" x14ac:dyDescent="0.25">
      <c r="C7765" s="210"/>
      <c r="R7765" s="208">
        <v>44277</v>
      </c>
      <c r="S7765" s="209">
        <v>77.099999999999994</v>
      </c>
    </row>
    <row r="7766" spans="3:19" x14ac:dyDescent="0.25">
      <c r="C7766" s="210"/>
      <c r="R7766" s="208">
        <v>44278</v>
      </c>
      <c r="S7766" s="209">
        <v>79.2</v>
      </c>
    </row>
    <row r="7767" spans="3:19" x14ac:dyDescent="0.25">
      <c r="C7767" s="210"/>
      <c r="R7767" s="208">
        <v>44279</v>
      </c>
      <c r="S7767" s="209">
        <v>79.5</v>
      </c>
    </row>
    <row r="7768" spans="3:19" x14ac:dyDescent="0.25">
      <c r="C7768" s="210"/>
      <c r="R7768" s="208">
        <v>44280</v>
      </c>
      <c r="S7768" s="209">
        <v>78.3</v>
      </c>
    </row>
    <row r="7769" spans="3:19" x14ac:dyDescent="0.25">
      <c r="C7769" s="210"/>
      <c r="R7769" s="208">
        <v>44281</v>
      </c>
      <c r="S7769" s="209">
        <v>78.2</v>
      </c>
    </row>
    <row r="7770" spans="3:19" x14ac:dyDescent="0.25">
      <c r="C7770" s="210"/>
      <c r="R7770" s="208">
        <v>44282</v>
      </c>
      <c r="S7770" s="209">
        <v>78.099999999999994</v>
      </c>
    </row>
    <row r="7771" spans="3:19" x14ac:dyDescent="0.25">
      <c r="C7771" s="210"/>
      <c r="R7771" s="208">
        <v>44283</v>
      </c>
      <c r="S7771" s="209">
        <v>76.7</v>
      </c>
    </row>
    <row r="7772" spans="3:19" x14ac:dyDescent="0.25">
      <c r="C7772" s="210"/>
      <c r="R7772" s="208">
        <v>44284</v>
      </c>
      <c r="S7772" s="209">
        <v>78.2</v>
      </c>
    </row>
    <row r="7773" spans="3:19" x14ac:dyDescent="0.25">
      <c r="C7773" s="210"/>
      <c r="R7773" s="208">
        <v>44285</v>
      </c>
      <c r="S7773" s="209">
        <v>79.3</v>
      </c>
    </row>
    <row r="7774" spans="3:19" x14ac:dyDescent="0.25">
      <c r="C7774" s="210"/>
      <c r="R7774" s="208">
        <v>44286</v>
      </c>
      <c r="S7774" s="209">
        <v>78.7</v>
      </c>
    </row>
    <row r="7775" spans="3:19" x14ac:dyDescent="0.25">
      <c r="C7775" s="210"/>
      <c r="R7775" s="208">
        <v>44287</v>
      </c>
      <c r="S7775" s="209">
        <v>76.400000000000006</v>
      </c>
    </row>
    <row r="7776" spans="3:19" x14ac:dyDescent="0.25">
      <c r="C7776" s="210"/>
      <c r="R7776" s="208">
        <v>44288</v>
      </c>
      <c r="S7776" s="209">
        <v>73.5</v>
      </c>
    </row>
    <row r="7777" spans="3:19" x14ac:dyDescent="0.25">
      <c r="C7777" s="210"/>
      <c r="R7777" s="208">
        <v>44289</v>
      </c>
      <c r="S7777" s="209">
        <v>73.5</v>
      </c>
    </row>
    <row r="7778" spans="3:19" x14ac:dyDescent="0.25">
      <c r="C7778" s="210"/>
      <c r="R7778" s="208">
        <v>44290</v>
      </c>
      <c r="S7778" s="209">
        <v>71.099999999999994</v>
      </c>
    </row>
    <row r="7779" spans="3:19" x14ac:dyDescent="0.25">
      <c r="C7779" s="210"/>
      <c r="R7779" s="208">
        <v>44291</v>
      </c>
      <c r="S7779" s="209">
        <v>71.8</v>
      </c>
    </row>
    <row r="7780" spans="3:19" x14ac:dyDescent="0.25">
      <c r="C7780" s="210"/>
      <c r="R7780" s="208">
        <v>44292</v>
      </c>
      <c r="S7780" s="209">
        <v>74.599999999999994</v>
      </c>
    </row>
    <row r="7781" spans="3:19" x14ac:dyDescent="0.25">
      <c r="C7781" s="210"/>
      <c r="R7781" s="208">
        <v>44293</v>
      </c>
      <c r="S7781" s="209">
        <v>76.400000000000006</v>
      </c>
    </row>
    <row r="7782" spans="3:19" x14ac:dyDescent="0.25">
      <c r="C7782" s="210"/>
      <c r="R7782" s="208">
        <v>44294</v>
      </c>
      <c r="S7782" s="209">
        <v>76.8</v>
      </c>
    </row>
    <row r="7783" spans="3:19" x14ac:dyDescent="0.25">
      <c r="C7783" s="210"/>
      <c r="R7783" s="208">
        <v>44295</v>
      </c>
      <c r="S7783" s="209">
        <v>76.400000000000006</v>
      </c>
    </row>
    <row r="7784" spans="3:19" x14ac:dyDescent="0.25">
      <c r="C7784" s="210"/>
      <c r="R7784" s="208">
        <v>44296</v>
      </c>
      <c r="S7784" s="209">
        <v>75.099999999999994</v>
      </c>
    </row>
    <row r="7785" spans="3:19" x14ac:dyDescent="0.25">
      <c r="C7785" s="210"/>
      <c r="R7785" s="208">
        <v>44297</v>
      </c>
      <c r="S7785" s="209">
        <v>75</v>
      </c>
    </row>
    <row r="7786" spans="3:19" x14ac:dyDescent="0.25">
      <c r="C7786" s="210"/>
      <c r="R7786" s="208">
        <v>44298</v>
      </c>
      <c r="S7786" s="209">
        <v>76.099999999999994</v>
      </c>
    </row>
    <row r="7787" spans="3:19" x14ac:dyDescent="0.25">
      <c r="C7787" s="210"/>
      <c r="R7787" s="208">
        <v>44299</v>
      </c>
      <c r="S7787" s="209">
        <v>77.8</v>
      </c>
    </row>
    <row r="7788" spans="3:19" x14ac:dyDescent="0.25">
      <c r="C7788" s="210"/>
      <c r="R7788" s="208">
        <v>44300</v>
      </c>
      <c r="S7788" s="209">
        <v>80.599999999999994</v>
      </c>
    </row>
    <row r="7789" spans="3:19" x14ac:dyDescent="0.25">
      <c r="C7789" s="210"/>
      <c r="R7789" s="208">
        <v>44301</v>
      </c>
      <c r="S7789" s="209">
        <v>80.3</v>
      </c>
    </row>
    <row r="7790" spans="3:19" x14ac:dyDescent="0.25">
      <c r="C7790" s="210"/>
      <c r="R7790" s="208">
        <v>44302</v>
      </c>
      <c r="S7790" s="209">
        <v>80.7</v>
      </c>
    </row>
    <row r="7791" spans="3:19" x14ac:dyDescent="0.25">
      <c r="C7791" s="210"/>
      <c r="R7791" s="208">
        <v>44303</v>
      </c>
      <c r="S7791" s="209">
        <v>79.3</v>
      </c>
    </row>
    <row r="7792" spans="3:19" x14ac:dyDescent="0.25">
      <c r="C7792" s="210"/>
      <c r="R7792" s="208">
        <v>44304</v>
      </c>
      <c r="S7792" s="209">
        <v>79.8</v>
      </c>
    </row>
    <row r="7793" spans="3:19" x14ac:dyDescent="0.25">
      <c r="C7793" s="210"/>
      <c r="R7793" s="208">
        <v>44305</v>
      </c>
      <c r="S7793" s="209">
        <v>82.7</v>
      </c>
    </row>
    <row r="7794" spans="3:19" x14ac:dyDescent="0.25">
      <c r="C7794" s="210"/>
      <c r="R7794" s="208">
        <v>44306</v>
      </c>
      <c r="S7794" s="209">
        <v>86.2</v>
      </c>
    </row>
    <row r="7795" spans="3:19" x14ac:dyDescent="0.25">
      <c r="C7795" s="210"/>
      <c r="R7795" s="208">
        <v>44307</v>
      </c>
      <c r="S7795" s="209">
        <v>87.8</v>
      </c>
    </row>
    <row r="7796" spans="3:19" x14ac:dyDescent="0.25">
      <c r="C7796" s="210"/>
      <c r="R7796" s="208">
        <v>44308</v>
      </c>
      <c r="S7796" s="209">
        <v>88.4</v>
      </c>
    </row>
    <row r="7797" spans="3:19" x14ac:dyDescent="0.25">
      <c r="C7797" s="210"/>
      <c r="R7797" s="208">
        <v>44309</v>
      </c>
      <c r="S7797" s="209">
        <v>91</v>
      </c>
    </row>
    <row r="7798" spans="3:19" x14ac:dyDescent="0.25">
      <c r="C7798" s="210"/>
      <c r="R7798" s="208">
        <v>44310</v>
      </c>
      <c r="S7798" s="209">
        <v>92.5</v>
      </c>
    </row>
    <row r="7799" spans="3:19" x14ac:dyDescent="0.25">
      <c r="C7799" s="210"/>
      <c r="R7799" s="208">
        <v>44311</v>
      </c>
      <c r="S7799" s="209">
        <v>90.7</v>
      </c>
    </row>
    <row r="7800" spans="3:19" x14ac:dyDescent="0.25">
      <c r="C7800" s="210"/>
      <c r="R7800" s="208">
        <v>44312</v>
      </c>
      <c r="S7800" s="209">
        <v>91.2</v>
      </c>
    </row>
    <row r="7801" spans="3:19" x14ac:dyDescent="0.25">
      <c r="C7801" s="210"/>
      <c r="R7801" s="208">
        <v>44313</v>
      </c>
      <c r="S7801" s="209">
        <v>93.2</v>
      </c>
    </row>
    <row r="7802" spans="3:19" x14ac:dyDescent="0.25">
      <c r="C7802" s="210"/>
      <c r="R7802" s="208">
        <v>44314</v>
      </c>
      <c r="S7802" s="209">
        <v>90.8</v>
      </c>
    </row>
    <row r="7803" spans="3:19" x14ac:dyDescent="0.25">
      <c r="C7803" s="210"/>
      <c r="R7803" s="208">
        <v>44315</v>
      </c>
      <c r="S7803" s="209">
        <v>88.7</v>
      </c>
    </row>
    <row r="7804" spans="3:19" x14ac:dyDescent="0.25">
      <c r="C7804" s="210"/>
      <c r="R7804" s="208">
        <v>44316</v>
      </c>
      <c r="S7804" s="209">
        <v>87.3</v>
      </c>
    </row>
    <row r="7805" spans="3:19" x14ac:dyDescent="0.25">
      <c r="C7805" s="210"/>
      <c r="R7805" s="208">
        <v>44317</v>
      </c>
      <c r="S7805" s="209">
        <v>86.8</v>
      </c>
    </row>
    <row r="7806" spans="3:19" x14ac:dyDescent="0.25">
      <c r="C7806" s="210"/>
      <c r="R7806" s="208">
        <v>44318</v>
      </c>
      <c r="S7806" s="209">
        <v>86.1</v>
      </c>
    </row>
    <row r="7807" spans="3:19" x14ac:dyDescent="0.25">
      <c r="C7807" s="210"/>
      <c r="R7807" s="208">
        <v>44319</v>
      </c>
      <c r="S7807" s="209">
        <v>86.5</v>
      </c>
    </row>
    <row r="7808" spans="3:19" x14ac:dyDescent="0.25">
      <c r="C7808" s="210"/>
      <c r="R7808" s="208">
        <v>44320</v>
      </c>
      <c r="S7808" s="209">
        <v>88.9</v>
      </c>
    </row>
    <row r="7809" spans="3:19" x14ac:dyDescent="0.25">
      <c r="C7809" s="210"/>
      <c r="R7809" s="208">
        <v>44321</v>
      </c>
      <c r="S7809" s="209">
        <v>88.3</v>
      </c>
    </row>
    <row r="7810" spans="3:19" x14ac:dyDescent="0.25">
      <c r="C7810" s="210"/>
      <c r="R7810" s="208">
        <v>44322</v>
      </c>
      <c r="S7810" s="209">
        <v>87.7</v>
      </c>
    </row>
    <row r="7811" spans="3:19" x14ac:dyDescent="0.25">
      <c r="C7811" s="210"/>
      <c r="R7811" s="208">
        <v>44323</v>
      </c>
      <c r="S7811" s="209">
        <v>85.7</v>
      </c>
    </row>
    <row r="7812" spans="3:19" x14ac:dyDescent="0.25">
      <c r="C7812" s="210"/>
      <c r="R7812" s="208">
        <v>44324</v>
      </c>
      <c r="S7812" s="209">
        <v>84.7</v>
      </c>
    </row>
    <row r="7813" spans="3:19" x14ac:dyDescent="0.25">
      <c r="C7813" s="210"/>
      <c r="R7813" s="208">
        <v>44325</v>
      </c>
      <c r="S7813" s="209">
        <v>83.3</v>
      </c>
    </row>
    <row r="7814" spans="3:19" x14ac:dyDescent="0.25">
      <c r="C7814" s="210"/>
      <c r="R7814" s="208">
        <v>44326</v>
      </c>
      <c r="S7814" s="209">
        <v>83.9</v>
      </c>
    </row>
    <row r="7815" spans="3:19" x14ac:dyDescent="0.25">
      <c r="C7815" s="210"/>
      <c r="R7815" s="208">
        <v>44327</v>
      </c>
      <c r="S7815" s="209">
        <v>85.8</v>
      </c>
    </row>
    <row r="7816" spans="3:19" x14ac:dyDescent="0.25">
      <c r="C7816" s="210"/>
      <c r="R7816" s="208">
        <v>44328</v>
      </c>
      <c r="S7816" s="209">
        <v>84.5</v>
      </c>
    </row>
    <row r="7817" spans="3:19" x14ac:dyDescent="0.25">
      <c r="C7817" s="210"/>
      <c r="R7817" s="208">
        <v>44329</v>
      </c>
      <c r="S7817" s="209">
        <v>86</v>
      </c>
    </row>
    <row r="7818" spans="3:19" x14ac:dyDescent="0.25">
      <c r="C7818" s="210"/>
      <c r="R7818" s="208">
        <v>44330</v>
      </c>
      <c r="S7818" s="209">
        <v>83.5</v>
      </c>
    </row>
    <row r="7819" spans="3:19" x14ac:dyDescent="0.25">
      <c r="C7819" s="210"/>
      <c r="R7819" s="208">
        <v>44331</v>
      </c>
      <c r="S7819" s="209">
        <v>82.9</v>
      </c>
    </row>
    <row r="7820" spans="3:19" x14ac:dyDescent="0.25">
      <c r="C7820" s="210"/>
      <c r="R7820" s="208">
        <v>44332</v>
      </c>
      <c r="S7820" s="209">
        <v>81.2</v>
      </c>
    </row>
    <row r="7821" spans="3:19" x14ac:dyDescent="0.25">
      <c r="C7821" s="210"/>
      <c r="R7821" s="208">
        <v>44333</v>
      </c>
      <c r="S7821" s="209">
        <v>80.900000000000006</v>
      </c>
    </row>
    <row r="7822" spans="3:19" x14ac:dyDescent="0.25">
      <c r="C7822" s="210"/>
      <c r="R7822" s="208">
        <v>44334</v>
      </c>
      <c r="S7822" s="209">
        <v>82.3</v>
      </c>
    </row>
    <row r="7823" spans="3:19" x14ac:dyDescent="0.25">
      <c r="C7823" s="210"/>
      <c r="R7823" s="208">
        <v>44335</v>
      </c>
      <c r="S7823" s="209">
        <v>83.9</v>
      </c>
    </row>
    <row r="7824" spans="3:19" x14ac:dyDescent="0.25">
      <c r="C7824" s="210"/>
      <c r="R7824" s="208">
        <v>44336</v>
      </c>
      <c r="S7824" s="209">
        <v>83.8</v>
      </c>
    </row>
    <row r="7825" spans="3:19" x14ac:dyDescent="0.25">
      <c r="C7825" s="210"/>
      <c r="R7825" s="208">
        <v>44337</v>
      </c>
      <c r="S7825" s="209">
        <v>83.4</v>
      </c>
    </row>
    <row r="7826" spans="3:19" x14ac:dyDescent="0.25">
      <c r="C7826" s="210"/>
      <c r="R7826" s="208">
        <v>44338</v>
      </c>
      <c r="S7826" s="209">
        <v>81.7</v>
      </c>
    </row>
    <row r="7827" spans="3:19" x14ac:dyDescent="0.25">
      <c r="C7827" s="210"/>
      <c r="R7827" s="208">
        <v>44339</v>
      </c>
      <c r="S7827" s="209">
        <v>78.8</v>
      </c>
    </row>
    <row r="7828" spans="3:19" x14ac:dyDescent="0.25">
      <c r="C7828" s="210"/>
      <c r="R7828" s="208">
        <v>44340</v>
      </c>
      <c r="S7828" s="209">
        <v>79.599999999999994</v>
      </c>
    </row>
    <row r="7829" spans="3:19" x14ac:dyDescent="0.25">
      <c r="C7829" s="210"/>
      <c r="R7829" s="208">
        <v>44341</v>
      </c>
      <c r="S7829" s="209">
        <v>85</v>
      </c>
    </row>
    <row r="7830" spans="3:19" x14ac:dyDescent="0.25">
      <c r="C7830" s="210"/>
      <c r="R7830" s="208">
        <v>44342</v>
      </c>
      <c r="S7830" s="209">
        <v>89.1</v>
      </c>
    </row>
    <row r="7831" spans="3:19" x14ac:dyDescent="0.25">
      <c r="C7831" s="210"/>
      <c r="R7831" s="208">
        <v>44343</v>
      </c>
      <c r="S7831" s="209">
        <v>89.2</v>
      </c>
    </row>
    <row r="7832" spans="3:19" x14ac:dyDescent="0.25">
      <c r="C7832" s="210"/>
      <c r="R7832" s="208">
        <v>44344</v>
      </c>
      <c r="S7832" s="209">
        <v>92.4</v>
      </c>
    </row>
    <row r="7833" spans="3:19" x14ac:dyDescent="0.25">
      <c r="C7833" s="210"/>
      <c r="R7833" s="208">
        <v>44345</v>
      </c>
      <c r="S7833" s="209">
        <v>93.1</v>
      </c>
    </row>
    <row r="7834" spans="3:19" x14ac:dyDescent="0.25">
      <c r="C7834" s="210"/>
      <c r="R7834" s="208">
        <v>44346</v>
      </c>
      <c r="S7834" s="209">
        <v>92.9</v>
      </c>
    </row>
    <row r="7835" spans="3:19" x14ac:dyDescent="0.25">
      <c r="C7835" s="210"/>
      <c r="R7835" s="208">
        <v>44347</v>
      </c>
      <c r="S7835" s="209">
        <v>93</v>
      </c>
    </row>
    <row r="7836" spans="3:19" x14ac:dyDescent="0.25">
      <c r="C7836" s="210"/>
      <c r="R7836" s="208">
        <v>44348</v>
      </c>
      <c r="S7836" s="209">
        <v>93.4</v>
      </c>
    </row>
    <row r="7837" spans="3:19" x14ac:dyDescent="0.25">
      <c r="C7837" s="210"/>
      <c r="R7837" s="208">
        <v>44349</v>
      </c>
      <c r="S7837" s="209">
        <v>92.4</v>
      </c>
    </row>
    <row r="7838" spans="3:19" x14ac:dyDescent="0.25">
      <c r="C7838" s="210"/>
      <c r="R7838" s="208">
        <v>44350</v>
      </c>
      <c r="S7838" s="209">
        <v>91.1</v>
      </c>
    </row>
    <row r="7839" spans="3:19" x14ac:dyDescent="0.25">
      <c r="C7839" s="210"/>
      <c r="R7839" s="208">
        <v>44351</v>
      </c>
      <c r="S7839" s="209">
        <v>91.8</v>
      </c>
    </row>
    <row r="7840" spans="3:19" x14ac:dyDescent="0.25">
      <c r="C7840" s="210"/>
      <c r="R7840" s="208">
        <v>44352</v>
      </c>
      <c r="S7840" s="209">
        <v>90.5</v>
      </c>
    </row>
    <row r="7841" spans="3:19" x14ac:dyDescent="0.25">
      <c r="C7841" s="210"/>
      <c r="R7841" s="208">
        <v>44353</v>
      </c>
      <c r="S7841" s="209">
        <v>90.1</v>
      </c>
    </row>
    <row r="7842" spans="3:19" x14ac:dyDescent="0.25">
      <c r="C7842" s="210"/>
      <c r="R7842" s="208">
        <v>44354</v>
      </c>
      <c r="S7842" s="209">
        <v>91.9</v>
      </c>
    </row>
    <row r="7843" spans="3:19" x14ac:dyDescent="0.25">
      <c r="C7843" s="210"/>
      <c r="R7843" s="208">
        <v>44355</v>
      </c>
      <c r="S7843" s="209">
        <v>93.7</v>
      </c>
    </row>
    <row r="7844" spans="3:19" x14ac:dyDescent="0.25">
      <c r="C7844" s="210"/>
      <c r="R7844" s="208">
        <v>44356</v>
      </c>
      <c r="S7844" s="209">
        <v>94.9</v>
      </c>
    </row>
    <row r="7845" spans="3:19" x14ac:dyDescent="0.25">
      <c r="C7845" s="210"/>
      <c r="R7845" s="208">
        <v>44357</v>
      </c>
      <c r="S7845" s="209">
        <v>94.4</v>
      </c>
    </row>
    <row r="7846" spans="3:19" x14ac:dyDescent="0.25">
      <c r="C7846" s="210"/>
      <c r="R7846" s="208">
        <v>44358</v>
      </c>
      <c r="S7846" s="209">
        <v>96.6</v>
      </c>
    </row>
    <row r="7847" spans="3:19" x14ac:dyDescent="0.25">
      <c r="C7847" s="210"/>
      <c r="R7847" s="208">
        <v>44359</v>
      </c>
      <c r="S7847" s="209">
        <v>93.5</v>
      </c>
    </row>
    <row r="7848" spans="3:19" x14ac:dyDescent="0.25">
      <c r="C7848" s="210"/>
      <c r="R7848" s="208">
        <v>44360</v>
      </c>
      <c r="S7848" s="209">
        <v>91.4</v>
      </c>
    </row>
    <row r="7849" spans="3:19" x14ac:dyDescent="0.25">
      <c r="C7849" s="210"/>
      <c r="R7849" s="208">
        <v>44361</v>
      </c>
      <c r="S7849" s="209">
        <v>89.5</v>
      </c>
    </row>
    <row r="7850" spans="3:19" x14ac:dyDescent="0.25">
      <c r="C7850" s="210"/>
      <c r="R7850" s="208">
        <v>44362</v>
      </c>
      <c r="S7850" s="209">
        <v>90.1</v>
      </c>
    </row>
    <row r="7851" spans="3:19" x14ac:dyDescent="0.25">
      <c r="C7851" s="210"/>
      <c r="R7851" s="208">
        <v>44363</v>
      </c>
      <c r="S7851" s="209">
        <v>92.3</v>
      </c>
    </row>
    <row r="7852" spans="3:19" x14ac:dyDescent="0.25">
      <c r="C7852" s="210"/>
      <c r="R7852" s="208">
        <v>44364</v>
      </c>
      <c r="S7852" s="209">
        <v>93.8</v>
      </c>
    </row>
    <row r="7853" spans="3:19" x14ac:dyDescent="0.25">
      <c r="C7853" s="210"/>
      <c r="R7853" s="208">
        <v>44365</v>
      </c>
      <c r="S7853" s="209">
        <v>91.3</v>
      </c>
    </row>
    <row r="7854" spans="3:19" x14ac:dyDescent="0.25">
      <c r="C7854" s="210"/>
      <c r="R7854" s="208">
        <v>44366</v>
      </c>
      <c r="S7854" s="209">
        <v>88.5</v>
      </c>
    </row>
    <row r="7855" spans="3:19" x14ac:dyDescent="0.25">
      <c r="C7855" s="210"/>
      <c r="R7855" s="208">
        <v>44367</v>
      </c>
      <c r="S7855" s="209">
        <v>86.3</v>
      </c>
    </row>
    <row r="7856" spans="3:19" x14ac:dyDescent="0.25">
      <c r="C7856" s="210"/>
      <c r="R7856" s="208">
        <v>44368</v>
      </c>
      <c r="S7856" s="209">
        <v>87.4</v>
      </c>
    </row>
    <row r="7857" spans="3:19" x14ac:dyDescent="0.25">
      <c r="C7857" s="210"/>
      <c r="R7857" s="208">
        <v>44369</v>
      </c>
      <c r="S7857" s="209">
        <v>91.2</v>
      </c>
    </row>
    <row r="7858" spans="3:19" x14ac:dyDescent="0.25">
      <c r="C7858" s="210"/>
      <c r="R7858" s="208">
        <v>44370</v>
      </c>
      <c r="S7858" s="209">
        <v>88.1</v>
      </c>
    </row>
    <row r="7859" spans="3:19" x14ac:dyDescent="0.25">
      <c r="C7859" s="210"/>
      <c r="R7859" s="208">
        <v>44371</v>
      </c>
      <c r="S7859" s="209">
        <v>84.9</v>
      </c>
    </row>
    <row r="7860" spans="3:19" x14ac:dyDescent="0.25">
      <c r="C7860" s="210"/>
      <c r="R7860" s="208">
        <v>44372</v>
      </c>
      <c r="S7860" s="209">
        <v>80.599999999999994</v>
      </c>
    </row>
    <row r="7861" spans="3:19" x14ac:dyDescent="0.25">
      <c r="C7861" s="210"/>
      <c r="R7861" s="208">
        <v>44373</v>
      </c>
      <c r="S7861" s="209">
        <v>76.8</v>
      </c>
    </row>
    <row r="7862" spans="3:19" x14ac:dyDescent="0.25">
      <c r="C7862" s="210"/>
      <c r="R7862" s="208">
        <v>44374</v>
      </c>
      <c r="S7862" s="209">
        <v>72.2</v>
      </c>
    </row>
    <row r="7863" spans="3:19" x14ac:dyDescent="0.25">
      <c r="C7863" s="210"/>
      <c r="R7863" s="208">
        <v>44375</v>
      </c>
      <c r="S7863" s="209">
        <v>73.599999999999994</v>
      </c>
    </row>
    <row r="7864" spans="3:19" x14ac:dyDescent="0.25">
      <c r="C7864" s="210"/>
      <c r="R7864" s="208">
        <v>44376</v>
      </c>
      <c r="S7864" s="209">
        <v>76</v>
      </c>
    </row>
    <row r="7865" spans="3:19" x14ac:dyDescent="0.25">
      <c r="C7865" s="210"/>
      <c r="R7865" s="208">
        <v>44377</v>
      </c>
      <c r="S7865" s="209">
        <v>75.599999999999994</v>
      </c>
    </row>
    <row r="7866" spans="3:19" x14ac:dyDescent="0.25">
      <c r="C7866" s="210"/>
      <c r="R7866" s="208">
        <v>44378</v>
      </c>
      <c r="S7866" s="209">
        <v>75.7</v>
      </c>
    </row>
    <row r="7867" spans="3:19" x14ac:dyDescent="0.25">
      <c r="C7867" s="210"/>
      <c r="R7867" s="208">
        <v>44379</v>
      </c>
      <c r="S7867" s="209">
        <v>76.099999999999994</v>
      </c>
    </row>
    <row r="7868" spans="3:19" x14ac:dyDescent="0.25">
      <c r="C7868" s="210"/>
      <c r="R7868" s="208">
        <v>44380</v>
      </c>
      <c r="S7868" s="209">
        <v>75.7</v>
      </c>
    </row>
    <row r="7869" spans="3:19" x14ac:dyDescent="0.25">
      <c r="C7869" s="210"/>
      <c r="R7869" s="208">
        <v>44381</v>
      </c>
      <c r="S7869" s="209">
        <v>74.599999999999994</v>
      </c>
    </row>
    <row r="7870" spans="3:19" x14ac:dyDescent="0.25">
      <c r="C7870" s="210"/>
      <c r="R7870" s="208">
        <v>44382</v>
      </c>
      <c r="S7870" s="209">
        <v>75.400000000000006</v>
      </c>
    </row>
    <row r="7871" spans="3:19" x14ac:dyDescent="0.25">
      <c r="C7871" s="210"/>
      <c r="R7871" s="208">
        <v>44383</v>
      </c>
      <c r="S7871" s="209">
        <v>75.900000000000006</v>
      </c>
    </row>
    <row r="7872" spans="3:19" x14ac:dyDescent="0.25">
      <c r="C7872" s="210"/>
      <c r="R7872" s="208">
        <v>44384</v>
      </c>
      <c r="S7872" s="209">
        <v>75.2</v>
      </c>
    </row>
    <row r="7873" spans="3:19" x14ac:dyDescent="0.25">
      <c r="C7873" s="210"/>
      <c r="R7873" s="208">
        <v>44385</v>
      </c>
      <c r="S7873" s="209">
        <v>75.099999999999994</v>
      </c>
    </row>
    <row r="7874" spans="3:19" x14ac:dyDescent="0.25">
      <c r="C7874" s="210"/>
      <c r="R7874" s="208">
        <v>44386</v>
      </c>
      <c r="S7874" s="209">
        <v>73.3</v>
      </c>
    </row>
    <row r="7875" spans="3:19" x14ac:dyDescent="0.25">
      <c r="C7875" s="210"/>
      <c r="R7875" s="208">
        <v>44387</v>
      </c>
      <c r="S7875" s="209">
        <v>71.3</v>
      </c>
    </row>
    <row r="7876" spans="3:19" x14ac:dyDescent="0.25">
      <c r="C7876" s="210"/>
      <c r="R7876" s="208">
        <v>44388</v>
      </c>
      <c r="S7876" s="209">
        <v>67.8</v>
      </c>
    </row>
    <row r="7877" spans="3:19" x14ac:dyDescent="0.25">
      <c r="C7877" s="210"/>
      <c r="R7877" s="208">
        <v>44389</v>
      </c>
      <c r="S7877" s="209">
        <v>68.7</v>
      </c>
    </row>
    <row r="7878" spans="3:19" x14ac:dyDescent="0.25">
      <c r="C7878" s="210"/>
      <c r="R7878" s="208">
        <v>44390</v>
      </c>
      <c r="S7878" s="209">
        <v>69.5</v>
      </c>
    </row>
    <row r="7879" spans="3:19" x14ac:dyDescent="0.25">
      <c r="C7879" s="210"/>
      <c r="R7879" s="208">
        <v>44391</v>
      </c>
      <c r="S7879" s="209">
        <v>70.400000000000006</v>
      </c>
    </row>
    <row r="7880" spans="3:19" x14ac:dyDescent="0.25">
      <c r="C7880" s="210"/>
      <c r="R7880" s="208">
        <v>44392</v>
      </c>
      <c r="S7880" s="209">
        <v>71.8</v>
      </c>
    </row>
    <row r="7881" spans="3:19" x14ac:dyDescent="0.25">
      <c r="C7881" s="210"/>
      <c r="R7881" s="208">
        <v>44393</v>
      </c>
      <c r="S7881" s="209">
        <v>69</v>
      </c>
    </row>
    <row r="7882" spans="3:19" x14ac:dyDescent="0.25">
      <c r="C7882" s="210"/>
      <c r="R7882" s="208">
        <v>44394</v>
      </c>
      <c r="S7882" s="209">
        <v>66.8</v>
      </c>
    </row>
    <row r="7883" spans="3:19" x14ac:dyDescent="0.25">
      <c r="C7883" s="210"/>
      <c r="R7883" s="208">
        <v>44395</v>
      </c>
      <c r="S7883" s="209">
        <v>64.900000000000006</v>
      </c>
    </row>
    <row r="7884" spans="3:19" x14ac:dyDescent="0.25">
      <c r="C7884" s="210"/>
      <c r="R7884" s="208">
        <v>44396</v>
      </c>
      <c r="S7884" s="209">
        <v>65.3</v>
      </c>
    </row>
    <row r="7885" spans="3:19" x14ac:dyDescent="0.25">
      <c r="C7885" s="210"/>
      <c r="R7885" s="208">
        <v>44397</v>
      </c>
      <c r="S7885" s="209">
        <v>63.4</v>
      </c>
    </row>
    <row r="7886" spans="3:19" x14ac:dyDescent="0.25">
      <c r="C7886" s="210"/>
      <c r="R7886" s="208">
        <v>44398</v>
      </c>
      <c r="S7886" s="209">
        <v>61.9</v>
      </c>
    </row>
    <row r="7887" spans="3:19" x14ac:dyDescent="0.25">
      <c r="C7887" s="210"/>
      <c r="R7887" s="208">
        <v>44399</v>
      </c>
      <c r="S7887" s="209">
        <v>59.2</v>
      </c>
    </row>
    <row r="7888" spans="3:19" x14ac:dyDescent="0.25">
      <c r="C7888" s="210"/>
      <c r="R7888" s="208">
        <v>44400</v>
      </c>
      <c r="S7888" s="209">
        <v>60.8</v>
      </c>
    </row>
    <row r="7889" spans="3:19" x14ac:dyDescent="0.25">
      <c r="C7889" s="210"/>
      <c r="R7889" s="208">
        <v>44401</v>
      </c>
      <c r="S7889" s="209">
        <v>60.3</v>
      </c>
    </row>
    <row r="7890" spans="3:19" x14ac:dyDescent="0.25">
      <c r="C7890" s="210"/>
      <c r="R7890" s="208">
        <v>44402</v>
      </c>
      <c r="S7890" s="209">
        <v>59.4</v>
      </c>
    </row>
    <row r="7891" spans="3:19" x14ac:dyDescent="0.25">
      <c r="C7891" s="210"/>
      <c r="R7891" s="208">
        <v>44403</v>
      </c>
      <c r="S7891" s="209">
        <v>60.6</v>
      </c>
    </row>
    <row r="7892" spans="3:19" x14ac:dyDescent="0.25">
      <c r="C7892" s="210"/>
      <c r="R7892" s="208">
        <v>44404</v>
      </c>
      <c r="S7892" s="209">
        <v>63</v>
      </c>
    </row>
    <row r="7893" spans="3:19" x14ac:dyDescent="0.25">
      <c r="C7893" s="210"/>
      <c r="R7893" s="208">
        <v>44405</v>
      </c>
      <c r="S7893" s="209">
        <v>61.4</v>
      </c>
    </row>
    <row r="7894" spans="3:19" x14ac:dyDescent="0.25">
      <c r="C7894" s="210"/>
      <c r="R7894" s="208">
        <v>44406</v>
      </c>
      <c r="S7894" s="209">
        <v>59.1</v>
      </c>
    </row>
    <row r="7895" spans="3:19" x14ac:dyDescent="0.25">
      <c r="C7895" s="210"/>
      <c r="R7895" s="208">
        <v>44407</v>
      </c>
      <c r="S7895" s="209">
        <v>60.4</v>
      </c>
    </row>
    <row r="7896" spans="3:19" x14ac:dyDescent="0.25">
      <c r="C7896" s="210"/>
      <c r="R7896" s="208">
        <v>44408</v>
      </c>
      <c r="S7896" s="209">
        <v>59.2</v>
      </c>
    </row>
    <row r="7897" spans="3:19" x14ac:dyDescent="0.25">
      <c r="C7897" s="210"/>
      <c r="R7897" s="208">
        <v>44409</v>
      </c>
      <c r="S7897" s="209">
        <v>57.8</v>
      </c>
    </row>
    <row r="7898" spans="3:19" x14ac:dyDescent="0.25">
      <c r="C7898" s="210"/>
      <c r="R7898" s="208">
        <v>44410</v>
      </c>
      <c r="S7898" s="209">
        <v>60.1</v>
      </c>
    </row>
    <row r="7899" spans="3:19" x14ac:dyDescent="0.25">
      <c r="C7899" s="210"/>
      <c r="R7899" s="208">
        <v>44411</v>
      </c>
      <c r="S7899" s="209">
        <v>60.4</v>
      </c>
    </row>
    <row r="7900" spans="3:19" x14ac:dyDescent="0.25">
      <c r="C7900" s="210"/>
      <c r="R7900" s="208">
        <v>44412</v>
      </c>
      <c r="S7900" s="209">
        <v>61.3</v>
      </c>
    </row>
    <row r="7901" spans="3:19" x14ac:dyDescent="0.25">
      <c r="C7901" s="210"/>
      <c r="R7901" s="208">
        <v>44413</v>
      </c>
      <c r="S7901" s="209">
        <v>62.8</v>
      </c>
    </row>
    <row r="7902" spans="3:19" x14ac:dyDescent="0.25">
      <c r="C7902" s="210"/>
      <c r="R7902" s="208">
        <v>44414</v>
      </c>
      <c r="S7902" s="209">
        <v>63.8</v>
      </c>
    </row>
    <row r="7903" spans="3:19" x14ac:dyDescent="0.25">
      <c r="C7903" s="210"/>
      <c r="R7903" s="208">
        <v>44415</v>
      </c>
      <c r="S7903" s="209">
        <v>63.5</v>
      </c>
    </row>
    <row r="7904" spans="3:19" x14ac:dyDescent="0.25">
      <c r="C7904" s="210"/>
      <c r="R7904" s="208">
        <v>44416</v>
      </c>
      <c r="S7904" s="209">
        <v>63</v>
      </c>
    </row>
    <row r="7905" spans="3:19" x14ac:dyDescent="0.25">
      <c r="C7905" s="210"/>
      <c r="R7905" s="208">
        <v>44417</v>
      </c>
      <c r="S7905" s="209">
        <v>63.4</v>
      </c>
    </row>
    <row r="7906" spans="3:19" x14ac:dyDescent="0.25">
      <c r="C7906" s="210"/>
      <c r="R7906" s="208">
        <v>44418</v>
      </c>
      <c r="S7906" s="209">
        <v>66.3</v>
      </c>
    </row>
    <row r="7907" spans="3:19" x14ac:dyDescent="0.25">
      <c r="C7907" s="210"/>
      <c r="R7907" s="208">
        <v>44419</v>
      </c>
      <c r="S7907" s="209">
        <v>66.3</v>
      </c>
    </row>
    <row r="7908" spans="3:19" x14ac:dyDescent="0.25">
      <c r="C7908" s="210"/>
      <c r="R7908" s="208">
        <v>44420</v>
      </c>
      <c r="S7908" s="209">
        <v>66.3</v>
      </c>
    </row>
    <row r="7909" spans="3:19" x14ac:dyDescent="0.25">
      <c r="C7909" s="210"/>
      <c r="R7909" s="208">
        <v>44421</v>
      </c>
      <c r="S7909" s="209">
        <v>67.599999999999994</v>
      </c>
    </row>
    <row r="7910" spans="3:19" x14ac:dyDescent="0.25">
      <c r="C7910" s="210"/>
      <c r="R7910" s="208">
        <v>44422</v>
      </c>
      <c r="S7910" s="209">
        <v>64.3</v>
      </c>
    </row>
    <row r="7911" spans="3:19" x14ac:dyDescent="0.25">
      <c r="C7911" s="210"/>
      <c r="R7911" s="208">
        <v>44423</v>
      </c>
      <c r="S7911" s="209">
        <v>63.8</v>
      </c>
    </row>
    <row r="7912" spans="3:19" x14ac:dyDescent="0.25">
      <c r="C7912" s="210"/>
      <c r="R7912" s="208">
        <v>44424</v>
      </c>
      <c r="S7912" s="209">
        <v>65.400000000000006</v>
      </c>
    </row>
    <row r="7913" spans="3:19" x14ac:dyDescent="0.25">
      <c r="C7913" s="210"/>
      <c r="R7913" s="208">
        <v>44425</v>
      </c>
      <c r="S7913" s="209">
        <v>69.900000000000006</v>
      </c>
    </row>
    <row r="7914" spans="3:19" x14ac:dyDescent="0.25">
      <c r="C7914" s="210"/>
      <c r="R7914" s="208">
        <v>44426</v>
      </c>
      <c r="S7914" s="209">
        <v>70.7</v>
      </c>
    </row>
    <row r="7915" spans="3:19" x14ac:dyDescent="0.25">
      <c r="C7915" s="210"/>
      <c r="R7915" s="208">
        <v>44427</v>
      </c>
      <c r="S7915" s="209">
        <v>71.099999999999994</v>
      </c>
    </row>
    <row r="7916" spans="3:19" x14ac:dyDescent="0.25">
      <c r="C7916" s="210"/>
      <c r="R7916" s="208">
        <v>44428</v>
      </c>
      <c r="S7916" s="209">
        <v>71.5</v>
      </c>
    </row>
    <row r="7917" spans="3:19" x14ac:dyDescent="0.25">
      <c r="C7917" s="210"/>
      <c r="R7917" s="208">
        <v>44429</v>
      </c>
      <c r="S7917" s="209">
        <v>71.3</v>
      </c>
    </row>
    <row r="7918" spans="3:19" x14ac:dyDescent="0.25">
      <c r="C7918" s="210"/>
      <c r="R7918" s="208">
        <v>44430</v>
      </c>
      <c r="S7918" s="209">
        <v>70.400000000000006</v>
      </c>
    </row>
    <row r="7919" spans="3:19" x14ac:dyDescent="0.25">
      <c r="C7919" s="210"/>
      <c r="R7919" s="208">
        <v>44431</v>
      </c>
      <c r="S7919" s="209">
        <v>74.8</v>
      </c>
    </row>
    <row r="7920" spans="3:19" x14ac:dyDescent="0.25">
      <c r="C7920" s="210"/>
      <c r="R7920" s="208">
        <v>44432</v>
      </c>
      <c r="S7920" s="209">
        <v>78.400000000000006</v>
      </c>
    </row>
    <row r="7921" spans="3:19" x14ac:dyDescent="0.25">
      <c r="C7921" s="210"/>
      <c r="R7921" s="208">
        <v>44433</v>
      </c>
      <c r="S7921" s="209">
        <v>78</v>
      </c>
    </row>
    <row r="7922" spans="3:19" x14ac:dyDescent="0.25">
      <c r="C7922" s="210"/>
      <c r="R7922" s="208">
        <v>44434</v>
      </c>
      <c r="S7922" s="209">
        <v>79.2</v>
      </c>
    </row>
    <row r="7923" spans="3:19" x14ac:dyDescent="0.25">
      <c r="C7923" s="210"/>
      <c r="R7923" s="208">
        <v>44435</v>
      </c>
      <c r="S7923" s="209">
        <v>80.8</v>
      </c>
    </row>
    <row r="7924" spans="3:19" x14ac:dyDescent="0.25">
      <c r="C7924" s="210"/>
      <c r="R7924" s="208">
        <v>44436</v>
      </c>
      <c r="S7924" s="209">
        <v>83.6</v>
      </c>
    </row>
    <row r="7925" spans="3:19" x14ac:dyDescent="0.25">
      <c r="C7925" s="210"/>
      <c r="R7925" s="208">
        <v>44437</v>
      </c>
      <c r="S7925" s="209">
        <v>83.5</v>
      </c>
    </row>
    <row r="7926" spans="3:19" x14ac:dyDescent="0.25">
      <c r="C7926" s="210"/>
      <c r="R7926" s="208">
        <v>44438</v>
      </c>
      <c r="S7926" s="209">
        <v>86</v>
      </c>
    </row>
    <row r="7927" spans="3:19" x14ac:dyDescent="0.25">
      <c r="C7927" s="210"/>
      <c r="R7927" s="208">
        <v>44439</v>
      </c>
      <c r="S7927" s="209">
        <v>91.1</v>
      </c>
    </row>
    <row r="7928" spans="3:19" x14ac:dyDescent="0.25">
      <c r="C7928" s="210"/>
      <c r="R7928" s="208">
        <v>44440</v>
      </c>
      <c r="S7928" s="209">
        <v>89.8</v>
      </c>
    </row>
    <row r="7929" spans="3:19" x14ac:dyDescent="0.25">
      <c r="C7929" s="210"/>
      <c r="R7929" s="208">
        <v>44441</v>
      </c>
      <c r="S7929" s="209">
        <v>91.6</v>
      </c>
    </row>
    <row r="7930" spans="3:19" x14ac:dyDescent="0.25">
      <c r="C7930" s="210"/>
      <c r="R7930" s="208">
        <v>44442</v>
      </c>
      <c r="S7930" s="209">
        <v>91.8</v>
      </c>
    </row>
    <row r="7931" spans="3:19" x14ac:dyDescent="0.25">
      <c r="C7931" s="210"/>
      <c r="R7931" s="208">
        <v>44443</v>
      </c>
      <c r="S7931" s="209">
        <v>90.1</v>
      </c>
    </row>
    <row r="7932" spans="3:19" x14ac:dyDescent="0.25">
      <c r="C7932" s="210"/>
      <c r="R7932" s="208">
        <v>44444</v>
      </c>
      <c r="S7932" s="209">
        <v>89.6</v>
      </c>
    </row>
    <row r="7933" spans="3:19" x14ac:dyDescent="0.25">
      <c r="C7933" s="210"/>
      <c r="R7933" s="208">
        <v>44445</v>
      </c>
      <c r="S7933" s="209">
        <v>90.6</v>
      </c>
    </row>
    <row r="7934" spans="3:19" x14ac:dyDescent="0.25">
      <c r="C7934" s="210"/>
      <c r="R7934" s="208">
        <v>44446</v>
      </c>
      <c r="S7934" s="209">
        <v>94.1</v>
      </c>
    </row>
    <row r="7935" spans="3:19" x14ac:dyDescent="0.25">
      <c r="C7935" s="210"/>
      <c r="R7935" s="208">
        <v>44447</v>
      </c>
      <c r="S7935" s="209">
        <v>95.5</v>
      </c>
    </row>
    <row r="7936" spans="3:19" x14ac:dyDescent="0.25">
      <c r="C7936" s="210"/>
      <c r="R7936" s="208">
        <v>44448</v>
      </c>
      <c r="S7936" s="209">
        <v>94.3</v>
      </c>
    </row>
    <row r="7937" spans="3:19" x14ac:dyDescent="0.25">
      <c r="C7937" s="210"/>
      <c r="R7937" s="208">
        <v>44449</v>
      </c>
      <c r="S7937" s="209">
        <v>93.8</v>
      </c>
    </row>
    <row r="7938" spans="3:19" x14ac:dyDescent="0.25">
      <c r="C7938" s="210"/>
      <c r="R7938" s="208">
        <v>44450</v>
      </c>
      <c r="S7938" s="209">
        <v>94.1</v>
      </c>
    </row>
    <row r="7939" spans="3:19" x14ac:dyDescent="0.25">
      <c r="C7939" s="210"/>
      <c r="R7939" s="208">
        <v>44451</v>
      </c>
      <c r="S7939" s="209">
        <v>93.1</v>
      </c>
    </row>
    <row r="7940" spans="3:19" x14ac:dyDescent="0.25">
      <c r="C7940" s="210"/>
      <c r="R7940" s="208">
        <v>44452</v>
      </c>
      <c r="S7940" s="209">
        <v>96.4</v>
      </c>
    </row>
    <row r="7941" spans="3:19" x14ac:dyDescent="0.25">
      <c r="C7941" s="210"/>
      <c r="R7941" s="208">
        <v>44453</v>
      </c>
      <c r="S7941" s="209">
        <v>96.8</v>
      </c>
    </row>
    <row r="7942" spans="3:19" x14ac:dyDescent="0.25">
      <c r="C7942" s="210"/>
      <c r="R7942" s="208">
        <v>44454</v>
      </c>
      <c r="S7942" s="209">
        <v>94.8</v>
      </c>
    </row>
    <row r="7943" spans="3:19" x14ac:dyDescent="0.25">
      <c r="C7943" s="210"/>
      <c r="R7943" s="208">
        <v>44455</v>
      </c>
      <c r="S7943" s="209">
        <v>93.4</v>
      </c>
    </row>
    <row r="7944" spans="3:19" x14ac:dyDescent="0.25">
      <c r="C7944" s="210"/>
      <c r="R7944" s="208">
        <v>44456</v>
      </c>
      <c r="S7944" s="209">
        <v>96.1</v>
      </c>
    </row>
    <row r="7945" spans="3:19" x14ac:dyDescent="0.25">
      <c r="C7945" s="210"/>
      <c r="R7945" s="208">
        <v>44457</v>
      </c>
      <c r="S7945" s="209">
        <v>97.8</v>
      </c>
    </row>
    <row r="7946" spans="3:19" x14ac:dyDescent="0.25">
      <c r="C7946" s="210"/>
      <c r="R7946" s="208">
        <v>44458</v>
      </c>
      <c r="S7946" s="209">
        <v>97</v>
      </c>
    </row>
    <row r="7947" spans="3:19" x14ac:dyDescent="0.25">
      <c r="C7947" s="210"/>
      <c r="R7947" s="208">
        <v>44459</v>
      </c>
      <c r="S7947" s="209">
        <v>95.9</v>
      </c>
    </row>
    <row r="7948" spans="3:19" x14ac:dyDescent="0.25">
      <c r="C7948" s="210"/>
      <c r="R7948" s="208">
        <v>44460</v>
      </c>
      <c r="S7948" s="209">
        <v>96.5</v>
      </c>
    </row>
    <row r="7949" spans="3:19" x14ac:dyDescent="0.25">
      <c r="C7949" s="210"/>
      <c r="R7949" s="208">
        <v>44461</v>
      </c>
      <c r="S7949" s="209">
        <v>91.9</v>
      </c>
    </row>
    <row r="7950" spans="3:19" x14ac:dyDescent="0.25">
      <c r="C7950" s="210"/>
      <c r="R7950" s="208">
        <v>44462</v>
      </c>
      <c r="S7950" s="209">
        <v>89.7</v>
      </c>
    </row>
    <row r="7951" spans="3:19" x14ac:dyDescent="0.25">
      <c r="C7951" s="210"/>
      <c r="R7951" s="208">
        <v>44463</v>
      </c>
      <c r="S7951" s="209">
        <v>91.3</v>
      </c>
    </row>
    <row r="7952" spans="3:19" x14ac:dyDescent="0.25">
      <c r="C7952" s="210"/>
      <c r="R7952" s="208">
        <v>44464</v>
      </c>
      <c r="S7952" s="209">
        <v>88.7</v>
      </c>
    </row>
    <row r="7953" spans="3:19" x14ac:dyDescent="0.25">
      <c r="C7953" s="210"/>
      <c r="R7953" s="208">
        <v>44465</v>
      </c>
      <c r="S7953" s="209">
        <v>86.4</v>
      </c>
    </row>
    <row r="7954" spans="3:19" x14ac:dyDescent="0.25">
      <c r="C7954" s="210"/>
      <c r="R7954" s="208">
        <v>44466</v>
      </c>
      <c r="S7954" s="209">
        <v>84.5</v>
      </c>
    </row>
    <row r="7955" spans="3:19" x14ac:dyDescent="0.25">
      <c r="C7955" s="210"/>
      <c r="R7955" s="208">
        <v>44467</v>
      </c>
      <c r="S7955" s="209">
        <v>85.1</v>
      </c>
    </row>
    <row r="7956" spans="3:19" x14ac:dyDescent="0.25">
      <c r="C7956" s="210"/>
      <c r="R7956" s="208">
        <v>44468</v>
      </c>
      <c r="S7956" s="209">
        <v>83.5</v>
      </c>
    </row>
    <row r="7957" spans="3:19" x14ac:dyDescent="0.25">
      <c r="C7957" s="210"/>
      <c r="R7957" s="208">
        <v>44469</v>
      </c>
      <c r="S7957" s="209">
        <v>80.400000000000006</v>
      </c>
    </row>
    <row r="7958" spans="3:19" x14ac:dyDescent="0.25">
      <c r="C7958" s="210"/>
      <c r="R7958" s="208">
        <v>44470</v>
      </c>
      <c r="S7958" s="209">
        <v>80.099999999999994</v>
      </c>
    </row>
    <row r="7959" spans="3:19" x14ac:dyDescent="0.25">
      <c r="C7959" s="210"/>
      <c r="R7959" s="208">
        <v>44471</v>
      </c>
      <c r="S7959" s="209">
        <v>78.5</v>
      </c>
    </row>
    <row r="7960" spans="3:19" x14ac:dyDescent="0.25">
      <c r="C7960" s="210"/>
      <c r="R7960" s="208">
        <v>44472</v>
      </c>
      <c r="S7960" s="209">
        <v>76.599999999999994</v>
      </c>
    </row>
    <row r="7961" spans="3:19" x14ac:dyDescent="0.25">
      <c r="C7961" s="210"/>
      <c r="R7961" s="208">
        <v>44473</v>
      </c>
      <c r="S7961" s="209">
        <v>77.099999999999994</v>
      </c>
    </row>
    <row r="7962" spans="3:19" x14ac:dyDescent="0.25">
      <c r="C7962" s="210"/>
      <c r="R7962" s="208">
        <v>44474</v>
      </c>
      <c r="S7962" s="209">
        <v>81.3</v>
      </c>
    </row>
    <row r="7963" spans="3:19" x14ac:dyDescent="0.25">
      <c r="C7963" s="210"/>
      <c r="R7963" s="208">
        <v>44475</v>
      </c>
      <c r="S7963" s="209">
        <v>80.599999999999994</v>
      </c>
    </row>
    <row r="7964" spans="3:19" x14ac:dyDescent="0.25">
      <c r="C7964" s="210"/>
      <c r="R7964" s="208">
        <v>44476</v>
      </c>
      <c r="S7964" s="209">
        <v>80.7</v>
      </c>
    </row>
    <row r="7965" spans="3:19" x14ac:dyDescent="0.25">
      <c r="C7965" s="210"/>
      <c r="R7965" s="208">
        <v>44477</v>
      </c>
      <c r="S7965" s="209">
        <v>81</v>
      </c>
    </row>
    <row r="7966" spans="3:19" x14ac:dyDescent="0.25">
      <c r="C7966" s="210"/>
      <c r="R7966" s="208">
        <v>44478</v>
      </c>
      <c r="S7966" s="209">
        <v>79.7</v>
      </c>
    </row>
    <row r="7967" spans="3:19" x14ac:dyDescent="0.25">
      <c r="C7967" s="210"/>
      <c r="R7967" s="208">
        <v>44479</v>
      </c>
      <c r="S7967" s="209">
        <v>78.599999999999994</v>
      </c>
    </row>
    <row r="7968" spans="3:19" x14ac:dyDescent="0.25">
      <c r="C7968" s="210"/>
      <c r="R7968" s="208">
        <v>44480</v>
      </c>
      <c r="S7968" s="209">
        <v>77.400000000000006</v>
      </c>
    </row>
    <row r="7969" spans="3:19" x14ac:dyDescent="0.25">
      <c r="C7969" s="210"/>
      <c r="R7969" s="208">
        <v>44481</v>
      </c>
      <c r="S7969" s="209">
        <v>77.7</v>
      </c>
    </row>
    <row r="7970" spans="3:19" x14ac:dyDescent="0.25">
      <c r="C7970" s="210"/>
      <c r="R7970" s="208">
        <v>44482</v>
      </c>
      <c r="S7970" s="209">
        <v>77.400000000000006</v>
      </c>
    </row>
    <row r="7971" spans="3:19" x14ac:dyDescent="0.25">
      <c r="C7971" s="210"/>
      <c r="R7971" s="208">
        <v>44483</v>
      </c>
      <c r="S7971" s="209">
        <v>77</v>
      </c>
    </row>
    <row r="7972" spans="3:19" x14ac:dyDescent="0.25">
      <c r="C7972" s="210"/>
      <c r="R7972" s="208">
        <v>44484</v>
      </c>
      <c r="S7972" s="209">
        <v>78.400000000000006</v>
      </c>
    </row>
    <row r="7973" spans="3:19" x14ac:dyDescent="0.25">
      <c r="C7973" s="210"/>
      <c r="R7973" s="208">
        <v>44485</v>
      </c>
      <c r="S7973" s="209">
        <v>75.099999999999994</v>
      </c>
    </row>
    <row r="7974" spans="3:19" x14ac:dyDescent="0.25">
      <c r="C7974" s="210"/>
      <c r="R7974" s="208">
        <v>44486</v>
      </c>
      <c r="S7974" s="209">
        <v>71</v>
      </c>
    </row>
    <row r="7975" spans="3:19" x14ac:dyDescent="0.25">
      <c r="C7975" s="210"/>
      <c r="R7975" s="208">
        <v>44487</v>
      </c>
      <c r="S7975" s="209">
        <v>71.900000000000006</v>
      </c>
    </row>
    <row r="7976" spans="3:19" x14ac:dyDescent="0.25">
      <c r="C7976" s="210"/>
      <c r="R7976" s="208">
        <v>44488</v>
      </c>
      <c r="S7976" s="209">
        <v>75</v>
      </c>
    </row>
    <row r="7977" spans="3:19" x14ac:dyDescent="0.25">
      <c r="C7977" s="210"/>
      <c r="R7977" s="208">
        <v>44489</v>
      </c>
      <c r="S7977" s="209">
        <v>75.8</v>
      </c>
    </row>
    <row r="7978" spans="3:19" x14ac:dyDescent="0.25">
      <c r="C7978" s="210"/>
      <c r="R7978" s="208">
        <v>44490</v>
      </c>
      <c r="S7978" s="209">
        <v>76.2</v>
      </c>
    </row>
    <row r="7979" spans="3:19" x14ac:dyDescent="0.25">
      <c r="C7979" s="210"/>
      <c r="R7979" s="208">
        <v>44491</v>
      </c>
      <c r="S7979" s="209">
        <v>77.3</v>
      </c>
    </row>
    <row r="7980" spans="3:19" x14ac:dyDescent="0.25">
      <c r="C7980" s="210"/>
      <c r="R7980" s="208">
        <v>44492</v>
      </c>
      <c r="S7980" s="209">
        <v>77</v>
      </c>
    </row>
    <row r="7981" spans="3:19" x14ac:dyDescent="0.25">
      <c r="C7981" s="210"/>
      <c r="R7981" s="208">
        <v>44493</v>
      </c>
      <c r="S7981" s="209">
        <v>75.5</v>
      </c>
    </row>
    <row r="7982" spans="3:19" x14ac:dyDescent="0.25">
      <c r="C7982" s="210"/>
      <c r="R7982" s="208">
        <v>44494</v>
      </c>
      <c r="S7982" s="209">
        <v>77.2</v>
      </c>
    </row>
    <row r="7983" spans="3:19" x14ac:dyDescent="0.25">
      <c r="C7983" s="210"/>
      <c r="R7983" s="208">
        <v>44495</v>
      </c>
      <c r="S7983" s="209">
        <v>81.099999999999994</v>
      </c>
    </row>
    <row r="7984" spans="3:19" x14ac:dyDescent="0.25">
      <c r="C7984" s="210"/>
      <c r="R7984" s="208">
        <v>44496</v>
      </c>
      <c r="S7984" s="209">
        <v>82.7</v>
      </c>
    </row>
    <row r="7985" spans="3:19" x14ac:dyDescent="0.25">
      <c r="C7985" s="210"/>
      <c r="R7985" s="208">
        <v>44497</v>
      </c>
      <c r="S7985" s="209">
        <v>82.7</v>
      </c>
    </row>
    <row r="7986" spans="3:19" x14ac:dyDescent="0.25">
      <c r="C7986" s="210"/>
      <c r="R7986" s="208">
        <v>44498</v>
      </c>
      <c r="S7986" s="209">
        <v>82.6</v>
      </c>
    </row>
    <row r="7987" spans="3:19" x14ac:dyDescent="0.25">
      <c r="C7987" s="210"/>
      <c r="R7987" s="208">
        <v>44499</v>
      </c>
      <c r="S7987" s="209">
        <v>81</v>
      </c>
    </row>
    <row r="7988" spans="3:19" x14ac:dyDescent="0.25">
      <c r="C7988" s="210"/>
      <c r="R7988" s="208">
        <v>44500</v>
      </c>
      <c r="S7988" s="209">
        <v>80.8</v>
      </c>
    </row>
    <row r="7989" spans="3:19" x14ac:dyDescent="0.25">
      <c r="C7989" s="210"/>
      <c r="R7989" s="208">
        <v>44501</v>
      </c>
      <c r="S7989" s="209">
        <v>83.4</v>
      </c>
    </row>
    <row r="7990" spans="3:19" x14ac:dyDescent="0.25">
      <c r="C7990" s="210"/>
      <c r="R7990" s="208">
        <v>44502</v>
      </c>
      <c r="S7990" s="209">
        <v>83.9</v>
      </c>
    </row>
    <row r="7991" spans="3:19" x14ac:dyDescent="0.25">
      <c r="C7991" s="210"/>
      <c r="R7991" s="208">
        <v>44503</v>
      </c>
      <c r="S7991" s="209">
        <v>84.2</v>
      </c>
    </row>
    <row r="7992" spans="3:19" x14ac:dyDescent="0.25">
      <c r="C7992" s="210"/>
      <c r="R7992" s="208">
        <v>44504</v>
      </c>
      <c r="S7992" s="209">
        <v>82.4</v>
      </c>
    </row>
    <row r="7993" spans="3:19" x14ac:dyDescent="0.25">
      <c r="C7993" s="210"/>
      <c r="R7993" s="208">
        <v>44505</v>
      </c>
      <c r="S7993" s="209">
        <v>83.1</v>
      </c>
    </row>
    <row r="7994" spans="3:19" x14ac:dyDescent="0.25">
      <c r="C7994" s="210"/>
      <c r="R7994" s="208">
        <v>44506</v>
      </c>
      <c r="S7994" s="209">
        <v>79.8</v>
      </c>
    </row>
    <row r="7995" spans="3:19" x14ac:dyDescent="0.25">
      <c r="C7995" s="210"/>
      <c r="R7995" s="208">
        <v>44507</v>
      </c>
      <c r="S7995" s="209">
        <v>78.099999999999994</v>
      </c>
    </row>
    <row r="7996" spans="3:19" x14ac:dyDescent="0.25">
      <c r="C7996" s="210"/>
      <c r="R7996" s="208">
        <v>44508</v>
      </c>
      <c r="S7996" s="209">
        <v>78.400000000000006</v>
      </c>
    </row>
    <row r="7997" spans="3:19" x14ac:dyDescent="0.25">
      <c r="C7997" s="210"/>
      <c r="R7997" s="208">
        <v>44509</v>
      </c>
      <c r="S7997" s="209">
        <v>80.5</v>
      </c>
    </row>
    <row r="7998" spans="3:19" x14ac:dyDescent="0.25">
      <c r="C7998" s="210"/>
      <c r="R7998" s="208">
        <v>44510</v>
      </c>
      <c r="S7998" s="209">
        <v>83.4</v>
      </c>
    </row>
    <row r="7999" spans="3:19" x14ac:dyDescent="0.25">
      <c r="C7999" s="210"/>
      <c r="R7999" s="208">
        <v>44511</v>
      </c>
      <c r="S7999" s="209">
        <v>83.5</v>
      </c>
    </row>
    <row r="8000" spans="3:19" x14ac:dyDescent="0.25">
      <c r="C8000" s="210"/>
      <c r="R8000" s="208">
        <v>44512</v>
      </c>
      <c r="S8000" s="209">
        <v>83.7</v>
      </c>
    </row>
    <row r="8001" spans="3:19" x14ac:dyDescent="0.25">
      <c r="C8001" s="210"/>
      <c r="R8001" s="208">
        <v>44513</v>
      </c>
      <c r="S8001" s="209">
        <v>83.9</v>
      </c>
    </row>
    <row r="8002" spans="3:19" x14ac:dyDescent="0.25">
      <c r="C8002" s="210"/>
      <c r="R8002" s="208">
        <v>44514</v>
      </c>
      <c r="S8002" s="209">
        <v>81.900000000000006</v>
      </c>
    </row>
    <row r="8003" spans="3:19" x14ac:dyDescent="0.25">
      <c r="C8003" s="210"/>
      <c r="R8003" s="208">
        <v>44515</v>
      </c>
      <c r="S8003" s="209">
        <v>86</v>
      </c>
    </row>
    <row r="8004" spans="3:19" x14ac:dyDescent="0.25">
      <c r="C8004" s="210"/>
      <c r="R8004" s="208">
        <v>44516</v>
      </c>
      <c r="S8004" s="209">
        <v>89.1</v>
      </c>
    </row>
    <row r="8005" spans="3:19" x14ac:dyDescent="0.25">
      <c r="C8005" s="210"/>
      <c r="R8005" s="208">
        <v>44517</v>
      </c>
      <c r="S8005" s="209">
        <v>89</v>
      </c>
    </row>
    <row r="8006" spans="3:19" x14ac:dyDescent="0.25">
      <c r="C8006" s="210"/>
      <c r="R8006" s="208">
        <v>44518</v>
      </c>
      <c r="S8006" s="209">
        <v>90</v>
      </c>
    </row>
    <row r="8007" spans="3:19" x14ac:dyDescent="0.25">
      <c r="C8007" s="210"/>
      <c r="R8007" s="208">
        <v>44519</v>
      </c>
      <c r="S8007" s="209">
        <v>91</v>
      </c>
    </row>
    <row r="8008" spans="3:19" x14ac:dyDescent="0.25">
      <c r="C8008" s="210"/>
      <c r="R8008" s="208">
        <v>44520</v>
      </c>
      <c r="S8008" s="209">
        <v>89.2</v>
      </c>
    </row>
    <row r="8009" spans="3:19" x14ac:dyDescent="0.25">
      <c r="C8009" s="210"/>
      <c r="R8009" s="208">
        <v>44521</v>
      </c>
      <c r="S8009" s="209">
        <v>87.3</v>
      </c>
    </row>
    <row r="8010" spans="3:19" x14ac:dyDescent="0.25">
      <c r="C8010" s="210"/>
      <c r="R8010" s="208">
        <v>44522</v>
      </c>
      <c r="S8010" s="209">
        <v>89.7</v>
      </c>
    </row>
    <row r="8011" spans="3:19" x14ac:dyDescent="0.25">
      <c r="C8011" s="210"/>
      <c r="R8011" s="208">
        <v>44523</v>
      </c>
      <c r="S8011" s="209">
        <v>90.7</v>
      </c>
    </row>
    <row r="8012" spans="3:19" x14ac:dyDescent="0.25">
      <c r="C8012" s="210"/>
      <c r="R8012" s="208">
        <v>44524</v>
      </c>
      <c r="S8012" s="209">
        <v>90.8</v>
      </c>
    </row>
    <row r="8013" spans="3:19" x14ac:dyDescent="0.25">
      <c r="C8013" s="210"/>
      <c r="R8013" s="208">
        <v>44525</v>
      </c>
      <c r="S8013" s="209">
        <v>89.7</v>
      </c>
    </row>
    <row r="8014" spans="3:19" x14ac:dyDescent="0.25">
      <c r="C8014" s="210"/>
      <c r="R8014" s="208">
        <v>44526</v>
      </c>
      <c r="S8014" s="209">
        <v>88.2</v>
      </c>
    </row>
    <row r="8015" spans="3:19" x14ac:dyDescent="0.25">
      <c r="C8015" s="210"/>
      <c r="R8015" s="208">
        <v>44527</v>
      </c>
      <c r="S8015" s="209">
        <v>86.8</v>
      </c>
    </row>
    <row r="8016" spans="3:19" x14ac:dyDescent="0.25">
      <c r="C8016" s="210"/>
      <c r="R8016" s="208">
        <v>44528</v>
      </c>
      <c r="S8016" s="209">
        <v>86</v>
      </c>
    </row>
    <row r="8017" spans="3:19" x14ac:dyDescent="0.25">
      <c r="C8017" s="210"/>
      <c r="R8017" s="208">
        <v>44529</v>
      </c>
      <c r="S8017" s="209">
        <v>87.2</v>
      </c>
    </row>
    <row r="8018" spans="3:19" x14ac:dyDescent="0.25">
      <c r="C8018" s="210"/>
      <c r="R8018" s="208">
        <v>44530</v>
      </c>
      <c r="S8018" s="209">
        <v>88.1</v>
      </c>
    </row>
    <row r="8019" spans="3:19" x14ac:dyDescent="0.25">
      <c r="C8019" s="210"/>
      <c r="R8019" s="208">
        <v>44531</v>
      </c>
      <c r="S8019" s="209">
        <v>86.7</v>
      </c>
    </row>
    <row r="8020" spans="3:19" x14ac:dyDescent="0.25">
      <c r="C8020" s="210"/>
      <c r="R8020" s="208">
        <v>44532</v>
      </c>
      <c r="S8020" s="209">
        <v>87.7</v>
      </c>
    </row>
    <row r="8021" spans="3:19" x14ac:dyDescent="0.25">
      <c r="C8021" s="210"/>
      <c r="R8021" s="208">
        <v>44533</v>
      </c>
      <c r="S8021" s="209">
        <v>88.8</v>
      </c>
    </row>
    <row r="8022" spans="3:19" x14ac:dyDescent="0.25">
      <c r="C8022" s="210"/>
      <c r="R8022" s="208">
        <v>44534</v>
      </c>
      <c r="S8022" s="209">
        <v>87.2</v>
      </c>
    </row>
    <row r="8023" spans="3:19" x14ac:dyDescent="0.25">
      <c r="C8023" s="210"/>
      <c r="R8023" s="208">
        <v>44535</v>
      </c>
      <c r="S8023" s="209">
        <v>87.4</v>
      </c>
    </row>
    <row r="8024" spans="3:19" x14ac:dyDescent="0.25">
      <c r="C8024" s="210"/>
      <c r="R8024" s="208">
        <v>44536</v>
      </c>
      <c r="S8024" s="209">
        <v>90.7</v>
      </c>
    </row>
    <row r="8025" spans="3:19" x14ac:dyDescent="0.25">
      <c r="C8025" s="210"/>
      <c r="R8025" s="208">
        <v>44537</v>
      </c>
      <c r="S8025" s="209">
        <v>96.2</v>
      </c>
    </row>
    <row r="8026" spans="3:19" x14ac:dyDescent="0.25">
      <c r="C8026" s="210"/>
      <c r="R8026" s="208">
        <v>44538</v>
      </c>
      <c r="S8026" s="209">
        <v>99.5</v>
      </c>
    </row>
    <row r="8027" spans="3:19" x14ac:dyDescent="0.25">
      <c r="C8027" s="210"/>
      <c r="R8027" s="208">
        <v>44539</v>
      </c>
      <c r="S8027" s="209">
        <v>100.1</v>
      </c>
    </row>
    <row r="8028" spans="3:19" x14ac:dyDescent="0.25">
      <c r="C8028" s="210"/>
      <c r="R8028" s="208">
        <v>44540</v>
      </c>
      <c r="S8028" s="209">
        <v>101.1</v>
      </c>
    </row>
    <row r="8029" spans="3:19" x14ac:dyDescent="0.25">
      <c r="C8029" s="210"/>
      <c r="R8029" s="208">
        <v>44541</v>
      </c>
      <c r="S8029" s="209">
        <v>101.6</v>
      </c>
    </row>
    <row r="8030" spans="3:19" x14ac:dyDescent="0.25">
      <c r="C8030" s="210"/>
      <c r="R8030" s="208">
        <v>44542</v>
      </c>
      <c r="S8030" s="209">
        <v>100.6</v>
      </c>
    </row>
    <row r="8031" spans="3:19" x14ac:dyDescent="0.25">
      <c r="C8031" s="210"/>
      <c r="R8031" s="208">
        <v>44543</v>
      </c>
      <c r="S8031" s="209">
        <v>102.3</v>
      </c>
    </row>
    <row r="8032" spans="3:19" x14ac:dyDescent="0.25">
      <c r="C8032" s="210"/>
      <c r="R8032" s="208">
        <v>44544</v>
      </c>
      <c r="S8032" s="209">
        <v>105.1</v>
      </c>
    </row>
    <row r="8033" spans="3:19" x14ac:dyDescent="0.25">
      <c r="C8033" s="210"/>
      <c r="R8033" s="208">
        <v>44545</v>
      </c>
      <c r="S8033" s="209">
        <v>102.6</v>
      </c>
    </row>
    <row r="8034" spans="3:19" x14ac:dyDescent="0.25">
      <c r="C8034" s="210"/>
      <c r="R8034" s="208">
        <v>44546</v>
      </c>
      <c r="S8034" s="209">
        <v>103</v>
      </c>
    </row>
    <row r="8035" spans="3:19" x14ac:dyDescent="0.25">
      <c r="C8035" s="210"/>
      <c r="R8035" s="208">
        <v>44547</v>
      </c>
      <c r="S8035" s="209">
        <v>101.9</v>
      </c>
    </row>
    <row r="8036" spans="3:19" x14ac:dyDescent="0.25">
      <c r="C8036" s="210"/>
      <c r="R8036" s="208">
        <v>44548</v>
      </c>
      <c r="S8036" s="209">
        <v>99.3</v>
      </c>
    </row>
    <row r="8037" spans="3:19" x14ac:dyDescent="0.25">
      <c r="C8037" s="210"/>
      <c r="R8037" s="208">
        <v>44549</v>
      </c>
      <c r="S8037" s="209">
        <v>97.5</v>
      </c>
    </row>
    <row r="8038" spans="3:19" x14ac:dyDescent="0.25">
      <c r="C8038" s="210"/>
      <c r="R8038" s="208">
        <v>44550</v>
      </c>
      <c r="S8038" s="209">
        <v>97.9</v>
      </c>
    </row>
    <row r="8039" spans="3:19" x14ac:dyDescent="0.25">
      <c r="C8039" s="210"/>
      <c r="R8039" s="208">
        <v>44551</v>
      </c>
      <c r="S8039" s="209">
        <v>100.3</v>
      </c>
    </row>
    <row r="8040" spans="3:19" x14ac:dyDescent="0.25">
      <c r="C8040" s="210"/>
      <c r="R8040" s="208">
        <v>44552</v>
      </c>
      <c r="S8040" s="209">
        <v>100.6</v>
      </c>
    </row>
    <row r="8041" spans="3:19" x14ac:dyDescent="0.25">
      <c r="C8041" s="210"/>
      <c r="R8041" s="208">
        <v>44553</v>
      </c>
      <c r="S8041" s="209">
        <v>102.6</v>
      </c>
    </row>
    <row r="8042" spans="3:19" x14ac:dyDescent="0.25">
      <c r="C8042" s="210"/>
      <c r="R8042" s="208">
        <v>44554</v>
      </c>
      <c r="S8042" s="209">
        <v>104.1</v>
      </c>
    </row>
    <row r="8043" spans="3:19" x14ac:dyDescent="0.25">
      <c r="C8043" s="210"/>
      <c r="R8043" s="208">
        <v>44555</v>
      </c>
      <c r="S8043" s="209">
        <v>101.6</v>
      </c>
    </row>
    <row r="8044" spans="3:19" x14ac:dyDescent="0.25">
      <c r="C8044" s="210"/>
      <c r="R8044" s="208">
        <v>44556</v>
      </c>
      <c r="S8044" s="209">
        <v>101</v>
      </c>
    </row>
    <row r="8045" spans="3:19" x14ac:dyDescent="0.25">
      <c r="C8045" s="210"/>
      <c r="R8045" s="208">
        <v>44557</v>
      </c>
      <c r="S8045" s="209">
        <v>101.9</v>
      </c>
    </row>
    <row r="8046" spans="3:19" x14ac:dyDescent="0.25">
      <c r="C8046" s="210"/>
      <c r="R8046" s="208">
        <v>44558</v>
      </c>
      <c r="S8046" s="209">
        <v>102.8</v>
      </c>
    </row>
    <row r="8047" spans="3:19" x14ac:dyDescent="0.25">
      <c r="C8047" s="210"/>
      <c r="R8047" s="208">
        <v>44559</v>
      </c>
      <c r="S8047" s="209">
        <v>101.3</v>
      </c>
    </row>
    <row r="8048" spans="3:19" x14ac:dyDescent="0.25">
      <c r="C8048" s="210"/>
      <c r="R8048" s="208">
        <v>44560</v>
      </c>
      <c r="S8048" s="209">
        <v>104</v>
      </c>
    </row>
    <row r="8049" spans="3:19" x14ac:dyDescent="0.25">
      <c r="C8049" s="210"/>
      <c r="R8049" s="208">
        <v>44561</v>
      </c>
      <c r="S8049" s="209">
        <v>104</v>
      </c>
    </row>
    <row r="8050" spans="3:19" x14ac:dyDescent="0.25">
      <c r="C8050" s="210"/>
      <c r="R8050" s="208">
        <v>44562</v>
      </c>
      <c r="S8050" s="209">
        <v>103</v>
      </c>
    </row>
    <row r="8051" spans="3:19" x14ac:dyDescent="0.25">
      <c r="C8051" s="210"/>
      <c r="R8051" s="208">
        <v>44563</v>
      </c>
      <c r="S8051" s="209">
        <v>100.6</v>
      </c>
    </row>
    <row r="8052" spans="3:19" x14ac:dyDescent="0.25">
      <c r="C8052" s="210"/>
      <c r="R8052" s="208">
        <v>44564</v>
      </c>
      <c r="S8052" s="209">
        <v>100.1</v>
      </c>
    </row>
    <row r="8053" spans="3:19" x14ac:dyDescent="0.25">
      <c r="C8053" s="210"/>
      <c r="R8053" s="208">
        <v>44565</v>
      </c>
      <c r="S8053" s="209">
        <v>100.3</v>
      </c>
    </row>
    <row r="8054" spans="3:19" x14ac:dyDescent="0.25">
      <c r="C8054" s="210"/>
      <c r="R8054" s="208">
        <v>44566</v>
      </c>
      <c r="S8054" s="209">
        <v>99.3</v>
      </c>
    </row>
    <row r="8055" spans="3:19" x14ac:dyDescent="0.25">
      <c r="C8055" s="210"/>
      <c r="R8055" s="208">
        <v>44567</v>
      </c>
      <c r="S8055" s="209">
        <v>94.7</v>
      </c>
    </row>
    <row r="8056" spans="3:19" x14ac:dyDescent="0.25">
      <c r="C8056" s="210"/>
      <c r="R8056" s="208">
        <v>44568</v>
      </c>
      <c r="S8056" s="209">
        <v>93.7</v>
      </c>
    </row>
    <row r="8057" spans="3:19" x14ac:dyDescent="0.25">
      <c r="C8057" s="210"/>
      <c r="R8057" s="208">
        <v>44569</v>
      </c>
      <c r="S8057" s="209">
        <v>91.4</v>
      </c>
    </row>
    <row r="8058" spans="3:19" x14ac:dyDescent="0.25">
      <c r="C8058" s="210"/>
      <c r="R8058" s="208">
        <v>44570</v>
      </c>
      <c r="S8058" s="209">
        <v>87.9</v>
      </c>
    </row>
    <row r="8059" spans="3:19" x14ac:dyDescent="0.25">
      <c r="C8059" s="210"/>
      <c r="R8059" s="208">
        <v>44571</v>
      </c>
      <c r="S8059" s="209">
        <v>89.2</v>
      </c>
    </row>
    <row r="8060" spans="3:19" x14ac:dyDescent="0.25">
      <c r="C8060" s="210"/>
      <c r="R8060" s="208">
        <v>44572</v>
      </c>
      <c r="S8060" s="209">
        <v>93.1</v>
      </c>
    </row>
    <row r="8061" spans="3:19" x14ac:dyDescent="0.25">
      <c r="C8061" s="210"/>
      <c r="R8061" s="208">
        <v>44573</v>
      </c>
      <c r="S8061" s="209">
        <v>92</v>
      </c>
    </row>
    <row r="8062" spans="3:19" x14ac:dyDescent="0.25">
      <c r="C8062" s="210"/>
      <c r="R8062" s="208">
        <v>44574</v>
      </c>
      <c r="S8062" s="209">
        <v>93.4</v>
      </c>
    </row>
    <row r="8063" spans="3:19" x14ac:dyDescent="0.25">
      <c r="C8063" s="210"/>
      <c r="R8063" s="208">
        <v>44575</v>
      </c>
      <c r="S8063" s="209">
        <v>95.4</v>
      </c>
    </row>
    <row r="8064" spans="3:19" x14ac:dyDescent="0.25">
      <c r="C8064" s="210"/>
      <c r="R8064" s="208">
        <v>44576</v>
      </c>
      <c r="S8064" s="209">
        <v>93.2</v>
      </c>
    </row>
    <row r="8065" spans="3:19" x14ac:dyDescent="0.25">
      <c r="C8065" s="210"/>
      <c r="R8065" s="208">
        <v>44577</v>
      </c>
      <c r="S8065" s="209">
        <v>91.6</v>
      </c>
    </row>
    <row r="8066" spans="3:19" x14ac:dyDescent="0.25">
      <c r="C8066" s="210"/>
      <c r="R8066" s="208">
        <v>44578</v>
      </c>
      <c r="S8066" s="209">
        <v>92.5</v>
      </c>
    </row>
    <row r="8067" spans="3:19" x14ac:dyDescent="0.25">
      <c r="C8067" s="210"/>
      <c r="R8067" s="208">
        <v>44579</v>
      </c>
      <c r="S8067" s="209">
        <v>95.3</v>
      </c>
    </row>
    <row r="8068" spans="3:19" x14ac:dyDescent="0.25">
      <c r="C8068" s="210"/>
      <c r="R8068" s="208">
        <v>44580</v>
      </c>
      <c r="S8068" s="209">
        <v>98.6</v>
      </c>
    </row>
    <row r="8069" spans="3:19" x14ac:dyDescent="0.25">
      <c r="C8069" s="210"/>
      <c r="R8069" s="208">
        <v>44581</v>
      </c>
      <c r="S8069" s="209">
        <v>99.8</v>
      </c>
    </row>
    <row r="8070" spans="3:19" x14ac:dyDescent="0.25">
      <c r="C8070" s="210"/>
      <c r="R8070" s="208">
        <v>44582</v>
      </c>
      <c r="S8070" s="209">
        <v>101.5</v>
      </c>
    </row>
    <row r="8071" spans="3:19" x14ac:dyDescent="0.25">
      <c r="C8071" s="210"/>
      <c r="R8071" s="208">
        <v>44583</v>
      </c>
      <c r="S8071" s="209">
        <v>101.6</v>
      </c>
    </row>
    <row r="8072" spans="3:19" x14ac:dyDescent="0.25">
      <c r="C8072" s="210"/>
      <c r="R8072" s="208">
        <v>44584</v>
      </c>
      <c r="S8072" s="209">
        <v>100.7</v>
      </c>
    </row>
    <row r="8073" spans="3:19" x14ac:dyDescent="0.25">
      <c r="C8073" s="210"/>
      <c r="R8073" s="208">
        <v>44585</v>
      </c>
      <c r="S8073" s="209">
        <v>105.4</v>
      </c>
    </row>
    <row r="8074" spans="3:19" x14ac:dyDescent="0.25">
      <c r="C8074" s="210"/>
      <c r="R8074" s="208">
        <v>44586</v>
      </c>
      <c r="S8074" s="209">
        <v>113.8</v>
      </c>
    </row>
    <row r="8075" spans="3:19" x14ac:dyDescent="0.25">
      <c r="C8075" s="210"/>
      <c r="R8075" s="208">
        <v>44587</v>
      </c>
      <c r="S8075" s="209">
        <v>120.1</v>
      </c>
    </row>
    <row r="8076" spans="3:19" x14ac:dyDescent="0.25">
      <c r="C8076" s="210"/>
      <c r="R8076" s="208">
        <v>44588</v>
      </c>
      <c r="S8076" s="209">
        <v>126.9</v>
      </c>
    </row>
    <row r="8077" spans="3:19" x14ac:dyDescent="0.25">
      <c r="C8077" s="210"/>
      <c r="R8077" s="208">
        <v>44589</v>
      </c>
      <c r="S8077" s="209">
        <v>131.9</v>
      </c>
    </row>
    <row r="8078" spans="3:19" x14ac:dyDescent="0.25">
      <c r="C8078" s="210"/>
      <c r="R8078" s="208">
        <v>44590</v>
      </c>
      <c r="S8078" s="209">
        <v>133.30000000000001</v>
      </c>
    </row>
    <row r="8079" spans="3:19" x14ac:dyDescent="0.25">
      <c r="C8079" s="210"/>
      <c r="R8079" s="208">
        <v>44591</v>
      </c>
      <c r="S8079" s="209">
        <v>132.30000000000001</v>
      </c>
    </row>
    <row r="8080" spans="3:19" x14ac:dyDescent="0.25">
      <c r="C8080" s="210"/>
      <c r="R8080" s="208">
        <v>44592</v>
      </c>
      <c r="S8080" s="209">
        <v>135.19999999999999</v>
      </c>
    </row>
    <row r="8081" spans="3:19" x14ac:dyDescent="0.25">
      <c r="C8081" s="210"/>
      <c r="R8081" s="208">
        <v>44593</v>
      </c>
      <c r="S8081" s="209">
        <v>140.4</v>
      </c>
    </row>
    <row r="8082" spans="3:19" x14ac:dyDescent="0.25">
      <c r="C8082" s="210"/>
      <c r="R8082" s="208">
        <v>44594</v>
      </c>
      <c r="S8082" s="209">
        <v>147.1</v>
      </c>
    </row>
    <row r="8083" spans="3:19" x14ac:dyDescent="0.25">
      <c r="C8083" s="210"/>
      <c r="R8083" s="208">
        <v>44595</v>
      </c>
      <c r="S8083" s="209">
        <v>149.9</v>
      </c>
    </row>
    <row r="8084" spans="3:19" x14ac:dyDescent="0.25">
      <c r="C8084" s="210"/>
      <c r="R8084" s="208">
        <v>44596</v>
      </c>
      <c r="S8084" s="209">
        <v>150</v>
      </c>
    </row>
    <row r="8085" spans="3:19" x14ac:dyDescent="0.25">
      <c r="C8085" s="210"/>
      <c r="R8085" s="208">
        <v>44597</v>
      </c>
      <c r="S8085" s="209">
        <v>149.1</v>
      </c>
    </row>
    <row r="8086" spans="3:19" x14ac:dyDescent="0.25">
      <c r="C8086" s="210"/>
      <c r="R8086" s="208">
        <v>44598</v>
      </c>
      <c r="S8086" s="209">
        <v>147.69999999999999</v>
      </c>
    </row>
    <row r="8087" spans="3:19" x14ac:dyDescent="0.25">
      <c r="C8087" s="210"/>
      <c r="R8087" s="208">
        <v>44599</v>
      </c>
      <c r="S8087" s="209">
        <v>153.30000000000001</v>
      </c>
    </row>
    <row r="8088" spans="3:19" x14ac:dyDescent="0.25">
      <c r="C8088" s="210"/>
      <c r="R8088" s="208">
        <v>44600</v>
      </c>
      <c r="S8088" s="209">
        <v>156.6</v>
      </c>
    </row>
    <row r="8089" spans="3:19" x14ac:dyDescent="0.25">
      <c r="C8089" s="210"/>
      <c r="R8089" s="208">
        <v>44601</v>
      </c>
      <c r="S8089" s="209">
        <v>156.1</v>
      </c>
    </row>
    <row r="8090" spans="3:19" x14ac:dyDescent="0.25">
      <c r="C8090" s="210"/>
      <c r="R8090" s="208">
        <v>44602</v>
      </c>
      <c r="S8090" s="209">
        <v>153.5</v>
      </c>
    </row>
    <row r="8091" spans="3:19" x14ac:dyDescent="0.25">
      <c r="C8091" s="210"/>
      <c r="R8091" s="208">
        <v>44603</v>
      </c>
      <c r="S8091" s="209">
        <v>157</v>
      </c>
    </row>
    <row r="8092" spans="3:19" x14ac:dyDescent="0.25">
      <c r="C8092" s="210"/>
      <c r="R8092" s="208">
        <v>44604</v>
      </c>
      <c r="S8092" s="209">
        <v>155.5</v>
      </c>
    </row>
    <row r="8093" spans="3:19" x14ac:dyDescent="0.25">
      <c r="C8093" s="210"/>
      <c r="R8093" s="208">
        <v>44605</v>
      </c>
      <c r="S8093" s="209">
        <v>155</v>
      </c>
    </row>
    <row r="8094" spans="3:19" x14ac:dyDescent="0.25">
      <c r="C8094" s="210"/>
      <c r="R8094" s="208">
        <v>44606</v>
      </c>
      <c r="S8094" s="209">
        <v>159.1</v>
      </c>
    </row>
    <row r="8095" spans="3:19" x14ac:dyDescent="0.25">
      <c r="C8095" s="210"/>
      <c r="R8095" s="208">
        <v>44607</v>
      </c>
      <c r="S8095" s="209">
        <v>165.6</v>
      </c>
    </row>
    <row r="8096" spans="3:19" x14ac:dyDescent="0.25">
      <c r="C8096" s="210"/>
      <c r="R8096" s="208">
        <v>44608</v>
      </c>
      <c r="S8096" s="209">
        <v>169.3</v>
      </c>
    </row>
    <row r="8097" spans="3:19" x14ac:dyDescent="0.25">
      <c r="C8097" s="210"/>
      <c r="R8097" s="208">
        <v>44609</v>
      </c>
      <c r="S8097" s="209">
        <v>172.5</v>
      </c>
    </row>
    <row r="8098" spans="3:19" x14ac:dyDescent="0.25">
      <c r="C8098" s="210"/>
      <c r="R8098" s="208">
        <v>44610</v>
      </c>
      <c r="S8098" s="209">
        <v>175</v>
      </c>
    </row>
    <row r="8099" spans="3:19" x14ac:dyDescent="0.25">
      <c r="C8099" s="210"/>
      <c r="R8099" s="208">
        <v>44611</v>
      </c>
      <c r="S8099" s="209">
        <v>175</v>
      </c>
    </row>
    <row r="8100" spans="3:19" x14ac:dyDescent="0.25">
      <c r="C8100" s="210"/>
      <c r="R8100" s="208">
        <v>44612</v>
      </c>
      <c r="S8100" s="209">
        <v>171.3</v>
      </c>
    </row>
    <row r="8101" spans="3:19" x14ac:dyDescent="0.25">
      <c r="C8101" s="210"/>
      <c r="R8101" s="208">
        <v>44613</v>
      </c>
      <c r="S8101" s="209">
        <v>171.4</v>
      </c>
    </row>
    <row r="8102" spans="3:19" x14ac:dyDescent="0.25">
      <c r="C8102" s="210"/>
      <c r="R8102" s="208">
        <v>44614</v>
      </c>
      <c r="S8102" s="209">
        <v>177.4</v>
      </c>
    </row>
    <row r="8103" spans="3:19" x14ac:dyDescent="0.25">
      <c r="C8103" s="210"/>
      <c r="R8103" s="208">
        <v>44615</v>
      </c>
      <c r="S8103" s="209">
        <v>185.8</v>
      </c>
    </row>
    <row r="8104" spans="3:19" x14ac:dyDescent="0.25">
      <c r="C8104" s="210"/>
      <c r="R8104" s="208">
        <v>44616</v>
      </c>
      <c r="S8104" s="209">
        <v>188.6</v>
      </c>
    </row>
    <row r="8105" spans="3:19" x14ac:dyDescent="0.25">
      <c r="C8105" s="210">
        <v>0</v>
      </c>
      <c r="R8105" s="208">
        <v>44617</v>
      </c>
      <c r="S8105" s="209">
        <v>196.8</v>
      </c>
    </row>
    <row r="8106" spans="3:19" x14ac:dyDescent="0.25">
      <c r="C8106" s="210"/>
      <c r="R8106" s="208">
        <v>44618</v>
      </c>
      <c r="S8106" s="209">
        <v>201.1</v>
      </c>
    </row>
    <row r="8107" spans="3:19" x14ac:dyDescent="0.25">
      <c r="C8107" s="210"/>
      <c r="R8107" s="208">
        <v>44619</v>
      </c>
      <c r="S8107" s="209">
        <v>201.6</v>
      </c>
    </row>
    <row r="8108" spans="3:19" x14ac:dyDescent="0.25">
      <c r="C8108" s="210"/>
      <c r="R8108" s="208">
        <v>44620</v>
      </c>
      <c r="S8108" s="209">
        <v>209.3</v>
      </c>
    </row>
    <row r="8109" spans="3:19" x14ac:dyDescent="0.25">
      <c r="C8109" s="210"/>
      <c r="R8109" s="208">
        <v>44621</v>
      </c>
      <c r="S8109" s="209">
        <v>225.2</v>
      </c>
    </row>
    <row r="8110" spans="3:19" x14ac:dyDescent="0.25">
      <c r="C8110" s="210"/>
      <c r="R8110" s="208">
        <v>44622</v>
      </c>
      <c r="S8110" s="209">
        <v>237.8</v>
      </c>
    </row>
    <row r="8111" spans="3:19" x14ac:dyDescent="0.25">
      <c r="C8111" s="210"/>
      <c r="R8111" s="208">
        <v>44623</v>
      </c>
      <c r="S8111" s="209">
        <v>246.2</v>
      </c>
    </row>
    <row r="8112" spans="3:19" x14ac:dyDescent="0.25">
      <c r="C8112" s="210"/>
      <c r="R8112" s="208">
        <v>44624</v>
      </c>
      <c r="S8112" s="209">
        <v>249.8</v>
      </c>
    </row>
    <row r="8113" spans="3:19" x14ac:dyDescent="0.25">
      <c r="C8113" s="210"/>
      <c r="R8113" s="208">
        <v>44625</v>
      </c>
      <c r="S8113" s="209">
        <v>254.6</v>
      </c>
    </row>
    <row r="8114" spans="3:19" x14ac:dyDescent="0.25">
      <c r="C8114" s="210"/>
      <c r="R8114" s="208">
        <v>44626</v>
      </c>
      <c r="S8114" s="209">
        <v>258</v>
      </c>
    </row>
    <row r="8115" spans="3:19" x14ac:dyDescent="0.25">
      <c r="C8115" s="210"/>
      <c r="R8115" s="208">
        <v>44627</v>
      </c>
      <c r="S8115" s="209">
        <v>268.10000000000002</v>
      </c>
    </row>
    <row r="8116" spans="3:19" x14ac:dyDescent="0.25">
      <c r="C8116" s="210"/>
      <c r="R8116" s="208">
        <v>44628</v>
      </c>
      <c r="S8116" s="209">
        <v>277.5</v>
      </c>
    </row>
    <row r="8117" spans="3:19" x14ac:dyDescent="0.25">
      <c r="C8117" s="210"/>
      <c r="R8117" s="208">
        <v>44629</v>
      </c>
      <c r="S8117" s="209">
        <v>280.89999999999998</v>
      </c>
    </row>
    <row r="8118" spans="3:19" x14ac:dyDescent="0.25">
      <c r="C8118" s="210"/>
      <c r="R8118" s="208">
        <v>44630</v>
      </c>
      <c r="S8118" s="209">
        <v>287.60000000000002</v>
      </c>
    </row>
    <row r="8119" spans="3:19" x14ac:dyDescent="0.25">
      <c r="C8119" s="210"/>
      <c r="R8119" s="208">
        <v>44631</v>
      </c>
      <c r="S8119" s="209">
        <v>297.3</v>
      </c>
    </row>
    <row r="8120" spans="3:19" x14ac:dyDescent="0.25">
      <c r="C8120" s="210"/>
      <c r="R8120" s="208">
        <v>44632</v>
      </c>
      <c r="S8120" s="209">
        <v>303.39999999999998</v>
      </c>
    </row>
    <row r="8121" spans="3:19" x14ac:dyDescent="0.25">
      <c r="C8121" s="210"/>
      <c r="R8121" s="208">
        <v>44633</v>
      </c>
      <c r="S8121" s="209">
        <v>303.2</v>
      </c>
    </row>
    <row r="8122" spans="3:19" x14ac:dyDescent="0.25">
      <c r="C8122" s="210"/>
      <c r="R8122" s="208">
        <v>44634</v>
      </c>
      <c r="S8122" s="209">
        <v>311.10000000000002</v>
      </c>
    </row>
    <row r="8123" spans="3:19" x14ac:dyDescent="0.25">
      <c r="C8123" s="210"/>
      <c r="R8123" s="208">
        <v>44635</v>
      </c>
      <c r="S8123" s="209">
        <v>318</v>
      </c>
    </row>
    <row r="8124" spans="3:19" x14ac:dyDescent="0.25">
      <c r="C8124" s="210"/>
      <c r="R8124" s="208">
        <v>44636</v>
      </c>
      <c r="S8124" s="209">
        <v>327.39999999999998</v>
      </c>
    </row>
    <row r="8125" spans="3:19" x14ac:dyDescent="0.25">
      <c r="C8125" s="210"/>
      <c r="R8125" s="208">
        <v>44637</v>
      </c>
      <c r="S8125" s="209">
        <v>329.3</v>
      </c>
    </row>
    <row r="8126" spans="3:19" x14ac:dyDescent="0.25">
      <c r="C8126" s="210"/>
      <c r="R8126" s="208">
        <v>44638</v>
      </c>
      <c r="S8126" s="209">
        <v>331.6</v>
      </c>
    </row>
    <row r="8127" spans="3:19" x14ac:dyDescent="0.25">
      <c r="C8127" s="210"/>
      <c r="R8127" s="208">
        <v>44639</v>
      </c>
      <c r="S8127" s="209">
        <v>329.5</v>
      </c>
    </row>
    <row r="8128" spans="3:19" x14ac:dyDescent="0.25">
      <c r="C8128" s="210"/>
      <c r="R8128" s="208">
        <v>44640</v>
      </c>
      <c r="S8128" s="209">
        <v>326.2</v>
      </c>
    </row>
    <row r="8129" spans="3:19" x14ac:dyDescent="0.25">
      <c r="C8129" s="210"/>
      <c r="R8129" s="208">
        <v>44641</v>
      </c>
      <c r="S8129" s="209">
        <v>329.2</v>
      </c>
    </row>
    <row r="8130" spans="3:19" x14ac:dyDescent="0.25">
      <c r="C8130" s="210"/>
      <c r="R8130" s="208">
        <v>44642</v>
      </c>
      <c r="S8130" s="209">
        <v>334.6</v>
      </c>
    </row>
    <row r="8131" spans="3:19" x14ac:dyDescent="0.25">
      <c r="C8131" s="210"/>
      <c r="R8131" s="208">
        <v>44643</v>
      </c>
      <c r="S8131" s="209">
        <v>338.8</v>
      </c>
    </row>
    <row r="8132" spans="3:19" x14ac:dyDescent="0.25">
      <c r="C8132" s="210"/>
      <c r="R8132" s="208">
        <v>44644</v>
      </c>
      <c r="S8132" s="209">
        <v>340.3</v>
      </c>
    </row>
    <row r="8133" spans="3:19" x14ac:dyDescent="0.25">
      <c r="C8133" s="210"/>
      <c r="R8133" s="208">
        <v>44645</v>
      </c>
      <c r="S8133" s="209">
        <v>337.7</v>
      </c>
    </row>
    <row r="8134" spans="3:19" x14ac:dyDescent="0.25">
      <c r="C8134" s="210"/>
      <c r="R8134" s="208">
        <v>44646</v>
      </c>
      <c r="S8134" s="209">
        <v>334.1</v>
      </c>
    </row>
    <row r="8135" spans="3:19" x14ac:dyDescent="0.25">
      <c r="C8135" s="210"/>
      <c r="R8135" s="208">
        <v>44647</v>
      </c>
      <c r="S8135" s="209">
        <v>323.2</v>
      </c>
    </row>
    <row r="8136" spans="3:19" x14ac:dyDescent="0.25">
      <c r="C8136" s="210"/>
      <c r="R8136" s="208">
        <v>44648</v>
      </c>
      <c r="S8136" s="209">
        <v>319.89999999999998</v>
      </c>
    </row>
    <row r="8137" spans="3:19" x14ac:dyDescent="0.25">
      <c r="C8137" s="210"/>
      <c r="R8137" s="208">
        <v>44649</v>
      </c>
      <c r="S8137" s="209">
        <v>321.39999999999998</v>
      </c>
    </row>
    <row r="8138" spans="3:19" x14ac:dyDescent="0.25">
      <c r="C8138" s="210"/>
      <c r="R8138" s="208">
        <v>44650</v>
      </c>
      <c r="S8138" s="209">
        <v>314.60000000000002</v>
      </c>
    </row>
    <row r="8139" spans="3:19" x14ac:dyDescent="0.25">
      <c r="C8139" s="210"/>
      <c r="R8139" s="208">
        <v>44651</v>
      </c>
      <c r="S8139" s="209">
        <v>305.39999999999998</v>
      </c>
    </row>
    <row r="8140" spans="3:19" x14ac:dyDescent="0.25">
      <c r="C8140" s="210"/>
      <c r="R8140" s="208">
        <v>44652</v>
      </c>
      <c r="S8140" s="209">
        <v>294.3</v>
      </c>
    </row>
    <row r="8141" spans="3:19" x14ac:dyDescent="0.25">
      <c r="C8141" s="210"/>
      <c r="R8141" s="208">
        <v>44653</v>
      </c>
      <c r="S8141" s="209">
        <v>285.8</v>
      </c>
    </row>
    <row r="8142" spans="3:19" x14ac:dyDescent="0.25">
      <c r="C8142" s="210"/>
      <c r="R8142" s="208">
        <v>44654</v>
      </c>
      <c r="S8142" s="209">
        <v>281.60000000000002</v>
      </c>
    </row>
    <row r="8143" spans="3:19" x14ac:dyDescent="0.25">
      <c r="C8143" s="210"/>
      <c r="R8143" s="208">
        <v>44655</v>
      </c>
      <c r="S8143" s="209">
        <v>276.7</v>
      </c>
    </row>
    <row r="8144" spans="3:19" x14ac:dyDescent="0.25">
      <c r="C8144" s="210"/>
      <c r="R8144" s="208">
        <v>44656</v>
      </c>
      <c r="S8144" s="209">
        <v>277.3</v>
      </c>
    </row>
    <row r="8145" spans="3:19" x14ac:dyDescent="0.25">
      <c r="C8145" s="210"/>
      <c r="R8145" s="208">
        <v>44657</v>
      </c>
      <c r="S8145" s="209">
        <v>271.60000000000002</v>
      </c>
    </row>
    <row r="8146" spans="3:19" x14ac:dyDescent="0.25">
      <c r="C8146" s="210"/>
      <c r="R8146" s="208">
        <v>44658</v>
      </c>
      <c r="S8146" s="209">
        <v>268.10000000000002</v>
      </c>
    </row>
    <row r="8147" spans="3:19" x14ac:dyDescent="0.25">
      <c r="C8147" s="210"/>
      <c r="R8147" s="208">
        <v>44659</v>
      </c>
      <c r="S8147" s="209">
        <v>265.39999999999998</v>
      </c>
    </row>
    <row r="8148" spans="3:19" x14ac:dyDescent="0.25">
      <c r="C8148" s="210"/>
      <c r="R8148" s="208">
        <v>44660</v>
      </c>
      <c r="S8148" s="209">
        <v>259.39999999999998</v>
      </c>
    </row>
    <row r="8149" spans="3:19" x14ac:dyDescent="0.25">
      <c r="C8149" s="210"/>
      <c r="R8149" s="208">
        <v>44661</v>
      </c>
      <c r="S8149" s="209">
        <v>250.6</v>
      </c>
    </row>
    <row r="8150" spans="3:19" x14ac:dyDescent="0.25">
      <c r="C8150" s="210"/>
      <c r="R8150" s="208">
        <v>44662</v>
      </c>
      <c r="S8150" s="209">
        <v>247.5</v>
      </c>
    </row>
    <row r="8151" spans="3:19" x14ac:dyDescent="0.25">
      <c r="C8151" s="210"/>
      <c r="R8151" s="208">
        <v>44663</v>
      </c>
      <c r="S8151" s="209">
        <v>249.2</v>
      </c>
    </row>
    <row r="8152" spans="3:19" x14ac:dyDescent="0.25">
      <c r="C8152" s="210"/>
      <c r="R8152" s="208">
        <v>44664</v>
      </c>
      <c r="S8152" s="209">
        <v>245.5</v>
      </c>
    </row>
    <row r="8153" spans="3:19" x14ac:dyDescent="0.25">
      <c r="C8153" s="210"/>
      <c r="R8153" s="208">
        <v>44665</v>
      </c>
      <c r="S8153" s="209">
        <v>243.7</v>
      </c>
    </row>
    <row r="8154" spans="3:19" x14ac:dyDescent="0.25">
      <c r="C8154" s="210"/>
      <c r="R8154" s="208">
        <v>44666</v>
      </c>
      <c r="S8154" s="209">
        <v>233.5</v>
      </c>
    </row>
    <row r="8155" spans="3:19" x14ac:dyDescent="0.25">
      <c r="C8155" s="210"/>
      <c r="R8155" s="208">
        <v>44667</v>
      </c>
      <c r="S8155" s="209">
        <v>229.1</v>
      </c>
    </row>
    <row r="8156" spans="3:19" x14ac:dyDescent="0.25">
      <c r="C8156" s="210"/>
      <c r="R8156" s="208">
        <v>44668</v>
      </c>
      <c r="S8156" s="209">
        <v>224.4</v>
      </c>
    </row>
    <row r="8157" spans="3:19" x14ac:dyDescent="0.25">
      <c r="C8157" s="210"/>
      <c r="R8157" s="208">
        <v>44669</v>
      </c>
      <c r="S8157" s="209">
        <v>225.9</v>
      </c>
    </row>
    <row r="8158" spans="3:19" x14ac:dyDescent="0.25">
      <c r="C8158" s="210"/>
      <c r="R8158" s="208">
        <v>44670</v>
      </c>
      <c r="S8158" s="209">
        <v>228.6</v>
      </c>
    </row>
    <row r="8159" spans="3:19" x14ac:dyDescent="0.25">
      <c r="C8159" s="210"/>
      <c r="R8159" s="208">
        <v>44671</v>
      </c>
      <c r="S8159" s="209">
        <v>227.5</v>
      </c>
    </row>
    <row r="8160" spans="3:19" x14ac:dyDescent="0.25">
      <c r="C8160" s="210"/>
      <c r="R8160" s="208">
        <v>44672</v>
      </c>
      <c r="S8160" s="209">
        <v>223.8</v>
      </c>
    </row>
    <row r="8161" spans="3:19" x14ac:dyDescent="0.25">
      <c r="C8161" s="210"/>
      <c r="R8161" s="208">
        <v>44673</v>
      </c>
      <c r="S8161" s="209">
        <v>223</v>
      </c>
    </row>
    <row r="8162" spans="3:19" x14ac:dyDescent="0.25">
      <c r="C8162" s="210"/>
      <c r="R8162" s="208">
        <v>44674</v>
      </c>
      <c r="S8162" s="209">
        <v>216.4</v>
      </c>
    </row>
    <row r="8163" spans="3:19" x14ac:dyDescent="0.25">
      <c r="C8163" s="210">
        <v>800</v>
      </c>
      <c r="R8163" s="208">
        <v>44675</v>
      </c>
      <c r="S8163" s="209">
        <v>206.1</v>
      </c>
    </row>
    <row r="8164" spans="3:19" x14ac:dyDescent="0.25">
      <c r="C8164" s="210">
        <v>800</v>
      </c>
      <c r="R8164" s="208">
        <v>44676</v>
      </c>
      <c r="S8164" s="209">
        <v>205.2</v>
      </c>
    </row>
    <row r="8165" spans="3:19" x14ac:dyDescent="0.25">
      <c r="C8165" s="210"/>
      <c r="R8165" s="208">
        <v>44677</v>
      </c>
      <c r="S8165" s="209">
        <v>204.4</v>
      </c>
    </row>
    <row r="8166" spans="3:19" x14ac:dyDescent="0.25">
      <c r="C8166" s="210"/>
      <c r="R8166" s="208">
        <v>44678</v>
      </c>
      <c r="S8166" s="209">
        <v>200.7</v>
      </c>
    </row>
    <row r="8167" spans="3:19" x14ac:dyDescent="0.25">
      <c r="C8167" s="210"/>
      <c r="R8167" s="208">
        <v>44679</v>
      </c>
      <c r="S8167" s="209">
        <v>198.5</v>
      </c>
    </row>
    <row r="8168" spans="3:19" x14ac:dyDescent="0.25">
      <c r="C8168" s="210"/>
      <c r="R8168" s="208">
        <v>44680</v>
      </c>
      <c r="S8168" s="209">
        <v>195.6</v>
      </c>
    </row>
    <row r="8169" spans="3:19" x14ac:dyDescent="0.25">
      <c r="C8169" s="210"/>
      <c r="R8169" s="208">
        <v>44681</v>
      </c>
      <c r="S8169" s="209">
        <v>192.3</v>
      </c>
    </row>
    <row r="8170" spans="3:19" x14ac:dyDescent="0.25">
      <c r="C8170" s="210"/>
      <c r="R8170" s="208">
        <v>44682</v>
      </c>
      <c r="S8170" s="209">
        <v>188</v>
      </c>
    </row>
    <row r="8171" spans="3:19" x14ac:dyDescent="0.25">
      <c r="C8171" s="210"/>
      <c r="R8171" s="208">
        <v>44683</v>
      </c>
      <c r="S8171" s="209">
        <v>184.9</v>
      </c>
    </row>
    <row r="8172" spans="3:19" x14ac:dyDescent="0.25">
      <c r="C8172" s="210"/>
      <c r="R8172" s="208">
        <v>44684</v>
      </c>
      <c r="S8172" s="209">
        <v>182.1</v>
      </c>
    </row>
    <row r="8173" spans="3:19" x14ac:dyDescent="0.25">
      <c r="C8173" s="210"/>
      <c r="R8173" s="208">
        <v>44685</v>
      </c>
      <c r="S8173" s="209">
        <v>181.7</v>
      </c>
    </row>
    <row r="8174" spans="3:19" x14ac:dyDescent="0.25">
      <c r="C8174" s="210"/>
      <c r="R8174" s="208">
        <v>44686</v>
      </c>
      <c r="S8174" s="209">
        <v>179.3</v>
      </c>
    </row>
    <row r="8175" spans="3:19" x14ac:dyDescent="0.25">
      <c r="C8175" s="210"/>
      <c r="R8175" s="208">
        <v>44687</v>
      </c>
      <c r="S8175" s="209">
        <v>179.3</v>
      </c>
    </row>
    <row r="8176" spans="3:19" x14ac:dyDescent="0.25">
      <c r="C8176" s="210"/>
      <c r="R8176" s="208">
        <v>44688</v>
      </c>
      <c r="S8176" s="209">
        <v>174</v>
      </c>
    </row>
    <row r="8177" spans="3:19" x14ac:dyDescent="0.25">
      <c r="C8177" s="210"/>
      <c r="R8177" s="208">
        <v>44689</v>
      </c>
      <c r="S8177" s="209">
        <v>169.6</v>
      </c>
    </row>
    <row r="8178" spans="3:19" x14ac:dyDescent="0.25">
      <c r="C8178" s="210"/>
      <c r="R8178" s="208">
        <v>44690</v>
      </c>
      <c r="S8178" s="209">
        <v>168.7</v>
      </c>
    </row>
    <row r="8179" spans="3:19" x14ac:dyDescent="0.25">
      <c r="C8179" s="210"/>
      <c r="R8179" s="208">
        <v>44691</v>
      </c>
      <c r="S8179" s="209">
        <v>168.6</v>
      </c>
    </row>
    <row r="8180" spans="3:19" x14ac:dyDescent="0.25">
      <c r="C8180" s="210"/>
      <c r="R8180" s="208">
        <v>44692</v>
      </c>
      <c r="S8180" s="209">
        <v>167.9</v>
      </c>
    </row>
    <row r="8181" spans="3:19" x14ac:dyDescent="0.25">
      <c r="C8181" s="210"/>
      <c r="R8181" s="208">
        <v>44693</v>
      </c>
      <c r="S8181" s="209">
        <v>165.6</v>
      </c>
    </row>
    <row r="8182" spans="3:19" x14ac:dyDescent="0.25">
      <c r="C8182" s="210"/>
      <c r="R8182" s="208">
        <v>44694</v>
      </c>
      <c r="S8182" s="209">
        <v>162.69999999999999</v>
      </c>
    </row>
    <row r="8183" spans="3:19" x14ac:dyDescent="0.25">
      <c r="C8183" s="210"/>
      <c r="R8183" s="208">
        <v>44695</v>
      </c>
      <c r="S8183" s="209">
        <v>156.5</v>
      </c>
    </row>
    <row r="8184" spans="3:19" x14ac:dyDescent="0.25">
      <c r="C8184" s="210"/>
      <c r="R8184" s="208">
        <v>44696</v>
      </c>
      <c r="S8184" s="209">
        <v>153.30000000000001</v>
      </c>
    </row>
    <row r="8185" spans="3:19" x14ac:dyDescent="0.25">
      <c r="C8185" s="210"/>
      <c r="R8185" s="208">
        <v>44697</v>
      </c>
      <c r="S8185" s="209">
        <v>153.30000000000001</v>
      </c>
    </row>
    <row r="8186" spans="3:19" x14ac:dyDescent="0.25">
      <c r="C8186" s="210"/>
      <c r="R8186" s="208">
        <v>44698</v>
      </c>
      <c r="S8186" s="209">
        <v>154.1</v>
      </c>
    </row>
    <row r="8187" spans="3:19" x14ac:dyDescent="0.25">
      <c r="C8187" s="210"/>
      <c r="R8187" s="208">
        <v>44699</v>
      </c>
      <c r="S8187" s="209">
        <v>152.4</v>
      </c>
    </row>
    <row r="8188" spans="3:19" x14ac:dyDescent="0.25">
      <c r="C8188" s="210"/>
      <c r="R8188" s="208">
        <v>44700</v>
      </c>
      <c r="S8188" s="209">
        <v>150.80000000000001</v>
      </c>
    </row>
    <row r="8189" spans="3:19" x14ac:dyDescent="0.25">
      <c r="C8189" s="210"/>
      <c r="R8189" s="208">
        <v>44701</v>
      </c>
      <c r="S8189" s="209">
        <v>148.9</v>
      </c>
    </row>
    <row r="8190" spans="3:19" x14ac:dyDescent="0.25">
      <c r="C8190" s="210"/>
      <c r="R8190" s="208">
        <v>44702</v>
      </c>
      <c r="S8190" s="209">
        <v>148.6</v>
      </c>
    </row>
    <row r="8191" spans="3:19" x14ac:dyDescent="0.25">
      <c r="C8191" s="210"/>
      <c r="R8191" s="208">
        <v>44703</v>
      </c>
      <c r="S8191" s="209">
        <v>142.80000000000001</v>
      </c>
    </row>
    <row r="8192" spans="3:19" x14ac:dyDescent="0.25">
      <c r="C8192" s="210"/>
      <c r="R8192" s="208">
        <v>44704</v>
      </c>
      <c r="S8192" s="209">
        <v>143.4</v>
      </c>
    </row>
    <row r="8193" spans="3:19" x14ac:dyDescent="0.25">
      <c r="C8193" s="210"/>
      <c r="R8193" s="208">
        <v>44705</v>
      </c>
      <c r="S8193" s="209">
        <v>149.30000000000001</v>
      </c>
    </row>
    <row r="8194" spans="3:19" x14ac:dyDescent="0.25">
      <c r="C8194" s="210"/>
      <c r="R8194" s="208">
        <v>44706</v>
      </c>
      <c r="S8194" s="209">
        <v>146.4</v>
      </c>
    </row>
    <row r="8195" spans="3:19" x14ac:dyDescent="0.25">
      <c r="C8195" s="210"/>
      <c r="R8195" s="208">
        <v>44707</v>
      </c>
      <c r="S8195" s="209">
        <v>145.69999999999999</v>
      </c>
    </row>
    <row r="8196" spans="3:19" x14ac:dyDescent="0.25">
      <c r="C8196" s="210"/>
      <c r="R8196" s="208">
        <v>44708</v>
      </c>
      <c r="S8196" s="209">
        <v>144.80000000000001</v>
      </c>
    </row>
    <row r="8197" spans="3:19" x14ac:dyDescent="0.25">
      <c r="C8197" s="210"/>
      <c r="R8197" s="208">
        <v>44709</v>
      </c>
      <c r="S8197" s="209">
        <v>142.69999999999999</v>
      </c>
    </row>
    <row r="8198" spans="3:19" x14ac:dyDescent="0.25">
      <c r="C8198" s="210"/>
      <c r="R8198" s="208">
        <v>44710</v>
      </c>
      <c r="S8198" s="209">
        <v>140</v>
      </c>
    </row>
    <row r="8199" spans="3:19" x14ac:dyDescent="0.25">
      <c r="C8199" s="210"/>
      <c r="R8199" s="208">
        <v>44711</v>
      </c>
      <c r="S8199" s="209">
        <v>138.30000000000001</v>
      </c>
    </row>
    <row r="8200" spans="3:19" x14ac:dyDescent="0.25">
      <c r="C8200" s="210"/>
      <c r="R8200" s="208">
        <v>44712</v>
      </c>
      <c r="S8200" s="209">
        <v>142.5</v>
      </c>
    </row>
    <row r="8201" spans="3:19" x14ac:dyDescent="0.25">
      <c r="C8201" s="210"/>
      <c r="R8201" s="208">
        <v>44713</v>
      </c>
      <c r="S8201" s="209">
        <v>145.19999999999999</v>
      </c>
    </row>
    <row r="8202" spans="3:19" x14ac:dyDescent="0.25">
      <c r="C8202" s="210"/>
      <c r="R8202" s="208">
        <v>44714</v>
      </c>
      <c r="S8202" s="209">
        <v>144.9</v>
      </c>
    </row>
    <row r="8203" spans="3:19" x14ac:dyDescent="0.25">
      <c r="C8203" s="210"/>
      <c r="R8203" s="208">
        <v>44715</v>
      </c>
      <c r="S8203" s="209">
        <v>144.5</v>
      </c>
    </row>
    <row r="8204" spans="3:19" x14ac:dyDescent="0.25">
      <c r="C8204" s="210"/>
      <c r="R8204" s="208">
        <v>44716</v>
      </c>
      <c r="S8204" s="209">
        <v>143</v>
      </c>
    </row>
    <row r="8205" spans="3:19" x14ac:dyDescent="0.25">
      <c r="C8205" s="210"/>
      <c r="R8205" s="208">
        <v>44717</v>
      </c>
      <c r="S8205" s="209">
        <v>139.4</v>
      </c>
    </row>
    <row r="8206" spans="3:19" x14ac:dyDescent="0.25">
      <c r="C8206" s="210"/>
      <c r="R8206" s="208">
        <v>44718</v>
      </c>
      <c r="S8206" s="209">
        <v>142.69999999999999</v>
      </c>
    </row>
    <row r="8207" spans="3:19" x14ac:dyDescent="0.25">
      <c r="C8207" s="210"/>
      <c r="R8207" s="208">
        <v>44719</v>
      </c>
      <c r="S8207" s="209">
        <v>144.19999999999999</v>
      </c>
    </row>
    <row r="8208" spans="3:19" x14ac:dyDescent="0.25">
      <c r="C8208" s="210"/>
      <c r="R8208" s="208">
        <v>44720</v>
      </c>
      <c r="S8208" s="209">
        <v>144.30000000000001</v>
      </c>
    </row>
    <row r="8209" spans="3:19" x14ac:dyDescent="0.25">
      <c r="C8209" s="210"/>
      <c r="R8209" s="208">
        <v>44721</v>
      </c>
      <c r="S8209" s="209">
        <v>143.4</v>
      </c>
    </row>
    <row r="8210" spans="3:19" x14ac:dyDescent="0.25">
      <c r="C8210" s="210"/>
      <c r="R8210" s="208">
        <v>44722</v>
      </c>
      <c r="S8210" s="209">
        <v>140.5</v>
      </c>
    </row>
    <row r="8211" spans="3:19" x14ac:dyDescent="0.25">
      <c r="C8211" s="210"/>
      <c r="R8211" s="208">
        <v>44723</v>
      </c>
      <c r="S8211" s="209">
        <v>138.5</v>
      </c>
    </row>
    <row r="8212" spans="3:19" x14ac:dyDescent="0.25">
      <c r="C8212" s="210"/>
      <c r="R8212" s="208">
        <v>44724</v>
      </c>
      <c r="S8212" s="209">
        <v>135.6</v>
      </c>
    </row>
    <row r="8213" spans="3:19" x14ac:dyDescent="0.25">
      <c r="C8213" s="210"/>
      <c r="R8213" s="208">
        <v>44725</v>
      </c>
      <c r="S8213" s="209">
        <v>138</v>
      </c>
    </row>
    <row r="8214" spans="3:19" x14ac:dyDescent="0.25">
      <c r="C8214" s="210"/>
      <c r="R8214" s="208">
        <v>44726</v>
      </c>
      <c r="S8214" s="209">
        <v>140.19999999999999</v>
      </c>
    </row>
    <row r="8215" spans="3:19" x14ac:dyDescent="0.25">
      <c r="C8215" s="210"/>
      <c r="R8215" s="208">
        <v>44727</v>
      </c>
      <c r="S8215" s="209">
        <v>138.4</v>
      </c>
    </row>
    <row r="8216" spans="3:19" x14ac:dyDescent="0.25">
      <c r="C8216" s="210"/>
      <c r="R8216" s="208">
        <v>44728</v>
      </c>
      <c r="S8216" s="209">
        <v>137.1</v>
      </c>
    </row>
    <row r="8217" spans="3:19" x14ac:dyDescent="0.25">
      <c r="C8217" s="210"/>
      <c r="R8217" s="208">
        <v>44729</v>
      </c>
      <c r="S8217" s="209">
        <v>135.5</v>
      </c>
    </row>
    <row r="8218" spans="3:19" x14ac:dyDescent="0.25">
      <c r="C8218" s="210"/>
      <c r="R8218" s="208">
        <v>44730</v>
      </c>
      <c r="S8218" s="209">
        <v>133.19999999999999</v>
      </c>
    </row>
    <row r="8219" spans="3:19" x14ac:dyDescent="0.25">
      <c r="C8219" s="210"/>
      <c r="R8219" s="208">
        <v>44731</v>
      </c>
      <c r="S8219" s="209">
        <v>130.4</v>
      </c>
    </row>
    <row r="8220" spans="3:19" x14ac:dyDescent="0.25">
      <c r="C8220" s="210"/>
      <c r="R8220" s="208">
        <v>44732</v>
      </c>
      <c r="S8220" s="209">
        <v>130.1</v>
      </c>
    </row>
    <row r="8221" spans="3:19" x14ac:dyDescent="0.25">
      <c r="C8221" s="210"/>
      <c r="R8221" s="208">
        <v>44733</v>
      </c>
      <c r="S8221" s="209">
        <v>131.69999999999999</v>
      </c>
    </row>
    <row r="8222" spans="3:19" x14ac:dyDescent="0.25">
      <c r="C8222" s="210"/>
      <c r="R8222" s="208">
        <v>44734</v>
      </c>
      <c r="S8222" s="209">
        <v>130.9</v>
      </c>
    </row>
    <row r="8223" spans="3:19" x14ac:dyDescent="0.25">
      <c r="C8223" s="210"/>
      <c r="R8223" s="208">
        <v>44735</v>
      </c>
      <c r="S8223" s="209">
        <v>128.4</v>
      </c>
    </row>
    <row r="8224" spans="3:19" x14ac:dyDescent="0.25">
      <c r="C8224" s="210"/>
      <c r="R8224" s="208">
        <v>44736</v>
      </c>
      <c r="S8224" s="209">
        <v>128.19999999999999</v>
      </c>
    </row>
    <row r="8225" spans="3:19" x14ac:dyDescent="0.25">
      <c r="C8225" s="210"/>
      <c r="R8225" s="208">
        <v>44737</v>
      </c>
      <c r="S8225" s="209">
        <v>127.6</v>
      </c>
    </row>
    <row r="8226" spans="3:19" x14ac:dyDescent="0.25">
      <c r="C8226" s="210"/>
      <c r="R8226" s="208">
        <v>44738</v>
      </c>
      <c r="S8226" s="209">
        <v>124.7</v>
      </c>
    </row>
    <row r="8227" spans="3:19" x14ac:dyDescent="0.25">
      <c r="C8227" s="210"/>
      <c r="R8227" s="208">
        <v>44739</v>
      </c>
      <c r="S8227" s="209">
        <v>125.5</v>
      </c>
    </row>
    <row r="8228" spans="3:19" x14ac:dyDescent="0.25">
      <c r="C8228" s="210"/>
      <c r="R8228" s="208">
        <v>44740</v>
      </c>
      <c r="S8228" s="209">
        <v>129.80000000000001</v>
      </c>
    </row>
    <row r="8229" spans="3:19" x14ac:dyDescent="0.25">
      <c r="C8229" s="210"/>
      <c r="R8229" s="208">
        <v>44741</v>
      </c>
      <c r="S8229" s="209">
        <v>132.1</v>
      </c>
    </row>
    <row r="8230" spans="3:19" x14ac:dyDescent="0.25">
      <c r="C8230" s="210"/>
      <c r="R8230" s="208">
        <v>44742</v>
      </c>
      <c r="S8230" s="209">
        <v>131.80000000000001</v>
      </c>
    </row>
    <row r="8231" spans="3:19" x14ac:dyDescent="0.25">
      <c r="C8231" s="210"/>
      <c r="R8231" s="208">
        <v>44743</v>
      </c>
      <c r="S8231" s="209">
        <v>130</v>
      </c>
    </row>
    <row r="8232" spans="3:19" x14ac:dyDescent="0.25">
      <c r="C8232" s="210"/>
      <c r="R8232" s="208">
        <v>44744</v>
      </c>
      <c r="S8232" s="209">
        <v>127.2</v>
      </c>
    </row>
    <row r="8233" spans="3:19" x14ac:dyDescent="0.25">
      <c r="C8233" s="210"/>
      <c r="R8233" s="208">
        <v>44745</v>
      </c>
      <c r="S8233" s="209">
        <v>123.3</v>
      </c>
    </row>
    <row r="8234" spans="3:19" x14ac:dyDescent="0.25">
      <c r="C8234" s="210"/>
      <c r="R8234" s="208">
        <v>44746</v>
      </c>
      <c r="S8234" s="209">
        <v>122.5</v>
      </c>
    </row>
    <row r="8235" spans="3:19" x14ac:dyDescent="0.25">
      <c r="C8235" s="210"/>
      <c r="R8235" s="208">
        <v>44747</v>
      </c>
      <c r="S8235" s="209">
        <v>123.9</v>
      </c>
    </row>
    <row r="8236" spans="3:19" x14ac:dyDescent="0.25">
      <c r="C8236" s="210"/>
      <c r="R8236" s="208">
        <v>44748</v>
      </c>
      <c r="S8236" s="209">
        <v>122.1</v>
      </c>
    </row>
    <row r="8237" spans="3:19" x14ac:dyDescent="0.25">
      <c r="C8237" s="210"/>
      <c r="R8237" s="208">
        <v>44749</v>
      </c>
      <c r="S8237" s="209">
        <v>120.1</v>
      </c>
    </row>
    <row r="8238" spans="3:19" x14ac:dyDescent="0.25">
      <c r="C8238" s="210"/>
      <c r="R8238" s="208">
        <v>44750</v>
      </c>
      <c r="S8238" s="209">
        <v>118.7</v>
      </c>
    </row>
    <row r="8239" spans="3:19" x14ac:dyDescent="0.25">
      <c r="C8239" s="210"/>
      <c r="R8239" s="208">
        <v>44751</v>
      </c>
      <c r="S8239" s="209">
        <v>117.1</v>
      </c>
    </row>
    <row r="8240" spans="3:19" x14ac:dyDescent="0.25">
      <c r="C8240" s="210"/>
      <c r="R8240" s="208">
        <v>44752</v>
      </c>
      <c r="S8240" s="209">
        <v>115.1</v>
      </c>
    </row>
    <row r="8241" spans="3:19" x14ac:dyDescent="0.25">
      <c r="C8241" s="210"/>
      <c r="R8241" s="208">
        <v>44753</v>
      </c>
      <c r="S8241" s="209">
        <v>115.6</v>
      </c>
    </row>
    <row r="8242" spans="3:19" x14ac:dyDescent="0.25">
      <c r="C8242" s="210"/>
      <c r="R8242" s="208">
        <v>44754</v>
      </c>
      <c r="S8242" s="209">
        <v>116.8</v>
      </c>
    </row>
    <row r="8243" spans="3:19" x14ac:dyDescent="0.25">
      <c r="C8243" s="210"/>
      <c r="R8243" s="208">
        <v>44755</v>
      </c>
      <c r="S8243" s="209">
        <v>118</v>
      </c>
    </row>
    <row r="8244" spans="3:19" x14ac:dyDescent="0.25">
      <c r="C8244" s="210"/>
      <c r="R8244" s="208">
        <v>44756</v>
      </c>
      <c r="S8244" s="209">
        <v>118.7</v>
      </c>
    </row>
    <row r="8245" spans="3:19" x14ac:dyDescent="0.25">
      <c r="C8245" s="210"/>
      <c r="R8245" s="208">
        <v>44757</v>
      </c>
      <c r="S8245" s="209">
        <v>121.2</v>
      </c>
    </row>
    <row r="8246" spans="3:19" x14ac:dyDescent="0.25">
      <c r="C8246" s="210"/>
      <c r="R8246" s="208">
        <v>44758</v>
      </c>
      <c r="S8246" s="209">
        <v>120</v>
      </c>
    </row>
    <row r="8247" spans="3:19" x14ac:dyDescent="0.25">
      <c r="C8247" s="210"/>
      <c r="R8247" s="208">
        <v>44759</v>
      </c>
      <c r="S8247" s="209">
        <v>119.6</v>
      </c>
    </row>
    <row r="8248" spans="3:19" x14ac:dyDescent="0.25">
      <c r="C8248" s="210"/>
      <c r="R8248" s="208">
        <v>44760</v>
      </c>
      <c r="S8248" s="209">
        <v>120.7</v>
      </c>
    </row>
    <row r="8249" spans="3:19" x14ac:dyDescent="0.25">
      <c r="C8249" s="210"/>
      <c r="R8249" s="208">
        <v>44761</v>
      </c>
      <c r="S8249" s="209">
        <v>123.9</v>
      </c>
    </row>
    <row r="8250" spans="3:19" x14ac:dyDescent="0.25">
      <c r="C8250" s="210"/>
      <c r="R8250" s="208">
        <v>44762</v>
      </c>
      <c r="S8250" s="209">
        <v>125.3</v>
      </c>
    </row>
    <row r="8251" spans="3:19" x14ac:dyDescent="0.25">
      <c r="C8251" s="210"/>
      <c r="R8251" s="208">
        <v>44763</v>
      </c>
      <c r="S8251" s="209">
        <v>125.3</v>
      </c>
    </row>
    <row r="8252" spans="3:19" x14ac:dyDescent="0.25">
      <c r="C8252" s="210"/>
      <c r="R8252" s="208">
        <v>44764</v>
      </c>
      <c r="S8252" s="209">
        <v>125.3</v>
      </c>
    </row>
    <row r="8253" spans="3:19" x14ac:dyDescent="0.25">
      <c r="C8253" s="210"/>
      <c r="R8253" s="208">
        <v>44765</v>
      </c>
      <c r="S8253" s="209">
        <v>123.9</v>
      </c>
    </row>
    <row r="8254" spans="3:19" x14ac:dyDescent="0.25">
      <c r="C8254" s="210"/>
      <c r="R8254" s="208">
        <v>44766</v>
      </c>
      <c r="S8254" s="209">
        <v>121.6</v>
      </c>
    </row>
    <row r="8255" spans="3:19" x14ac:dyDescent="0.25">
      <c r="C8255" s="210"/>
      <c r="R8255" s="208">
        <v>44767</v>
      </c>
      <c r="S8255" s="209">
        <v>121.3</v>
      </c>
    </row>
    <row r="8256" spans="3:19" x14ac:dyDescent="0.25">
      <c r="C8256" s="210"/>
      <c r="R8256" s="208">
        <v>44768</v>
      </c>
      <c r="S8256" s="209">
        <v>124.2</v>
      </c>
    </row>
    <row r="8257" spans="3:19" x14ac:dyDescent="0.25">
      <c r="C8257" s="210"/>
      <c r="R8257" s="208">
        <v>44769</v>
      </c>
      <c r="S8257" s="209">
        <v>124.6</v>
      </c>
    </row>
    <row r="8258" spans="3:19" x14ac:dyDescent="0.25">
      <c r="C8258" s="210"/>
      <c r="R8258" s="208">
        <v>44770</v>
      </c>
      <c r="S8258" s="209">
        <v>121.3</v>
      </c>
    </row>
    <row r="8259" spans="3:19" x14ac:dyDescent="0.25">
      <c r="C8259" s="210"/>
      <c r="R8259" s="208">
        <v>44771</v>
      </c>
      <c r="S8259" s="209">
        <v>117.5</v>
      </c>
    </row>
    <row r="8260" spans="3:19" x14ac:dyDescent="0.25">
      <c r="C8260" s="210"/>
      <c r="R8260" s="208">
        <v>44772</v>
      </c>
      <c r="S8260" s="209">
        <v>115.4</v>
      </c>
    </row>
    <row r="8261" spans="3:19" x14ac:dyDescent="0.25">
      <c r="C8261" s="210"/>
      <c r="R8261" s="208">
        <v>44773</v>
      </c>
      <c r="S8261" s="209">
        <v>115.4</v>
      </c>
    </row>
    <row r="8262" spans="3:19" x14ac:dyDescent="0.25">
      <c r="C8262" s="210"/>
      <c r="R8262" s="208">
        <v>44774</v>
      </c>
      <c r="S8262" s="209">
        <v>117.8</v>
      </c>
    </row>
    <row r="8263" spans="3:19" x14ac:dyDescent="0.25">
      <c r="C8263" s="210"/>
      <c r="R8263" s="208">
        <v>44775</v>
      </c>
      <c r="S8263" s="209">
        <v>123.6</v>
      </c>
    </row>
    <row r="8264" spans="3:19" x14ac:dyDescent="0.25">
      <c r="C8264" s="210"/>
      <c r="R8264" s="208">
        <v>44776</v>
      </c>
      <c r="S8264" s="209">
        <v>128.19999999999999</v>
      </c>
    </row>
    <row r="8265" spans="3:19" x14ac:dyDescent="0.25">
      <c r="C8265" s="210"/>
      <c r="R8265" s="208">
        <v>44777</v>
      </c>
      <c r="S8265" s="209">
        <v>131.69999999999999</v>
      </c>
    </row>
    <row r="8266" spans="3:19" x14ac:dyDescent="0.25">
      <c r="C8266" s="210"/>
      <c r="R8266" s="208">
        <v>44778</v>
      </c>
      <c r="S8266" s="209">
        <v>132.80000000000001</v>
      </c>
    </row>
    <row r="8267" spans="3:19" x14ac:dyDescent="0.25">
      <c r="C8267" s="210"/>
      <c r="R8267" s="208">
        <v>44779</v>
      </c>
      <c r="S8267" s="209">
        <v>134.4</v>
      </c>
    </row>
    <row r="8268" spans="3:19" x14ac:dyDescent="0.25">
      <c r="C8268" s="210"/>
      <c r="R8268" s="208">
        <v>44780</v>
      </c>
      <c r="S8268" s="209">
        <v>134.4</v>
      </c>
    </row>
    <row r="8269" spans="3:19" x14ac:dyDescent="0.25">
      <c r="C8269" s="210"/>
      <c r="R8269" s="208">
        <v>44781</v>
      </c>
      <c r="S8269" s="209">
        <v>137.30000000000001</v>
      </c>
    </row>
    <row r="8270" spans="3:19" x14ac:dyDescent="0.25">
      <c r="C8270" s="210"/>
      <c r="R8270" s="208">
        <v>44782</v>
      </c>
      <c r="S8270" s="209">
        <v>143.30000000000001</v>
      </c>
    </row>
    <row r="8271" spans="3:19" x14ac:dyDescent="0.25">
      <c r="C8271" s="210"/>
      <c r="R8271" s="208">
        <v>44783</v>
      </c>
      <c r="S8271" s="209">
        <v>141.9</v>
      </c>
    </row>
    <row r="8272" spans="3:19" x14ac:dyDescent="0.25">
      <c r="C8272" s="210"/>
      <c r="R8272" s="208">
        <v>44784</v>
      </c>
      <c r="S8272" s="209">
        <v>142.5</v>
      </c>
    </row>
    <row r="8273" spans="3:19" x14ac:dyDescent="0.25">
      <c r="C8273" s="210"/>
      <c r="R8273" s="208">
        <v>44785</v>
      </c>
      <c r="S8273" s="209">
        <v>142.19999999999999</v>
      </c>
    </row>
    <row r="8274" spans="3:19" x14ac:dyDescent="0.25">
      <c r="C8274" s="210"/>
      <c r="R8274" s="208">
        <v>44786</v>
      </c>
      <c r="S8274" s="209">
        <v>140.4</v>
      </c>
    </row>
    <row r="8275" spans="3:19" x14ac:dyDescent="0.25">
      <c r="C8275" s="210"/>
      <c r="R8275" s="208">
        <v>44787</v>
      </c>
      <c r="S8275" s="209">
        <v>138.30000000000001</v>
      </c>
    </row>
    <row r="8276" spans="3:19" x14ac:dyDescent="0.25">
      <c r="C8276" s="210"/>
      <c r="R8276" s="208">
        <v>44788</v>
      </c>
      <c r="S8276" s="209">
        <v>138.5</v>
      </c>
    </row>
    <row r="8277" spans="3:19" x14ac:dyDescent="0.25">
      <c r="C8277" s="210"/>
      <c r="R8277" s="208">
        <v>44789</v>
      </c>
      <c r="S8277" s="209">
        <v>138.1</v>
      </c>
    </row>
    <row r="8278" spans="3:19" x14ac:dyDescent="0.25">
      <c r="C8278" s="210"/>
      <c r="R8278" s="208">
        <v>44790</v>
      </c>
      <c r="S8278" s="209">
        <v>138.80000000000001</v>
      </c>
    </row>
    <row r="8279" spans="3:19" x14ac:dyDescent="0.25">
      <c r="C8279" s="210"/>
      <c r="R8279" s="208">
        <v>44791</v>
      </c>
      <c r="S8279" s="209">
        <v>137.30000000000001</v>
      </c>
    </row>
    <row r="8280" spans="3:19" x14ac:dyDescent="0.25">
      <c r="C8280" s="210"/>
      <c r="R8280" s="208">
        <v>44792</v>
      </c>
      <c r="S8280" s="209">
        <v>136.19999999999999</v>
      </c>
    </row>
    <row r="8281" spans="3:19" x14ac:dyDescent="0.25">
      <c r="C8281" s="210"/>
      <c r="R8281" s="208">
        <v>44793</v>
      </c>
      <c r="S8281" s="209">
        <v>134.69999999999999</v>
      </c>
    </row>
    <row r="8282" spans="3:19" x14ac:dyDescent="0.25">
      <c r="C8282" s="210"/>
      <c r="R8282" s="208">
        <v>44794</v>
      </c>
      <c r="S8282" s="209">
        <v>134.6</v>
      </c>
    </row>
    <row r="8283" spans="3:19" x14ac:dyDescent="0.25">
      <c r="C8283" s="210"/>
      <c r="R8283" s="208">
        <v>44795</v>
      </c>
      <c r="S8283" s="209">
        <v>134.5</v>
      </c>
    </row>
    <row r="8284" spans="3:19" x14ac:dyDescent="0.25">
      <c r="C8284" s="210"/>
      <c r="R8284" s="208">
        <v>44796</v>
      </c>
      <c r="S8284" s="209">
        <v>136.5</v>
      </c>
    </row>
    <row r="8285" spans="3:19" x14ac:dyDescent="0.25">
      <c r="C8285" s="210"/>
      <c r="R8285" s="208">
        <v>44797</v>
      </c>
      <c r="S8285" s="209">
        <v>136.19999999999999</v>
      </c>
    </row>
    <row r="8286" spans="3:19" x14ac:dyDescent="0.25">
      <c r="C8286" s="210"/>
      <c r="R8286" s="208">
        <v>44798</v>
      </c>
      <c r="S8286" s="209">
        <v>136.1</v>
      </c>
    </row>
    <row r="8287" spans="3:19" x14ac:dyDescent="0.25">
      <c r="C8287" s="210"/>
      <c r="R8287" s="208">
        <v>44799</v>
      </c>
      <c r="S8287" s="209">
        <v>134.80000000000001</v>
      </c>
    </row>
    <row r="8288" spans="3:19" x14ac:dyDescent="0.25">
      <c r="C8288" s="210"/>
      <c r="R8288" s="208">
        <v>44800</v>
      </c>
      <c r="S8288" s="209">
        <v>134</v>
      </c>
    </row>
    <row r="8289" spans="3:19" x14ac:dyDescent="0.25">
      <c r="C8289" s="210"/>
      <c r="R8289" s="208">
        <v>44801</v>
      </c>
      <c r="S8289" s="209">
        <v>135.1</v>
      </c>
    </row>
    <row r="8290" spans="3:19" x14ac:dyDescent="0.25">
      <c r="C8290" s="210"/>
      <c r="R8290" s="208">
        <v>44802</v>
      </c>
      <c r="S8290" s="209">
        <v>135.1</v>
      </c>
    </row>
    <row r="8291" spans="3:19" x14ac:dyDescent="0.25">
      <c r="C8291" s="210"/>
      <c r="R8291" s="208">
        <v>44803</v>
      </c>
      <c r="S8291" s="209">
        <v>135</v>
      </c>
    </row>
    <row r="8292" spans="3:19" x14ac:dyDescent="0.25">
      <c r="C8292" s="210"/>
      <c r="R8292" s="208">
        <v>44804</v>
      </c>
      <c r="S8292" s="209">
        <v>133.6</v>
      </c>
    </row>
    <row r="8293" spans="3:19" x14ac:dyDescent="0.25">
      <c r="C8293" s="210"/>
      <c r="R8293" s="208">
        <v>44805</v>
      </c>
      <c r="S8293" s="209">
        <v>133.19999999999999</v>
      </c>
    </row>
    <row r="8294" spans="3:19" x14ac:dyDescent="0.25">
      <c r="C8294" s="210"/>
      <c r="R8294" s="208">
        <v>44806</v>
      </c>
      <c r="S8294" s="209">
        <v>128.9</v>
      </c>
    </row>
    <row r="8295" spans="3:19" x14ac:dyDescent="0.25">
      <c r="C8295" s="210"/>
      <c r="R8295" s="208">
        <v>44807</v>
      </c>
      <c r="S8295" s="209">
        <v>125.6</v>
      </c>
    </row>
    <row r="8296" spans="3:19" x14ac:dyDescent="0.25">
      <c r="C8296" s="210"/>
      <c r="R8296" s="208">
        <v>44808</v>
      </c>
      <c r="S8296" s="209">
        <v>122.1</v>
      </c>
    </row>
    <row r="8297" spans="3:19" x14ac:dyDescent="0.25">
      <c r="C8297" s="210"/>
      <c r="R8297" s="208">
        <v>44809</v>
      </c>
      <c r="S8297" s="209">
        <v>120.3</v>
      </c>
    </row>
    <row r="8298" spans="3:19" x14ac:dyDescent="0.25">
      <c r="C8298" s="210"/>
      <c r="R8298" s="208">
        <v>44810</v>
      </c>
      <c r="S8298" s="209">
        <v>120.7</v>
      </c>
    </row>
    <row r="8299" spans="3:19" x14ac:dyDescent="0.25">
      <c r="C8299" s="210"/>
      <c r="R8299" s="208">
        <v>44811</v>
      </c>
      <c r="S8299" s="209">
        <v>119.7</v>
      </c>
    </row>
    <row r="8300" spans="3:19" x14ac:dyDescent="0.25">
      <c r="C8300" s="210"/>
      <c r="R8300" s="208">
        <v>44812</v>
      </c>
      <c r="S8300" s="209">
        <v>115.8</v>
      </c>
    </row>
    <row r="8301" spans="3:19" x14ac:dyDescent="0.25">
      <c r="C8301" s="210"/>
      <c r="R8301" s="208">
        <v>44813</v>
      </c>
      <c r="S8301" s="209">
        <v>116.5</v>
      </c>
    </row>
    <row r="8302" spans="3:19" x14ac:dyDescent="0.25">
      <c r="C8302" s="210"/>
      <c r="R8302" s="208">
        <v>44814</v>
      </c>
      <c r="S8302" s="209">
        <v>114.6</v>
      </c>
    </row>
    <row r="8303" spans="3:19" x14ac:dyDescent="0.25">
      <c r="C8303" s="210"/>
      <c r="R8303" s="208">
        <v>44815</v>
      </c>
      <c r="S8303" s="209">
        <v>110.8</v>
      </c>
    </row>
    <row r="8304" spans="3:19" x14ac:dyDescent="0.25">
      <c r="C8304" s="210"/>
      <c r="R8304" s="208">
        <v>44816</v>
      </c>
      <c r="S8304" s="209">
        <v>110.8</v>
      </c>
    </row>
    <row r="8305" spans="3:19" x14ac:dyDescent="0.25">
      <c r="C8305" s="210"/>
      <c r="R8305" s="208">
        <v>44817</v>
      </c>
      <c r="S8305" s="209">
        <v>111.2</v>
      </c>
    </row>
    <row r="8306" spans="3:19" x14ac:dyDescent="0.25">
      <c r="C8306" s="210"/>
      <c r="R8306" s="208">
        <v>44818</v>
      </c>
      <c r="S8306" s="209">
        <v>114.3</v>
      </c>
    </row>
    <row r="8307" spans="3:19" x14ac:dyDescent="0.25">
      <c r="C8307" s="210"/>
      <c r="R8307" s="208">
        <v>44819</v>
      </c>
      <c r="S8307" s="209">
        <v>114.3</v>
      </c>
    </row>
    <row r="8308" spans="3:19" x14ac:dyDescent="0.25">
      <c r="C8308" s="210"/>
      <c r="R8308" s="208">
        <v>44820</v>
      </c>
      <c r="S8308" s="209">
        <v>113.4</v>
      </c>
    </row>
    <row r="8309" spans="3:19" x14ac:dyDescent="0.25">
      <c r="C8309" s="210"/>
      <c r="R8309" s="208">
        <v>44821</v>
      </c>
      <c r="S8309" s="209">
        <v>113.9</v>
      </c>
    </row>
    <row r="8310" spans="3:19" x14ac:dyDescent="0.25">
      <c r="C8310" s="210"/>
      <c r="R8310" s="208">
        <v>44822</v>
      </c>
      <c r="S8310" s="209">
        <v>112.1</v>
      </c>
    </row>
    <row r="8311" spans="3:19" x14ac:dyDescent="0.25">
      <c r="C8311" s="210"/>
      <c r="R8311" s="208">
        <v>44823</v>
      </c>
      <c r="S8311" s="209">
        <v>113.7</v>
      </c>
    </row>
    <row r="8312" spans="3:19" x14ac:dyDescent="0.25">
      <c r="C8312" s="210"/>
      <c r="R8312" s="208">
        <v>44824</v>
      </c>
      <c r="S8312" s="209">
        <v>113.5</v>
      </c>
    </row>
    <row r="8313" spans="3:19" x14ac:dyDescent="0.25">
      <c r="C8313" s="210"/>
      <c r="R8313" s="208">
        <v>44825</v>
      </c>
      <c r="S8313" s="209">
        <v>116.5</v>
      </c>
    </row>
    <row r="8314" spans="3:19" x14ac:dyDescent="0.25">
      <c r="C8314" s="210"/>
      <c r="R8314" s="208">
        <v>44826</v>
      </c>
      <c r="S8314" s="209">
        <v>119.5</v>
      </c>
    </row>
    <row r="8315" spans="3:19" x14ac:dyDescent="0.25">
      <c r="C8315" s="210"/>
      <c r="R8315" s="208">
        <v>44827</v>
      </c>
      <c r="S8315" s="209">
        <v>122.3</v>
      </c>
    </row>
    <row r="8316" spans="3:19" x14ac:dyDescent="0.25">
      <c r="C8316" s="210"/>
      <c r="R8316" s="208">
        <v>44828</v>
      </c>
      <c r="S8316" s="209">
        <v>120.6</v>
      </c>
    </row>
    <row r="8317" spans="3:19" x14ac:dyDescent="0.25">
      <c r="C8317" s="210"/>
      <c r="R8317" s="208">
        <v>44829</v>
      </c>
      <c r="S8317" s="209">
        <v>119.2</v>
      </c>
    </row>
    <row r="8318" spans="3:19" x14ac:dyDescent="0.25">
      <c r="C8318" s="210"/>
      <c r="R8318" s="208">
        <v>44830</v>
      </c>
      <c r="S8318" s="209">
        <v>121.9</v>
      </c>
    </row>
    <row r="8319" spans="3:19" x14ac:dyDescent="0.25">
      <c r="C8319" s="210"/>
      <c r="R8319" s="208">
        <v>44831</v>
      </c>
      <c r="S8319" s="209">
        <v>123.5</v>
      </c>
    </row>
    <row r="8320" spans="3:19" x14ac:dyDescent="0.25">
      <c r="C8320" s="210"/>
      <c r="R8320" s="208">
        <v>44832</v>
      </c>
      <c r="S8320" s="209">
        <v>126.4</v>
      </c>
    </row>
    <row r="8321" spans="3:19" x14ac:dyDescent="0.25">
      <c r="C8321" s="210"/>
      <c r="R8321" s="208">
        <v>44833</v>
      </c>
      <c r="S8321" s="209">
        <v>127.6</v>
      </c>
    </row>
    <row r="8322" spans="3:19" x14ac:dyDescent="0.25">
      <c r="C8322" s="210"/>
      <c r="R8322" s="208">
        <v>44834</v>
      </c>
      <c r="S8322" s="209">
        <v>130.19999999999999</v>
      </c>
    </row>
    <row r="8323" spans="3:19" x14ac:dyDescent="0.25">
      <c r="C8323" s="210"/>
      <c r="R8323" s="208">
        <v>44835</v>
      </c>
      <c r="S8323" s="209">
        <v>129</v>
      </c>
    </row>
    <row r="8324" spans="3:19" x14ac:dyDescent="0.25">
      <c r="C8324" s="210"/>
      <c r="R8324" s="208">
        <v>44836</v>
      </c>
      <c r="S8324" s="209">
        <v>130.1</v>
      </c>
    </row>
    <row r="8325" spans="3:19" x14ac:dyDescent="0.25">
      <c r="C8325" s="210"/>
      <c r="R8325" s="208">
        <v>44837</v>
      </c>
      <c r="S8325" s="209">
        <v>130.30000000000001</v>
      </c>
    </row>
    <row r="8326" spans="3:19" x14ac:dyDescent="0.25">
      <c r="C8326" s="210"/>
      <c r="R8326" s="208">
        <v>44838</v>
      </c>
      <c r="S8326" s="209">
        <v>133.6</v>
      </c>
    </row>
    <row r="8327" spans="3:19" x14ac:dyDescent="0.25">
      <c r="C8327" s="210"/>
      <c r="R8327" s="208">
        <v>44839</v>
      </c>
      <c r="S8327" s="209">
        <v>136.5</v>
      </c>
    </row>
    <row r="8328" spans="3:19" x14ac:dyDescent="0.25">
      <c r="C8328" s="210"/>
      <c r="R8328" s="208">
        <v>44840</v>
      </c>
      <c r="S8328" s="209">
        <v>139.4</v>
      </c>
    </row>
    <row r="8329" spans="3:19" x14ac:dyDescent="0.25">
      <c r="C8329" s="210"/>
      <c r="R8329" s="208">
        <v>44841</v>
      </c>
      <c r="S8329" s="209">
        <v>140.19999999999999</v>
      </c>
    </row>
    <row r="8330" spans="3:19" x14ac:dyDescent="0.25">
      <c r="C8330" s="210"/>
      <c r="R8330" s="208">
        <v>44842</v>
      </c>
      <c r="S8330" s="209">
        <v>141.19999999999999</v>
      </c>
    </row>
    <row r="8331" spans="3:19" x14ac:dyDescent="0.25">
      <c r="C8331" s="210"/>
      <c r="R8331" s="208">
        <v>44843</v>
      </c>
      <c r="S8331" s="209">
        <v>141.1</v>
      </c>
    </row>
    <row r="8332" spans="3:19" x14ac:dyDescent="0.25">
      <c r="C8332" s="210"/>
      <c r="R8332" s="208">
        <v>44844</v>
      </c>
      <c r="S8332" s="209">
        <v>144.69999999999999</v>
      </c>
    </row>
    <row r="8333" spans="3:19" x14ac:dyDescent="0.25">
      <c r="C8333" s="210"/>
      <c r="R8333" s="208">
        <v>44845</v>
      </c>
      <c r="S8333" s="209">
        <v>150.19999999999999</v>
      </c>
    </row>
    <row r="8334" spans="3:19" x14ac:dyDescent="0.25">
      <c r="C8334" s="210"/>
      <c r="R8334" s="208">
        <v>44846</v>
      </c>
      <c r="S8334" s="209">
        <v>152.69999999999999</v>
      </c>
    </row>
    <row r="8335" spans="3:19" x14ac:dyDescent="0.25">
      <c r="C8335" s="210"/>
      <c r="R8335" s="208">
        <v>44847</v>
      </c>
      <c r="S8335" s="209">
        <v>152.69999999999999</v>
      </c>
    </row>
    <row r="8336" spans="3:19" x14ac:dyDescent="0.25">
      <c r="C8336" s="210"/>
      <c r="R8336" s="208">
        <v>44848</v>
      </c>
      <c r="S8336" s="209">
        <v>151.1</v>
      </c>
    </row>
    <row r="8337" spans="3:19" x14ac:dyDescent="0.25">
      <c r="C8337" s="210"/>
      <c r="R8337" s="208">
        <v>44849</v>
      </c>
      <c r="S8337" s="209">
        <v>151.1</v>
      </c>
    </row>
    <row r="8338" spans="3:19" x14ac:dyDescent="0.25">
      <c r="C8338" s="210"/>
      <c r="R8338" s="208">
        <v>44850</v>
      </c>
      <c r="S8338" s="209">
        <v>149</v>
      </c>
    </row>
    <row r="8339" spans="3:19" x14ac:dyDescent="0.25">
      <c r="C8339" s="210"/>
      <c r="R8339" s="208">
        <v>44851</v>
      </c>
      <c r="S8339" s="209">
        <v>151.1</v>
      </c>
    </row>
    <row r="8340" spans="3:19" x14ac:dyDescent="0.25">
      <c r="C8340" s="210"/>
      <c r="R8340" s="208">
        <v>44852</v>
      </c>
      <c r="S8340" s="209">
        <v>153.19999999999999</v>
      </c>
    </row>
    <row r="8341" spans="3:19" x14ac:dyDescent="0.25">
      <c r="C8341" s="210"/>
      <c r="R8341" s="208">
        <v>44853</v>
      </c>
      <c r="S8341" s="209">
        <v>154.5</v>
      </c>
    </row>
    <row r="8342" spans="3:19" x14ac:dyDescent="0.25">
      <c r="C8342" s="210"/>
      <c r="R8342" s="208">
        <v>44854</v>
      </c>
      <c r="S8342" s="209">
        <v>156.1</v>
      </c>
    </row>
    <row r="8343" spans="3:19" x14ac:dyDescent="0.25">
      <c r="C8343" s="210"/>
      <c r="R8343" s="208">
        <v>44855</v>
      </c>
      <c r="S8343" s="209">
        <v>155.5</v>
      </c>
    </row>
    <row r="8344" spans="3:19" x14ac:dyDescent="0.25">
      <c r="C8344" s="210"/>
      <c r="R8344" s="208">
        <v>44856</v>
      </c>
      <c r="S8344" s="209">
        <v>151.19999999999999</v>
      </c>
    </row>
    <row r="8345" spans="3:19" x14ac:dyDescent="0.25">
      <c r="C8345" s="210"/>
      <c r="R8345" s="208">
        <v>44857</v>
      </c>
      <c r="S8345" s="209">
        <v>146.6</v>
      </c>
    </row>
    <row r="8346" spans="3:19" x14ac:dyDescent="0.25">
      <c r="C8346" s="210"/>
      <c r="R8346" s="208">
        <v>44858</v>
      </c>
      <c r="S8346" s="209">
        <v>146.30000000000001</v>
      </c>
    </row>
    <row r="8347" spans="3:19" x14ac:dyDescent="0.25">
      <c r="C8347" s="210"/>
      <c r="R8347" s="208">
        <v>44859</v>
      </c>
      <c r="S8347" s="209">
        <v>148.69999999999999</v>
      </c>
    </row>
    <row r="8348" spans="3:19" x14ac:dyDescent="0.25">
      <c r="C8348" s="210"/>
      <c r="R8348" s="208">
        <v>44860</v>
      </c>
      <c r="S8348" s="209">
        <v>147.9</v>
      </c>
    </row>
    <row r="8349" spans="3:19" x14ac:dyDescent="0.25">
      <c r="C8349" s="210"/>
      <c r="R8349" s="208">
        <v>44861</v>
      </c>
      <c r="S8349" s="209">
        <v>149.19999999999999</v>
      </c>
    </row>
    <row r="8350" spans="3:19" x14ac:dyDescent="0.25">
      <c r="C8350" s="210"/>
      <c r="R8350" s="208">
        <v>44862</v>
      </c>
      <c r="S8350" s="209">
        <v>149.4</v>
      </c>
    </row>
    <row r="8351" spans="3:19" x14ac:dyDescent="0.25">
      <c r="C8351" s="210"/>
      <c r="R8351" s="208">
        <v>44863</v>
      </c>
      <c r="S8351" s="209">
        <v>146.80000000000001</v>
      </c>
    </row>
    <row r="8352" spans="3:19" x14ac:dyDescent="0.25">
      <c r="C8352" s="210"/>
      <c r="R8352" s="208">
        <v>44864</v>
      </c>
      <c r="S8352" s="209">
        <v>142.9</v>
      </c>
    </row>
    <row r="8353" spans="3:19" x14ac:dyDescent="0.25">
      <c r="C8353" s="210"/>
      <c r="R8353" s="208">
        <v>44865</v>
      </c>
      <c r="S8353" s="209">
        <v>141.4</v>
      </c>
    </row>
    <row r="8354" spans="3:19" x14ac:dyDescent="0.25">
      <c r="C8354" s="210"/>
      <c r="R8354" s="208">
        <v>44866</v>
      </c>
      <c r="S8354" s="209">
        <v>142.19999999999999</v>
      </c>
    </row>
    <row r="8355" spans="3:19" x14ac:dyDescent="0.25">
      <c r="C8355" s="210"/>
      <c r="R8355" s="208">
        <v>44867</v>
      </c>
      <c r="S8355" s="209">
        <v>143.19999999999999</v>
      </c>
    </row>
    <row r="8356" spans="3:19" x14ac:dyDescent="0.25">
      <c r="C8356" s="210"/>
      <c r="R8356" s="208">
        <v>44868</v>
      </c>
      <c r="S8356" s="209">
        <v>144.1</v>
      </c>
    </row>
    <row r="8357" spans="3:19" x14ac:dyDescent="0.25">
      <c r="C8357" s="210"/>
      <c r="R8357" s="208">
        <v>44869</v>
      </c>
      <c r="S8357" s="209">
        <v>142.30000000000001</v>
      </c>
    </row>
    <row r="8358" spans="3:19" x14ac:dyDescent="0.25">
      <c r="C8358" s="210"/>
      <c r="R8358" s="208">
        <v>44870</v>
      </c>
      <c r="S8358" s="209">
        <v>138.5</v>
      </c>
    </row>
    <row r="8359" spans="3:19" x14ac:dyDescent="0.25">
      <c r="C8359" s="210"/>
      <c r="R8359" s="208">
        <v>44871</v>
      </c>
      <c r="S8359" s="209">
        <v>136.9</v>
      </c>
    </row>
    <row r="8360" spans="3:19" x14ac:dyDescent="0.25">
      <c r="C8360" s="210"/>
      <c r="R8360" s="208">
        <v>44872</v>
      </c>
      <c r="S8360" s="209">
        <v>137.30000000000001</v>
      </c>
    </row>
    <row r="8361" spans="3:19" x14ac:dyDescent="0.25">
      <c r="C8361" s="210"/>
      <c r="R8361" s="208">
        <v>44873</v>
      </c>
      <c r="S8361" s="209">
        <v>141.80000000000001</v>
      </c>
    </row>
    <row r="8362" spans="3:19" x14ac:dyDescent="0.25">
      <c r="C8362" s="210"/>
      <c r="R8362" s="208">
        <v>44874</v>
      </c>
      <c r="S8362" s="209">
        <v>140.1</v>
      </c>
    </row>
    <row r="8363" spans="3:19" x14ac:dyDescent="0.25">
      <c r="C8363" s="210"/>
      <c r="R8363" s="208">
        <v>44875</v>
      </c>
      <c r="S8363" s="209">
        <v>135.80000000000001</v>
      </c>
    </row>
    <row r="8364" spans="3:19" x14ac:dyDescent="0.25">
      <c r="C8364" s="210"/>
      <c r="R8364" s="208">
        <v>44876</v>
      </c>
      <c r="S8364" s="209">
        <v>133.1</v>
      </c>
    </row>
    <row r="8365" spans="3:19" x14ac:dyDescent="0.25">
      <c r="C8365" s="210"/>
      <c r="R8365" s="208">
        <v>44877</v>
      </c>
      <c r="S8365" s="209">
        <v>130.19999999999999</v>
      </c>
    </row>
    <row r="8366" spans="3:19" x14ac:dyDescent="0.25">
      <c r="C8366" s="210"/>
      <c r="R8366" s="208">
        <v>44878</v>
      </c>
      <c r="S8366" s="209">
        <v>126.6</v>
      </c>
    </row>
    <row r="8367" spans="3:19" x14ac:dyDescent="0.25">
      <c r="C8367" s="210"/>
      <c r="R8367" s="208">
        <v>44879</v>
      </c>
      <c r="S8367" s="209">
        <v>130.1</v>
      </c>
    </row>
    <row r="8368" spans="3:19" x14ac:dyDescent="0.25">
      <c r="C8368" s="210"/>
      <c r="R8368" s="208">
        <v>44880</v>
      </c>
      <c r="S8368" s="209">
        <v>134.69999999999999</v>
      </c>
    </row>
    <row r="8369" spans="3:19" x14ac:dyDescent="0.25">
      <c r="C8369" s="210"/>
      <c r="R8369" s="208">
        <v>44881</v>
      </c>
      <c r="S8369" s="209">
        <v>134.1</v>
      </c>
    </row>
    <row r="8370" spans="3:19" x14ac:dyDescent="0.25">
      <c r="C8370" s="210"/>
      <c r="R8370" s="208">
        <v>44882</v>
      </c>
      <c r="S8370" s="209">
        <v>134.69999999999999</v>
      </c>
    </row>
    <row r="8371" spans="3:19" x14ac:dyDescent="0.25">
      <c r="C8371" s="210"/>
      <c r="R8371" s="208">
        <v>44883</v>
      </c>
      <c r="S8371" s="209">
        <v>131.80000000000001</v>
      </c>
    </row>
    <row r="8372" spans="3:19" x14ac:dyDescent="0.25">
      <c r="C8372" s="210"/>
      <c r="R8372" s="208">
        <v>44884</v>
      </c>
      <c r="S8372" s="209">
        <v>129.1</v>
      </c>
    </row>
    <row r="8373" spans="3:19" x14ac:dyDescent="0.25">
      <c r="C8373" s="210"/>
      <c r="R8373" s="208">
        <v>44885</v>
      </c>
      <c r="S8373" s="209">
        <v>125.1</v>
      </c>
    </row>
    <row r="8374" spans="3:19" x14ac:dyDescent="0.25">
      <c r="C8374" s="210"/>
      <c r="R8374" s="208">
        <v>44886</v>
      </c>
      <c r="S8374" s="209">
        <v>125.2</v>
      </c>
    </row>
    <row r="8375" spans="3:19" x14ac:dyDescent="0.25">
      <c r="C8375" s="210"/>
      <c r="R8375" s="208">
        <v>44887</v>
      </c>
      <c r="S8375" s="209">
        <v>127.2</v>
      </c>
    </row>
    <row r="8376" spans="3:19" x14ac:dyDescent="0.25">
      <c r="C8376" s="210"/>
      <c r="R8376" s="208">
        <v>44888</v>
      </c>
      <c r="S8376" s="209">
        <v>127.6</v>
      </c>
    </row>
    <row r="8377" spans="3:19" x14ac:dyDescent="0.25">
      <c r="C8377" s="210"/>
      <c r="R8377" s="208">
        <v>44889</v>
      </c>
      <c r="S8377" s="209">
        <v>124.3</v>
      </c>
    </row>
    <row r="8378" spans="3:19" x14ac:dyDescent="0.25">
      <c r="C8378" s="210"/>
      <c r="R8378" s="208">
        <v>44890</v>
      </c>
      <c r="S8378" s="209">
        <v>122.4</v>
      </c>
    </row>
    <row r="8379" spans="3:19" x14ac:dyDescent="0.25">
      <c r="C8379" s="210"/>
      <c r="R8379" s="208">
        <v>44891</v>
      </c>
      <c r="S8379" s="209">
        <v>119.3</v>
      </c>
    </row>
    <row r="8380" spans="3:19" x14ac:dyDescent="0.25">
      <c r="C8380" s="210"/>
      <c r="R8380" s="208">
        <v>44892</v>
      </c>
      <c r="S8380" s="209">
        <v>115</v>
      </c>
    </row>
    <row r="8381" spans="3:19" x14ac:dyDescent="0.25">
      <c r="C8381" s="210"/>
      <c r="R8381" s="208">
        <v>44893</v>
      </c>
      <c r="S8381" s="209">
        <v>115.2</v>
      </c>
    </row>
    <row r="8382" spans="3:19" x14ac:dyDescent="0.25">
      <c r="C8382" s="210"/>
      <c r="R8382" s="208">
        <v>44894</v>
      </c>
      <c r="S8382" s="209">
        <v>117</v>
      </c>
    </row>
    <row r="8383" spans="3:19" x14ac:dyDescent="0.25">
      <c r="C8383" s="210"/>
      <c r="R8383" s="208">
        <v>44895</v>
      </c>
      <c r="S8383" s="209">
        <v>116.1</v>
      </c>
    </row>
    <row r="8384" spans="3:19" x14ac:dyDescent="0.25">
      <c r="C8384" s="210"/>
      <c r="R8384" s="208">
        <v>44896</v>
      </c>
      <c r="S8384" s="209">
        <v>113.6</v>
      </c>
    </row>
    <row r="8385" spans="3:19" x14ac:dyDescent="0.25">
      <c r="C8385" s="210"/>
      <c r="R8385" s="208">
        <v>44897</v>
      </c>
      <c r="S8385" s="209">
        <v>112.1</v>
      </c>
    </row>
    <row r="8386" spans="3:19" x14ac:dyDescent="0.25">
      <c r="C8386" s="210"/>
      <c r="R8386" s="208">
        <v>44898</v>
      </c>
      <c r="S8386" s="209">
        <v>109.3</v>
      </c>
    </row>
    <row r="8387" spans="3:19" x14ac:dyDescent="0.25">
      <c r="C8387" s="210"/>
      <c r="R8387" s="208">
        <v>44899</v>
      </c>
      <c r="S8387" s="209">
        <v>107</v>
      </c>
    </row>
    <row r="8388" spans="3:19" x14ac:dyDescent="0.25">
      <c r="C8388" s="210"/>
      <c r="R8388" s="208">
        <v>44900</v>
      </c>
      <c r="S8388" s="209">
        <v>107.1</v>
      </c>
    </row>
    <row r="8389" spans="3:19" x14ac:dyDescent="0.25">
      <c r="C8389" s="210"/>
      <c r="R8389" s="208">
        <v>44901</v>
      </c>
      <c r="S8389" s="209">
        <v>108.6</v>
      </c>
    </row>
    <row r="8390" spans="3:19" x14ac:dyDescent="0.25">
      <c r="C8390" s="210"/>
      <c r="R8390" s="208">
        <v>44902</v>
      </c>
      <c r="S8390" s="209">
        <v>108</v>
      </c>
    </row>
    <row r="8391" spans="3:19" x14ac:dyDescent="0.25">
      <c r="C8391" s="210"/>
      <c r="R8391" s="208">
        <v>44903</v>
      </c>
      <c r="S8391" s="209">
        <v>105</v>
      </c>
    </row>
    <row r="8392" spans="3:19" x14ac:dyDescent="0.25">
      <c r="C8392" s="210"/>
      <c r="R8392" s="208">
        <v>44904</v>
      </c>
      <c r="S8392" s="209">
        <v>104.5</v>
      </c>
    </row>
    <row r="8393" spans="3:19" x14ac:dyDescent="0.25">
      <c r="C8393" s="210"/>
      <c r="R8393" s="208">
        <v>44905</v>
      </c>
      <c r="S8393" s="209">
        <v>102.6</v>
      </c>
    </row>
    <row r="8394" spans="3:19" x14ac:dyDescent="0.25">
      <c r="C8394" s="210"/>
      <c r="R8394" s="208">
        <v>44906</v>
      </c>
      <c r="S8394" s="209">
        <v>99.7</v>
      </c>
    </row>
    <row r="8395" spans="3:19" x14ac:dyDescent="0.25">
      <c r="C8395" s="210"/>
      <c r="R8395" s="208">
        <v>44907</v>
      </c>
      <c r="S8395" s="209">
        <v>103.7</v>
      </c>
    </row>
    <row r="8396" spans="3:19" x14ac:dyDescent="0.25">
      <c r="C8396" s="210"/>
      <c r="R8396" s="208">
        <v>44908</v>
      </c>
      <c r="S8396" s="209">
        <v>107.3</v>
      </c>
    </row>
    <row r="8397" spans="3:19" x14ac:dyDescent="0.25">
      <c r="C8397" s="210"/>
      <c r="R8397" s="208">
        <v>44909</v>
      </c>
      <c r="S8397" s="209">
        <v>105.3</v>
      </c>
    </row>
    <row r="8398" spans="3:19" x14ac:dyDescent="0.25">
      <c r="C8398" s="210"/>
      <c r="R8398" s="208">
        <v>44910</v>
      </c>
      <c r="S8398" s="209">
        <v>101.2</v>
      </c>
    </row>
    <row r="8399" spans="3:19" x14ac:dyDescent="0.25">
      <c r="C8399" s="210"/>
      <c r="R8399" s="208">
        <v>44911</v>
      </c>
      <c r="S8399" s="209">
        <v>99.2</v>
      </c>
    </row>
    <row r="8400" spans="3:19" x14ac:dyDescent="0.25">
      <c r="C8400" s="210"/>
      <c r="R8400" s="208">
        <v>44912</v>
      </c>
      <c r="S8400" s="209">
        <v>96.5</v>
      </c>
    </row>
    <row r="8401" spans="3:19" x14ac:dyDescent="0.25">
      <c r="C8401" s="210"/>
      <c r="R8401" s="208">
        <v>44913</v>
      </c>
      <c r="S8401" s="209">
        <v>95.5</v>
      </c>
    </row>
    <row r="8402" spans="3:19" x14ac:dyDescent="0.25">
      <c r="C8402" s="210"/>
      <c r="R8402" s="208">
        <v>44914</v>
      </c>
      <c r="S8402" s="209">
        <v>98.7</v>
      </c>
    </row>
    <row r="8403" spans="3:19" x14ac:dyDescent="0.25">
      <c r="C8403" s="210"/>
      <c r="R8403" s="208">
        <v>44915</v>
      </c>
      <c r="S8403" s="209">
        <v>101.3</v>
      </c>
    </row>
    <row r="8404" spans="3:19" x14ac:dyDescent="0.25">
      <c r="C8404" s="210"/>
      <c r="R8404" s="208">
        <v>44916</v>
      </c>
      <c r="S8404" s="209">
        <v>103.5</v>
      </c>
    </row>
    <row r="8405" spans="3:19" x14ac:dyDescent="0.25">
      <c r="C8405" s="210"/>
      <c r="R8405" s="208">
        <v>44917</v>
      </c>
      <c r="S8405" s="209">
        <v>105.4</v>
      </c>
    </row>
    <row r="8406" spans="3:19" x14ac:dyDescent="0.25">
      <c r="C8406" s="210"/>
      <c r="R8406" s="208">
        <v>44918</v>
      </c>
      <c r="S8406" s="209">
        <v>105.5</v>
      </c>
    </row>
    <row r="8407" spans="3:19" x14ac:dyDescent="0.25">
      <c r="C8407" s="210"/>
      <c r="R8407" s="208">
        <v>44919</v>
      </c>
      <c r="S8407" s="209">
        <v>106.6</v>
      </c>
    </row>
    <row r="8408" spans="3:19" x14ac:dyDescent="0.25">
      <c r="C8408" s="210"/>
      <c r="R8408" s="208">
        <v>44920</v>
      </c>
      <c r="S8408" s="209">
        <v>106.3</v>
      </c>
    </row>
    <row r="8409" spans="3:19" x14ac:dyDescent="0.25">
      <c r="C8409" s="210"/>
      <c r="R8409" s="208">
        <v>44921</v>
      </c>
      <c r="S8409" s="209">
        <v>105.3</v>
      </c>
    </row>
    <row r="8410" spans="3:19" x14ac:dyDescent="0.25">
      <c r="C8410" s="210"/>
      <c r="R8410" s="208">
        <v>44922</v>
      </c>
      <c r="S8410" s="209">
        <v>107.7</v>
      </c>
    </row>
    <row r="8411" spans="3:19" x14ac:dyDescent="0.25">
      <c r="C8411" s="210"/>
      <c r="R8411" s="208">
        <v>44923</v>
      </c>
      <c r="S8411" s="209">
        <v>109.9</v>
      </c>
    </row>
    <row r="8412" spans="3:19" x14ac:dyDescent="0.25">
      <c r="C8412" s="210"/>
      <c r="R8412" s="208">
        <v>44924</v>
      </c>
      <c r="S8412" s="209">
        <v>110.6</v>
      </c>
    </row>
    <row r="8413" spans="3:19" x14ac:dyDescent="0.25">
      <c r="C8413" s="210"/>
      <c r="R8413" s="208">
        <v>44925</v>
      </c>
      <c r="S8413" s="209">
        <v>113</v>
      </c>
    </row>
    <row r="8414" spans="3:19" x14ac:dyDescent="0.25">
      <c r="C8414" s="210"/>
      <c r="R8414" s="208">
        <v>44926</v>
      </c>
      <c r="S8414" s="209">
        <v>113.2</v>
      </c>
    </row>
    <row r="8415" spans="3:19" x14ac:dyDescent="0.25">
      <c r="C8415" s="210"/>
      <c r="R8415" s="208">
        <v>44927</v>
      </c>
      <c r="S8415" s="209">
        <v>110.8</v>
      </c>
    </row>
    <row r="8416" spans="3:19" x14ac:dyDescent="0.25">
      <c r="C8416" s="210"/>
      <c r="R8416" s="208">
        <v>44928</v>
      </c>
      <c r="S8416" s="209">
        <v>110.7</v>
      </c>
    </row>
    <row r="8417" spans="3:19" x14ac:dyDescent="0.25">
      <c r="C8417" s="210"/>
      <c r="R8417" s="208">
        <v>44929</v>
      </c>
      <c r="S8417" s="209">
        <v>115.5</v>
      </c>
    </row>
    <row r="8418" spans="3:19" x14ac:dyDescent="0.25">
      <c r="C8418" s="210"/>
      <c r="R8418" s="208">
        <v>44930</v>
      </c>
      <c r="S8418" s="209">
        <v>114.9</v>
      </c>
    </row>
    <row r="8419" spans="3:19" x14ac:dyDescent="0.25">
      <c r="C8419" s="210"/>
      <c r="R8419" s="208">
        <v>44931</v>
      </c>
      <c r="S8419" s="209">
        <v>113.4</v>
      </c>
    </row>
    <row r="8420" spans="3:19" x14ac:dyDescent="0.25">
      <c r="C8420" s="210"/>
      <c r="R8420" s="208">
        <v>44932</v>
      </c>
      <c r="S8420" s="209">
        <v>112.1</v>
      </c>
    </row>
    <row r="8421" spans="3:19" x14ac:dyDescent="0.25">
      <c r="C8421" s="210"/>
      <c r="R8421" s="208">
        <v>44933</v>
      </c>
      <c r="S8421" s="209">
        <v>110.3</v>
      </c>
    </row>
    <row r="8422" spans="3:19" x14ac:dyDescent="0.25">
      <c r="C8422" s="210"/>
      <c r="R8422" s="208">
        <v>44934</v>
      </c>
      <c r="S8422" s="209">
        <v>107.2</v>
      </c>
    </row>
    <row r="8423" spans="3:19" x14ac:dyDescent="0.25">
      <c r="C8423" s="210"/>
      <c r="R8423" s="208">
        <v>44935</v>
      </c>
      <c r="S8423" s="209">
        <v>108.7</v>
      </c>
    </row>
    <row r="8424" spans="3:19" x14ac:dyDescent="0.25">
      <c r="C8424" s="210"/>
      <c r="R8424" s="208">
        <v>44936</v>
      </c>
      <c r="S8424" s="209">
        <v>111.7</v>
      </c>
    </row>
    <row r="8425" spans="3:19" x14ac:dyDescent="0.25">
      <c r="C8425" s="210"/>
      <c r="R8425" s="208">
        <v>44937</v>
      </c>
      <c r="S8425" s="209">
        <v>110.5</v>
      </c>
    </row>
    <row r="8426" spans="3:19" x14ac:dyDescent="0.25">
      <c r="C8426" s="210"/>
      <c r="R8426" s="208">
        <v>44938</v>
      </c>
      <c r="S8426" s="209">
        <v>109.5</v>
      </c>
    </row>
    <row r="8427" spans="3:19" x14ac:dyDescent="0.25">
      <c r="C8427" s="210"/>
      <c r="R8427" s="208">
        <v>44939</v>
      </c>
      <c r="S8427" s="209">
        <v>108.6</v>
      </c>
    </row>
    <row r="8428" spans="3:19" x14ac:dyDescent="0.25">
      <c r="C8428" s="210"/>
      <c r="R8428" s="208">
        <v>44940</v>
      </c>
      <c r="S8428" s="209">
        <v>109.2</v>
      </c>
    </row>
    <row r="8429" spans="3:19" x14ac:dyDescent="0.25">
      <c r="C8429" s="210"/>
      <c r="R8429" s="208">
        <v>44941</v>
      </c>
      <c r="S8429" s="209">
        <v>107.2</v>
      </c>
    </row>
    <row r="8430" spans="3:19" x14ac:dyDescent="0.25">
      <c r="C8430" s="210"/>
      <c r="R8430" s="208">
        <v>44942</v>
      </c>
      <c r="S8430" s="209">
        <v>108.2</v>
      </c>
    </row>
    <row r="8431" spans="3:19" x14ac:dyDescent="0.25">
      <c r="C8431" s="210"/>
      <c r="R8431" s="208">
        <v>44943</v>
      </c>
      <c r="S8431" s="209">
        <v>110.5</v>
      </c>
    </row>
    <row r="8432" spans="3:19" x14ac:dyDescent="0.25">
      <c r="C8432" s="210"/>
      <c r="R8432" s="208">
        <v>44944</v>
      </c>
      <c r="S8432" s="209">
        <v>107.4</v>
      </c>
    </row>
    <row r="8433" spans="3:19" x14ac:dyDescent="0.25">
      <c r="C8433" s="210"/>
      <c r="R8433" s="208">
        <v>44945</v>
      </c>
      <c r="S8433" s="209">
        <v>106.6</v>
      </c>
    </row>
    <row r="8434" spans="3:19" x14ac:dyDescent="0.25">
      <c r="C8434" s="210"/>
      <c r="R8434" s="208">
        <v>44946</v>
      </c>
      <c r="S8434" s="209">
        <v>105.9</v>
      </c>
    </row>
    <row r="8435" spans="3:19" x14ac:dyDescent="0.25">
      <c r="C8435" s="210"/>
      <c r="R8435" s="208">
        <v>44947</v>
      </c>
      <c r="S8435" s="209">
        <v>104.5</v>
      </c>
    </row>
    <row r="8436" spans="3:19" x14ac:dyDescent="0.25">
      <c r="C8436" s="210"/>
      <c r="R8436" s="208">
        <v>44948</v>
      </c>
      <c r="S8436" s="209">
        <v>102.1</v>
      </c>
    </row>
    <row r="8437" spans="3:19" x14ac:dyDescent="0.25">
      <c r="C8437" s="210"/>
      <c r="R8437" s="208">
        <v>44949</v>
      </c>
      <c r="S8437" s="209">
        <v>102.4</v>
      </c>
    </row>
    <row r="8438" spans="3:19" x14ac:dyDescent="0.25">
      <c r="C8438" s="210"/>
      <c r="R8438" s="208">
        <v>44950</v>
      </c>
      <c r="S8438" s="209">
        <v>102.9</v>
      </c>
    </row>
    <row r="8439" spans="3:19" x14ac:dyDescent="0.25">
      <c r="C8439" s="210"/>
      <c r="R8439" s="208">
        <v>44951</v>
      </c>
      <c r="S8439" s="209">
        <v>105</v>
      </c>
    </row>
    <row r="8440" spans="3:19" x14ac:dyDescent="0.25">
      <c r="C8440" s="210"/>
      <c r="R8440" s="208">
        <v>44952</v>
      </c>
      <c r="S8440" s="209">
        <v>102.1</v>
      </c>
    </row>
    <row r="8441" spans="3:19" x14ac:dyDescent="0.25">
      <c r="C8441" s="210"/>
      <c r="R8441" s="208">
        <v>44953</v>
      </c>
      <c r="S8441" s="209">
        <v>101.4</v>
      </c>
    </row>
    <row r="8442" spans="3:19" x14ac:dyDescent="0.25">
      <c r="C8442" s="210"/>
      <c r="R8442" s="208">
        <v>44954</v>
      </c>
      <c r="S8442" s="209">
        <v>100.3</v>
      </c>
    </row>
    <row r="8443" spans="3:19" x14ac:dyDescent="0.25">
      <c r="C8443" s="210"/>
      <c r="R8443" s="208">
        <v>44955</v>
      </c>
      <c r="S8443" s="209">
        <v>96.8</v>
      </c>
    </row>
    <row r="8444" spans="3:19" x14ac:dyDescent="0.25">
      <c r="C8444" s="210"/>
      <c r="R8444" s="208">
        <v>44956</v>
      </c>
      <c r="S8444" s="209">
        <v>99.6</v>
      </c>
    </row>
    <row r="8445" spans="3:19" x14ac:dyDescent="0.25">
      <c r="C8445" s="210"/>
      <c r="R8445" s="208">
        <v>44957</v>
      </c>
      <c r="S8445" s="209">
        <v>103.9</v>
      </c>
    </row>
    <row r="8446" spans="3:19" x14ac:dyDescent="0.25">
      <c r="C8446" s="210"/>
      <c r="R8446" s="208">
        <v>44958</v>
      </c>
      <c r="S8446" s="209">
        <v>104</v>
      </c>
    </row>
    <row r="8447" spans="3:19" x14ac:dyDescent="0.25">
      <c r="C8447" s="210"/>
      <c r="R8447" s="208">
        <v>44959</v>
      </c>
      <c r="S8447" s="209">
        <v>102.3</v>
      </c>
    </row>
    <row r="8448" spans="3:19" x14ac:dyDescent="0.25">
      <c r="C8448" s="210"/>
      <c r="R8448" s="208">
        <v>44960</v>
      </c>
      <c r="S8448" s="209">
        <v>104.2</v>
      </c>
    </row>
    <row r="8449" spans="3:19" x14ac:dyDescent="0.25">
      <c r="C8449" s="210"/>
      <c r="R8449" s="208">
        <v>44961</v>
      </c>
      <c r="S8449" s="209">
        <v>105.2</v>
      </c>
    </row>
    <row r="8450" spans="3:19" x14ac:dyDescent="0.25">
      <c r="C8450" s="210"/>
      <c r="R8450" s="208">
        <v>44962</v>
      </c>
      <c r="S8450" s="209">
        <v>105.1</v>
      </c>
    </row>
    <row r="8451" spans="3:19" x14ac:dyDescent="0.25">
      <c r="C8451" s="210"/>
      <c r="R8451" s="208">
        <v>44963</v>
      </c>
      <c r="S8451" s="209">
        <v>106.3</v>
      </c>
    </row>
    <row r="8452" spans="3:19" x14ac:dyDescent="0.25">
      <c r="C8452" s="210"/>
      <c r="R8452" s="208">
        <v>44964</v>
      </c>
      <c r="S8452" s="209">
        <v>110.2</v>
      </c>
    </row>
    <row r="8453" spans="3:19" x14ac:dyDescent="0.25">
      <c r="C8453" s="210"/>
      <c r="R8453" s="208">
        <v>44965</v>
      </c>
      <c r="S8453" s="209">
        <v>112</v>
      </c>
    </row>
    <row r="8454" spans="3:19" x14ac:dyDescent="0.25">
      <c r="C8454" s="210"/>
      <c r="R8454" s="208">
        <v>44966</v>
      </c>
      <c r="S8454" s="209">
        <v>114.5</v>
      </c>
    </row>
    <row r="8455" spans="3:19" x14ac:dyDescent="0.25">
      <c r="C8455" s="210"/>
      <c r="R8455" s="208">
        <v>44967</v>
      </c>
      <c r="S8455" s="209">
        <v>115.3</v>
      </c>
    </row>
    <row r="8456" spans="3:19" x14ac:dyDescent="0.25">
      <c r="C8456" s="210"/>
      <c r="R8456" s="208">
        <v>44968</v>
      </c>
      <c r="S8456" s="209">
        <v>114.6</v>
      </c>
    </row>
    <row r="8457" spans="3:19" x14ac:dyDescent="0.25">
      <c r="C8457" s="210"/>
      <c r="R8457" s="208">
        <v>44969</v>
      </c>
      <c r="S8457" s="209">
        <v>113.3</v>
      </c>
    </row>
    <row r="8458" spans="3:19" x14ac:dyDescent="0.25">
      <c r="C8458" s="210"/>
      <c r="R8458" s="208">
        <v>44970</v>
      </c>
      <c r="S8458" s="209">
        <v>113.7</v>
      </c>
    </row>
    <row r="8459" spans="3:19" x14ac:dyDescent="0.25">
      <c r="C8459" s="210"/>
      <c r="R8459" s="208">
        <v>44971</v>
      </c>
      <c r="S8459" s="209">
        <v>115.3</v>
      </c>
    </row>
    <row r="8460" spans="3:19" x14ac:dyDescent="0.25">
      <c r="C8460" s="210"/>
      <c r="R8460" s="208">
        <v>44972</v>
      </c>
      <c r="S8460" s="209">
        <v>116.3</v>
      </c>
    </row>
    <row r="8461" spans="3:19" x14ac:dyDescent="0.25">
      <c r="C8461" s="210"/>
      <c r="R8461" s="208">
        <v>44973</v>
      </c>
      <c r="S8461" s="209">
        <v>116.9</v>
      </c>
    </row>
    <row r="8462" spans="3:19" x14ac:dyDescent="0.25">
      <c r="C8462" s="210"/>
      <c r="R8462" s="208">
        <v>44974</v>
      </c>
      <c r="S8462" s="209">
        <v>117.9</v>
      </c>
    </row>
    <row r="8463" spans="3:19" x14ac:dyDescent="0.25">
      <c r="C8463" s="210"/>
      <c r="R8463" s="208">
        <v>44975</v>
      </c>
      <c r="S8463" s="209">
        <v>116.9</v>
      </c>
    </row>
    <row r="8464" spans="3:19" x14ac:dyDescent="0.25">
      <c r="C8464" s="210"/>
      <c r="R8464" s="208">
        <v>44976</v>
      </c>
      <c r="S8464" s="209">
        <v>115.6</v>
      </c>
    </row>
    <row r="8465" spans="3:19" x14ac:dyDescent="0.25">
      <c r="C8465" s="210"/>
      <c r="R8465" s="208">
        <v>44977</v>
      </c>
      <c r="S8465" s="209">
        <v>116.1</v>
      </c>
    </row>
    <row r="8466" spans="3:19" x14ac:dyDescent="0.25">
      <c r="C8466" s="210"/>
      <c r="R8466" s="208">
        <v>44978</v>
      </c>
      <c r="S8466" s="209">
        <v>120.5</v>
      </c>
    </row>
    <row r="8467" spans="3:19" x14ac:dyDescent="0.25">
      <c r="C8467" s="210"/>
      <c r="R8467" s="208">
        <v>44979</v>
      </c>
      <c r="S8467" s="209">
        <v>122.7</v>
      </c>
    </row>
    <row r="8468" spans="3:19" x14ac:dyDescent="0.25">
      <c r="C8468" s="210"/>
      <c r="R8468" s="208">
        <v>44980</v>
      </c>
      <c r="S8468" s="209">
        <v>124.4</v>
      </c>
    </row>
    <row r="8469" spans="3:19" x14ac:dyDescent="0.25">
      <c r="C8469" s="210"/>
      <c r="R8469" s="208">
        <v>44981</v>
      </c>
      <c r="S8469" s="209">
        <v>124.3</v>
      </c>
    </row>
    <row r="8470" spans="3:19" x14ac:dyDescent="0.25">
      <c r="C8470" s="210"/>
      <c r="R8470" s="208">
        <v>44982</v>
      </c>
      <c r="S8470" s="209">
        <v>124.7</v>
      </c>
    </row>
    <row r="8471" spans="3:19" x14ac:dyDescent="0.25">
      <c r="C8471" s="210"/>
      <c r="R8471" s="208">
        <v>44983</v>
      </c>
      <c r="S8471" s="209">
        <v>122.6</v>
      </c>
    </row>
    <row r="8472" spans="3:19" x14ac:dyDescent="0.25">
      <c r="C8472" s="210"/>
      <c r="R8472" s="208">
        <v>44984</v>
      </c>
      <c r="S8472" s="209">
        <v>124.1</v>
      </c>
    </row>
    <row r="8473" spans="3:19" x14ac:dyDescent="0.25">
      <c r="C8473" s="210"/>
      <c r="R8473" s="208">
        <v>44985</v>
      </c>
      <c r="S8473" s="209">
        <v>127.2</v>
      </c>
    </row>
    <row r="8474" spans="3:19" x14ac:dyDescent="0.25">
      <c r="C8474" s="210"/>
      <c r="R8474" s="208">
        <v>44986</v>
      </c>
      <c r="S8474" s="209">
        <v>125.4</v>
      </c>
    </row>
    <row r="8475" spans="3:19" x14ac:dyDescent="0.25">
      <c r="C8475" s="210"/>
      <c r="R8475" s="208">
        <v>44987</v>
      </c>
      <c r="S8475" s="209">
        <v>124.4</v>
      </c>
    </row>
    <row r="8476" spans="3:19" x14ac:dyDescent="0.25">
      <c r="C8476" s="210"/>
      <c r="R8476" s="208">
        <v>44988</v>
      </c>
      <c r="S8476" s="209">
        <v>126.1</v>
      </c>
    </row>
    <row r="8477" spans="3:19" x14ac:dyDescent="0.25">
      <c r="C8477" s="210"/>
      <c r="R8477" s="208">
        <v>44989</v>
      </c>
      <c r="S8477" s="209">
        <v>124.6</v>
      </c>
    </row>
    <row r="8478" spans="3:19" x14ac:dyDescent="0.25">
      <c r="C8478" s="210"/>
      <c r="R8478" s="208">
        <v>44990</v>
      </c>
      <c r="S8478" s="209">
        <v>122.3</v>
      </c>
    </row>
    <row r="8479" spans="3:19" x14ac:dyDescent="0.25">
      <c r="C8479" s="210"/>
      <c r="R8479" s="208">
        <v>44991</v>
      </c>
      <c r="S8479" s="209">
        <v>122</v>
      </c>
    </row>
    <row r="8480" spans="3:19" x14ac:dyDescent="0.25">
      <c r="C8480" s="210"/>
      <c r="R8480" s="208">
        <v>44992</v>
      </c>
      <c r="S8480" s="209">
        <v>125.1</v>
      </c>
    </row>
    <row r="8481" spans="3:19" x14ac:dyDescent="0.25">
      <c r="C8481" s="210"/>
      <c r="R8481" s="208">
        <v>44993</v>
      </c>
      <c r="S8481" s="209">
        <v>125.4</v>
      </c>
    </row>
    <row r="8482" spans="3:19" x14ac:dyDescent="0.25">
      <c r="C8482" s="210"/>
      <c r="R8482" s="208">
        <v>44994</v>
      </c>
      <c r="S8482" s="209">
        <v>125.7</v>
      </c>
    </row>
    <row r="8483" spans="3:19" x14ac:dyDescent="0.25">
      <c r="C8483" s="210"/>
      <c r="R8483" s="208">
        <v>44995</v>
      </c>
      <c r="S8483" s="209">
        <v>125</v>
      </c>
    </row>
    <row r="8484" spans="3:19" x14ac:dyDescent="0.25">
      <c r="C8484" s="210"/>
      <c r="R8484" s="208">
        <v>44996</v>
      </c>
      <c r="S8484" s="209">
        <v>121.7</v>
      </c>
    </row>
    <row r="8485" spans="3:19" x14ac:dyDescent="0.25">
      <c r="C8485" s="210"/>
      <c r="R8485" s="208">
        <v>44997</v>
      </c>
      <c r="S8485" s="209">
        <v>119.1</v>
      </c>
    </row>
    <row r="8486" spans="3:19" x14ac:dyDescent="0.25">
      <c r="C8486" s="210"/>
      <c r="R8486" s="208">
        <v>44998</v>
      </c>
      <c r="S8486" s="209">
        <v>121.1</v>
      </c>
    </row>
    <row r="8487" spans="3:19" x14ac:dyDescent="0.25">
      <c r="C8487" s="210"/>
      <c r="R8487" s="208">
        <v>44999</v>
      </c>
      <c r="S8487" s="209">
        <v>122.7</v>
      </c>
    </row>
    <row r="8488" spans="3:19" x14ac:dyDescent="0.25">
      <c r="C8488" s="210"/>
      <c r="R8488" s="208">
        <v>45000</v>
      </c>
      <c r="S8488" s="209">
        <v>122.6</v>
      </c>
    </row>
    <row r="8489" spans="3:19" x14ac:dyDescent="0.25">
      <c r="C8489" s="210"/>
      <c r="R8489" s="208">
        <v>45001</v>
      </c>
      <c r="S8489" s="209">
        <v>123.7</v>
      </c>
    </row>
    <row r="8490" spans="3:19" x14ac:dyDescent="0.25">
      <c r="C8490" s="210"/>
      <c r="R8490" s="208">
        <v>45002</v>
      </c>
      <c r="S8490" s="209">
        <v>122.2</v>
      </c>
    </row>
    <row r="8491" spans="3:19" x14ac:dyDescent="0.25">
      <c r="C8491" s="210"/>
      <c r="R8491" s="208">
        <v>45003</v>
      </c>
      <c r="S8491" s="209">
        <v>120.6</v>
      </c>
    </row>
    <row r="8492" spans="3:19" x14ac:dyDescent="0.25">
      <c r="C8492" s="210"/>
      <c r="R8492" s="208">
        <v>45004</v>
      </c>
      <c r="S8492" s="209">
        <v>117.8</v>
      </c>
    </row>
    <row r="8493" spans="3:19" x14ac:dyDescent="0.25">
      <c r="C8493" s="210"/>
      <c r="R8493" s="208">
        <v>45005</v>
      </c>
      <c r="S8493" s="209">
        <v>118.4</v>
      </c>
    </row>
    <row r="8494" spans="3:19" x14ac:dyDescent="0.25">
      <c r="C8494" s="210"/>
      <c r="R8494" s="208">
        <v>45006</v>
      </c>
      <c r="S8494" s="209">
        <v>119</v>
      </c>
    </row>
    <row r="8495" spans="3:19" x14ac:dyDescent="0.25">
      <c r="C8495" s="210"/>
      <c r="R8495" s="208">
        <v>45007</v>
      </c>
      <c r="S8495" s="209">
        <v>118.3</v>
      </c>
    </row>
    <row r="8496" spans="3:19" x14ac:dyDescent="0.25">
      <c r="C8496" s="210"/>
      <c r="R8496" s="208">
        <v>45008</v>
      </c>
      <c r="S8496" s="209">
        <v>116</v>
      </c>
    </row>
    <row r="8497" spans="3:19" x14ac:dyDescent="0.25">
      <c r="C8497" s="210"/>
      <c r="R8497" s="208">
        <v>45009</v>
      </c>
      <c r="S8497" s="209">
        <v>113.5</v>
      </c>
    </row>
    <row r="8498" spans="3:19" x14ac:dyDescent="0.25">
      <c r="C8498" s="210"/>
      <c r="R8498" s="208">
        <v>45010</v>
      </c>
      <c r="S8498" s="209">
        <v>112.1</v>
      </c>
    </row>
    <row r="8499" spans="3:19" x14ac:dyDescent="0.25">
      <c r="C8499" s="210"/>
      <c r="R8499" s="208">
        <v>45011</v>
      </c>
      <c r="S8499" s="209">
        <v>109.1</v>
      </c>
    </row>
    <row r="8500" spans="3:19" x14ac:dyDescent="0.25">
      <c r="C8500" s="210"/>
      <c r="R8500" s="208">
        <v>45012</v>
      </c>
      <c r="S8500" s="209">
        <v>110.5</v>
      </c>
    </row>
    <row r="8501" spans="3:19" x14ac:dyDescent="0.25">
      <c r="C8501" s="210"/>
      <c r="R8501" s="208">
        <v>45013</v>
      </c>
      <c r="S8501" s="209">
        <v>110.6</v>
      </c>
    </row>
    <row r="8502" spans="3:19" x14ac:dyDescent="0.25">
      <c r="C8502" s="210"/>
      <c r="R8502" s="208">
        <v>45014</v>
      </c>
      <c r="S8502" s="209">
        <v>108.8</v>
      </c>
    </row>
    <row r="8503" spans="3:19" x14ac:dyDescent="0.25">
      <c r="C8503" s="210"/>
      <c r="R8503" s="208">
        <v>45015</v>
      </c>
      <c r="S8503" s="209">
        <v>107.9</v>
      </c>
    </row>
    <row r="8504" spans="3:19" x14ac:dyDescent="0.25">
      <c r="C8504" s="210"/>
      <c r="R8504" s="208">
        <v>45016</v>
      </c>
      <c r="S8504" s="209">
        <v>107.6</v>
      </c>
    </row>
    <row r="8505" spans="3:19" x14ac:dyDescent="0.25">
      <c r="C8505" s="210"/>
      <c r="R8505" s="208">
        <v>45017</v>
      </c>
      <c r="S8505" s="209">
        <v>104.9</v>
      </c>
    </row>
    <row r="8506" spans="3:19" x14ac:dyDescent="0.25">
      <c r="C8506" s="210"/>
      <c r="R8506" s="208">
        <v>45018</v>
      </c>
      <c r="S8506" s="209">
        <v>100.7</v>
      </c>
    </row>
    <row r="8507" spans="3:19" x14ac:dyDescent="0.25">
      <c r="C8507" s="210"/>
      <c r="R8507" s="208">
        <v>45019</v>
      </c>
      <c r="S8507" s="209">
        <v>100.2</v>
      </c>
    </row>
    <row r="8508" spans="3:19" x14ac:dyDescent="0.25">
      <c r="C8508" s="210"/>
      <c r="R8508" s="208">
        <v>45020</v>
      </c>
      <c r="S8508" s="209">
        <v>102.2</v>
      </c>
    </row>
    <row r="8509" spans="3:19" x14ac:dyDescent="0.25">
      <c r="C8509" s="210"/>
      <c r="R8509" s="208">
        <v>45021</v>
      </c>
      <c r="S8509" s="209">
        <v>102.7</v>
      </c>
    </row>
    <row r="8510" spans="3:19" x14ac:dyDescent="0.25">
      <c r="C8510" s="210"/>
      <c r="R8510" s="208">
        <v>45022</v>
      </c>
      <c r="S8510" s="209">
        <v>103</v>
      </c>
    </row>
    <row r="8511" spans="3:19" x14ac:dyDescent="0.25">
      <c r="C8511" s="210"/>
      <c r="R8511" s="208">
        <v>45023</v>
      </c>
      <c r="S8511" s="209">
        <v>104.2</v>
      </c>
    </row>
    <row r="8512" spans="3:19" x14ac:dyDescent="0.25">
      <c r="C8512" s="210"/>
      <c r="R8512" s="208">
        <v>45024</v>
      </c>
      <c r="S8512" s="209">
        <v>101.4</v>
      </c>
    </row>
    <row r="8513" spans="3:19" x14ac:dyDescent="0.25">
      <c r="C8513" s="210"/>
      <c r="R8513" s="208">
        <v>45025</v>
      </c>
      <c r="S8513" s="209">
        <v>98.7</v>
      </c>
    </row>
    <row r="8514" spans="3:19" x14ac:dyDescent="0.25">
      <c r="C8514" s="210"/>
      <c r="R8514" s="208">
        <v>45026</v>
      </c>
      <c r="S8514" s="209">
        <v>101.2</v>
      </c>
    </row>
    <row r="8515" spans="3:19" x14ac:dyDescent="0.25">
      <c r="C8515" s="210"/>
      <c r="R8515" s="208">
        <v>45027</v>
      </c>
      <c r="S8515" s="209">
        <v>101.5</v>
      </c>
    </row>
    <row r="8516" spans="3:19" x14ac:dyDescent="0.25">
      <c r="C8516" s="210"/>
      <c r="R8516" s="208">
        <v>45028</v>
      </c>
      <c r="S8516" s="209">
        <v>100.5</v>
      </c>
    </row>
    <row r="8517" spans="3:19" x14ac:dyDescent="0.25">
      <c r="C8517" s="210"/>
      <c r="R8517" s="208">
        <v>45029</v>
      </c>
      <c r="S8517" s="209">
        <v>100.5</v>
      </c>
    </row>
    <row r="8518" spans="3:19" x14ac:dyDescent="0.25">
      <c r="C8518" s="210"/>
      <c r="R8518" s="208">
        <v>45030</v>
      </c>
      <c r="S8518" s="209">
        <v>101.1</v>
      </c>
    </row>
    <row r="8519" spans="3:19" x14ac:dyDescent="0.25">
      <c r="C8519" s="210"/>
      <c r="R8519" s="208">
        <v>45031</v>
      </c>
      <c r="S8519" s="209">
        <v>100</v>
      </c>
    </row>
    <row r="8520" spans="3:19" x14ac:dyDescent="0.25">
      <c r="C8520" s="210"/>
      <c r="R8520" s="208">
        <v>45032</v>
      </c>
      <c r="S8520" s="209">
        <v>98.3</v>
      </c>
    </row>
    <row r="8521" spans="3:19" x14ac:dyDescent="0.25">
      <c r="C8521" s="210"/>
      <c r="R8521" s="208">
        <v>45033</v>
      </c>
      <c r="S8521" s="209">
        <v>98.7</v>
      </c>
    </row>
    <row r="8522" spans="3:19" x14ac:dyDescent="0.25">
      <c r="C8522" s="210"/>
      <c r="R8522" s="208">
        <v>45034</v>
      </c>
      <c r="S8522" s="209">
        <v>101.7</v>
      </c>
    </row>
    <row r="8523" spans="3:19" x14ac:dyDescent="0.25">
      <c r="C8523" s="210"/>
      <c r="R8523" s="208">
        <v>45035</v>
      </c>
      <c r="S8523" s="209">
        <v>104</v>
      </c>
    </row>
    <row r="8524" spans="3:19" x14ac:dyDescent="0.25">
      <c r="C8524" s="210"/>
      <c r="R8524" s="208">
        <v>45036</v>
      </c>
      <c r="S8524" s="209">
        <v>102.9</v>
      </c>
    </row>
    <row r="8525" spans="3:19" x14ac:dyDescent="0.25">
      <c r="C8525" s="210"/>
      <c r="R8525" s="208">
        <v>45037</v>
      </c>
      <c r="S8525" s="209">
        <v>103.8</v>
      </c>
    </row>
    <row r="8526" spans="3:19" x14ac:dyDescent="0.25">
      <c r="C8526" s="210"/>
      <c r="R8526" s="208">
        <v>45038</v>
      </c>
      <c r="S8526" s="209">
        <v>102.7</v>
      </c>
    </row>
    <row r="8527" spans="3:19" x14ac:dyDescent="0.25">
      <c r="C8527" s="210"/>
      <c r="R8527" s="208">
        <v>45039</v>
      </c>
      <c r="S8527" s="209">
        <v>102</v>
      </c>
    </row>
    <row r="8528" spans="3:19" x14ac:dyDescent="0.25">
      <c r="C8528" s="210"/>
      <c r="R8528" s="208">
        <v>45040</v>
      </c>
      <c r="S8528" s="209">
        <v>104</v>
      </c>
    </row>
    <row r="8529" spans="3:19" x14ac:dyDescent="0.25">
      <c r="C8529" s="210"/>
      <c r="R8529" s="208">
        <v>45041</v>
      </c>
      <c r="S8529" s="209">
        <v>109.3</v>
      </c>
    </row>
    <row r="8530" spans="3:19" x14ac:dyDescent="0.25">
      <c r="C8530" s="210"/>
      <c r="R8530" s="208">
        <v>45042</v>
      </c>
      <c r="S8530" s="209">
        <v>108.5</v>
      </c>
    </row>
    <row r="8531" spans="3:19" x14ac:dyDescent="0.25">
      <c r="C8531" s="210"/>
      <c r="R8531" s="208">
        <v>45043</v>
      </c>
      <c r="S8531" s="209">
        <v>110.2</v>
      </c>
    </row>
    <row r="8532" spans="3:19" x14ac:dyDescent="0.25">
      <c r="C8532" s="210"/>
      <c r="R8532" s="208">
        <v>45044</v>
      </c>
      <c r="S8532" s="209">
        <v>111.6</v>
      </c>
    </row>
    <row r="8533" spans="3:19" x14ac:dyDescent="0.25">
      <c r="C8533" s="210"/>
      <c r="R8533" s="208">
        <v>45045</v>
      </c>
      <c r="S8533" s="209">
        <v>109.6</v>
      </c>
    </row>
    <row r="8534" spans="3:19" x14ac:dyDescent="0.25">
      <c r="C8534" s="210"/>
      <c r="R8534" s="208">
        <v>45046</v>
      </c>
      <c r="S8534" s="209">
        <v>108.8</v>
      </c>
    </row>
    <row r="8535" spans="3:19" x14ac:dyDescent="0.25">
      <c r="C8535" s="210"/>
      <c r="R8535" s="208">
        <v>45047</v>
      </c>
      <c r="S8535" s="209">
        <v>110.7</v>
      </c>
    </row>
    <row r="8536" spans="3:19" x14ac:dyDescent="0.25">
      <c r="C8536" s="210"/>
      <c r="R8536" s="208">
        <v>45048</v>
      </c>
      <c r="S8536" s="209">
        <v>112.3</v>
      </c>
    </row>
    <row r="8537" spans="3:19" x14ac:dyDescent="0.25">
      <c r="C8537" s="210"/>
      <c r="R8537" s="208">
        <v>45049</v>
      </c>
      <c r="S8537" s="209">
        <v>114.6</v>
      </c>
    </row>
    <row r="8538" spans="3:19" x14ac:dyDescent="0.25">
      <c r="C8538" s="210"/>
      <c r="R8538" s="208">
        <v>45050</v>
      </c>
      <c r="S8538" s="209">
        <v>114.3</v>
      </c>
    </row>
    <row r="8539" spans="3:19" x14ac:dyDescent="0.25">
      <c r="C8539" s="210"/>
      <c r="R8539" s="208">
        <v>45051</v>
      </c>
      <c r="S8539" s="209">
        <v>112.3</v>
      </c>
    </row>
    <row r="8540" spans="3:19" x14ac:dyDescent="0.25">
      <c r="C8540" s="210"/>
      <c r="R8540" s="208">
        <v>45052</v>
      </c>
      <c r="S8540" s="209">
        <v>109.2</v>
      </c>
    </row>
    <row r="8541" spans="3:19" x14ac:dyDescent="0.25">
      <c r="C8541" s="210"/>
      <c r="R8541" s="208">
        <v>45053</v>
      </c>
      <c r="S8541" s="209">
        <v>104.8</v>
      </c>
    </row>
    <row r="8542" spans="3:19" x14ac:dyDescent="0.25">
      <c r="C8542" s="210"/>
      <c r="R8542" s="208">
        <v>45054</v>
      </c>
      <c r="S8542" s="209">
        <v>104.4</v>
      </c>
    </row>
    <row r="8543" spans="3:19" x14ac:dyDescent="0.25">
      <c r="C8543" s="210"/>
      <c r="R8543" s="208">
        <v>45055</v>
      </c>
      <c r="S8543" s="209">
        <v>107</v>
      </c>
    </row>
    <row r="8544" spans="3:19" x14ac:dyDescent="0.25">
      <c r="C8544" s="210"/>
      <c r="R8544" s="208">
        <v>45056</v>
      </c>
      <c r="S8544" s="209">
        <v>106.1</v>
      </c>
    </row>
    <row r="8545" spans="3:19" x14ac:dyDescent="0.25">
      <c r="C8545" s="210"/>
      <c r="R8545" s="208">
        <v>45057</v>
      </c>
      <c r="S8545" s="209">
        <v>107.8</v>
      </c>
    </row>
    <row r="8546" spans="3:19" x14ac:dyDescent="0.25">
      <c r="C8546" s="210"/>
      <c r="R8546" s="208">
        <v>45058</v>
      </c>
      <c r="S8546" s="209">
        <v>108.3</v>
      </c>
    </row>
    <row r="8547" spans="3:19" x14ac:dyDescent="0.25">
      <c r="C8547" s="210"/>
      <c r="R8547" s="208">
        <v>45059</v>
      </c>
      <c r="S8547" s="209">
        <v>107.1</v>
      </c>
    </row>
    <row r="8548" spans="3:19" x14ac:dyDescent="0.25">
      <c r="C8548" s="210"/>
      <c r="R8548" s="208">
        <v>45060</v>
      </c>
      <c r="S8548" s="209">
        <v>105.4</v>
      </c>
    </row>
    <row r="8549" spans="3:19" x14ac:dyDescent="0.25">
      <c r="C8549" s="210"/>
      <c r="R8549" s="208">
        <v>45061</v>
      </c>
      <c r="S8549" s="209">
        <v>106.9</v>
      </c>
    </row>
    <row r="8550" spans="3:19" x14ac:dyDescent="0.25">
      <c r="C8550" s="210"/>
      <c r="R8550" s="208">
        <v>45062</v>
      </c>
      <c r="S8550" s="209">
        <v>110.2</v>
      </c>
    </row>
    <row r="8551" spans="3:19" x14ac:dyDescent="0.25">
      <c r="C8551" s="210"/>
      <c r="R8551" s="208">
        <v>45063</v>
      </c>
      <c r="S8551" s="209">
        <v>110.1</v>
      </c>
    </row>
    <row r="8552" spans="3:19" x14ac:dyDescent="0.25">
      <c r="C8552" s="210"/>
      <c r="R8552" s="208">
        <v>45064</v>
      </c>
      <c r="S8552" s="209">
        <v>110</v>
      </c>
    </row>
    <row r="8553" spans="3:19" x14ac:dyDescent="0.25">
      <c r="C8553" s="210"/>
      <c r="R8553" s="208">
        <v>45065</v>
      </c>
      <c r="S8553" s="209">
        <v>109.7</v>
      </c>
    </row>
    <row r="8554" spans="3:19" x14ac:dyDescent="0.25">
      <c r="C8554" s="210"/>
      <c r="R8554" s="208">
        <v>45066</v>
      </c>
      <c r="S8554" s="209">
        <v>109.6</v>
      </c>
    </row>
    <row r="8555" spans="3:19" x14ac:dyDescent="0.25">
      <c r="C8555" s="210"/>
      <c r="R8555" s="208">
        <v>45067</v>
      </c>
      <c r="S8555" s="209">
        <v>106.6</v>
      </c>
    </row>
    <row r="8556" spans="3:19" x14ac:dyDescent="0.25">
      <c r="C8556" s="210"/>
      <c r="R8556" s="208">
        <v>45068</v>
      </c>
      <c r="S8556" s="209">
        <v>107</v>
      </c>
    </row>
    <row r="8557" spans="3:19" x14ac:dyDescent="0.25">
      <c r="C8557" s="210"/>
      <c r="R8557" s="208">
        <v>45069</v>
      </c>
      <c r="S8557" s="209">
        <v>111.3</v>
      </c>
    </row>
    <row r="8558" spans="3:19" x14ac:dyDescent="0.25">
      <c r="C8558" s="210"/>
      <c r="R8558" s="208">
        <v>45070</v>
      </c>
      <c r="S8558" s="209">
        <v>110.1</v>
      </c>
    </row>
    <row r="8559" spans="3:19" x14ac:dyDescent="0.25">
      <c r="C8559" s="210"/>
      <c r="R8559" s="208">
        <v>45071</v>
      </c>
      <c r="S8559" s="209">
        <v>107.1</v>
      </c>
    </row>
    <row r="8560" spans="3:19" x14ac:dyDescent="0.25">
      <c r="C8560" s="210"/>
      <c r="R8560" s="208">
        <v>45072</v>
      </c>
      <c r="S8560" s="209">
        <v>105.9</v>
      </c>
    </row>
    <row r="8561" spans="3:19" x14ac:dyDescent="0.25">
      <c r="C8561" s="210"/>
      <c r="R8561" s="208">
        <v>45073</v>
      </c>
      <c r="S8561" s="209">
        <v>104.6</v>
      </c>
    </row>
    <row r="8562" spans="3:19" x14ac:dyDescent="0.25">
      <c r="C8562" s="210"/>
      <c r="R8562" s="208">
        <v>45074</v>
      </c>
      <c r="S8562" s="209">
        <v>101.7</v>
      </c>
    </row>
    <row r="8563" spans="3:19" x14ac:dyDescent="0.25">
      <c r="C8563" s="210"/>
      <c r="R8563" s="208">
        <v>45075</v>
      </c>
      <c r="S8563" s="209">
        <v>100.9</v>
      </c>
    </row>
    <row r="8564" spans="3:19" x14ac:dyDescent="0.25">
      <c r="C8564" s="210"/>
      <c r="R8564" s="208">
        <v>45076</v>
      </c>
      <c r="S8564" s="209">
        <v>102.4</v>
      </c>
    </row>
    <row r="8565" spans="3:19" x14ac:dyDescent="0.25">
      <c r="C8565" s="210"/>
      <c r="R8565" s="208">
        <v>45077</v>
      </c>
      <c r="S8565" s="209">
        <v>106</v>
      </c>
    </row>
    <row r="8566" spans="3:19" x14ac:dyDescent="0.25">
      <c r="C8566" s="210"/>
      <c r="R8566" s="208">
        <v>45078</v>
      </c>
      <c r="S8566" s="209">
        <v>109.8</v>
      </c>
    </row>
    <row r="8567" spans="3:19" x14ac:dyDescent="0.25">
      <c r="C8567" s="210"/>
      <c r="R8567" s="208">
        <v>45079</v>
      </c>
      <c r="S8567" s="209">
        <v>109.3</v>
      </c>
    </row>
    <row r="8568" spans="3:19" x14ac:dyDescent="0.25">
      <c r="C8568" s="210"/>
      <c r="R8568" s="208">
        <v>45080</v>
      </c>
      <c r="S8568" s="209">
        <v>109.3</v>
      </c>
    </row>
    <row r="8569" spans="3:19" x14ac:dyDescent="0.25">
      <c r="C8569" s="210"/>
      <c r="R8569" s="208">
        <v>45081</v>
      </c>
      <c r="S8569" s="209">
        <v>108.1</v>
      </c>
    </row>
    <row r="8570" spans="3:19" x14ac:dyDescent="0.25">
      <c r="C8570" s="210"/>
      <c r="R8570" s="208">
        <v>45082</v>
      </c>
      <c r="S8570" s="209">
        <v>108.6</v>
      </c>
    </row>
    <row r="8571" spans="3:19" x14ac:dyDescent="0.25">
      <c r="C8571" s="210"/>
      <c r="R8571" s="208">
        <v>45083</v>
      </c>
      <c r="S8571" s="209">
        <v>111.6</v>
      </c>
    </row>
    <row r="8572" spans="3:19" x14ac:dyDescent="0.25">
      <c r="C8572" s="210"/>
      <c r="R8572" s="208">
        <v>45084</v>
      </c>
      <c r="S8572" s="209">
        <v>114.5</v>
      </c>
    </row>
    <row r="8573" spans="3:19" x14ac:dyDescent="0.25">
      <c r="C8573" s="210"/>
      <c r="R8573" s="208">
        <v>45085</v>
      </c>
      <c r="S8573" s="209">
        <v>113.2</v>
      </c>
    </row>
    <row r="8574" spans="3:19" x14ac:dyDescent="0.25">
      <c r="C8574" s="210"/>
      <c r="R8574" s="208">
        <v>45086</v>
      </c>
      <c r="S8574" s="209">
        <v>112.2</v>
      </c>
    </row>
    <row r="8575" spans="3:19" x14ac:dyDescent="0.25">
      <c r="C8575" s="210"/>
      <c r="R8575" s="208">
        <v>45087</v>
      </c>
      <c r="S8575" s="209">
        <v>111</v>
      </c>
    </row>
    <row r="8576" spans="3:19" x14ac:dyDescent="0.25">
      <c r="C8576" s="210"/>
      <c r="R8576" s="208">
        <v>45088</v>
      </c>
      <c r="S8576" s="209">
        <v>108.9</v>
      </c>
    </row>
    <row r="8577" spans="3:19" x14ac:dyDescent="0.25">
      <c r="C8577" s="210"/>
      <c r="R8577" s="208">
        <v>45089</v>
      </c>
      <c r="S8577" s="209">
        <v>108.4</v>
      </c>
    </row>
    <row r="8578" spans="3:19" x14ac:dyDescent="0.25">
      <c r="C8578" s="210"/>
      <c r="R8578" s="208">
        <v>45090</v>
      </c>
      <c r="S8578" s="209">
        <v>108.7</v>
      </c>
    </row>
    <row r="8579" spans="3:19" x14ac:dyDescent="0.25">
      <c r="C8579" s="210"/>
      <c r="R8579" s="208">
        <v>45091</v>
      </c>
      <c r="S8579" s="209">
        <v>106.6</v>
      </c>
    </row>
    <row r="8580" spans="3:19" x14ac:dyDescent="0.25">
      <c r="C8580" s="210"/>
      <c r="R8580" s="208">
        <v>45092</v>
      </c>
      <c r="S8580" s="209">
        <v>107.6</v>
      </c>
    </row>
    <row r="8581" spans="3:19" x14ac:dyDescent="0.25">
      <c r="C8581" s="210"/>
      <c r="R8581" s="208">
        <v>45093</v>
      </c>
      <c r="S8581" s="209">
        <v>108.3</v>
      </c>
    </row>
    <row r="8582" spans="3:19" x14ac:dyDescent="0.25">
      <c r="C8582" s="210"/>
      <c r="R8582" s="208">
        <v>45094</v>
      </c>
      <c r="S8582" s="209">
        <v>107.4</v>
      </c>
    </row>
    <row r="8583" spans="3:19" x14ac:dyDescent="0.25">
      <c r="C8583" s="210"/>
      <c r="R8583" s="208">
        <v>45095</v>
      </c>
      <c r="S8583" s="209">
        <v>104.9</v>
      </c>
    </row>
    <row r="8584" spans="3:19" x14ac:dyDescent="0.25">
      <c r="C8584" s="210"/>
      <c r="R8584" s="208">
        <v>45096</v>
      </c>
      <c r="S8584" s="209">
        <v>105.7</v>
      </c>
    </row>
    <row r="8585" spans="3:19" x14ac:dyDescent="0.25">
      <c r="C8585" s="210"/>
      <c r="R8585" s="208">
        <v>45097</v>
      </c>
      <c r="S8585" s="209">
        <v>108.6</v>
      </c>
    </row>
    <row r="8586" spans="3:19" x14ac:dyDescent="0.25">
      <c r="C8586" s="210"/>
      <c r="R8586" s="208">
        <v>45098</v>
      </c>
      <c r="S8586" s="209">
        <v>110.2</v>
      </c>
    </row>
    <row r="8587" spans="3:19" x14ac:dyDescent="0.25">
      <c r="C8587" s="210"/>
      <c r="R8587" s="208">
        <v>45099</v>
      </c>
      <c r="S8587" s="209">
        <v>109.6</v>
      </c>
    </row>
    <row r="8588" spans="3:19" x14ac:dyDescent="0.25">
      <c r="C8588" s="210"/>
      <c r="R8588" s="208">
        <v>45100</v>
      </c>
      <c r="S8588" s="209">
        <v>107</v>
      </c>
    </row>
    <row r="8589" spans="3:19" x14ac:dyDescent="0.25">
      <c r="C8589" s="210"/>
      <c r="R8589" s="208">
        <v>45101</v>
      </c>
      <c r="S8589" s="209">
        <v>107.2</v>
      </c>
    </row>
    <row r="8590" spans="3:19" x14ac:dyDescent="0.25">
      <c r="C8590" s="210"/>
      <c r="R8590" s="208">
        <v>45102</v>
      </c>
      <c r="S8590" s="209">
        <v>109.2</v>
      </c>
    </row>
    <row r="8591" spans="3:19" x14ac:dyDescent="0.25">
      <c r="C8591" s="210"/>
      <c r="R8591" s="208">
        <v>45103</v>
      </c>
      <c r="S8591" s="209">
        <v>112.4</v>
      </c>
    </row>
    <row r="8592" spans="3:19" x14ac:dyDescent="0.25">
      <c r="C8592" s="210"/>
      <c r="R8592" s="208">
        <v>45104</v>
      </c>
      <c r="S8592" s="209">
        <v>115.2</v>
      </c>
    </row>
    <row r="8593" spans="3:19" x14ac:dyDescent="0.25">
      <c r="C8593" s="210"/>
      <c r="R8593" s="208">
        <v>45105</v>
      </c>
      <c r="S8593" s="209">
        <v>116.7</v>
      </c>
    </row>
    <row r="8594" spans="3:19" x14ac:dyDescent="0.25">
      <c r="C8594" s="210"/>
      <c r="R8594" s="208">
        <v>45106</v>
      </c>
      <c r="S8594" s="209">
        <v>117.1</v>
      </c>
    </row>
    <row r="8595" spans="3:19" x14ac:dyDescent="0.25">
      <c r="C8595" s="210"/>
      <c r="R8595" s="208">
        <v>45107</v>
      </c>
      <c r="S8595" s="209">
        <v>113.2</v>
      </c>
    </row>
    <row r="8596" spans="3:19" x14ac:dyDescent="0.25">
      <c r="C8596" s="210"/>
      <c r="R8596" s="208">
        <v>45108</v>
      </c>
      <c r="S8596" s="209">
        <v>110.2</v>
      </c>
    </row>
    <row r="8597" spans="3:19" x14ac:dyDescent="0.25">
      <c r="C8597" s="210"/>
      <c r="R8597" s="208">
        <v>45109</v>
      </c>
      <c r="S8597" s="209">
        <v>107.8</v>
      </c>
    </row>
    <row r="8598" spans="3:19" x14ac:dyDescent="0.25">
      <c r="C8598" s="210"/>
      <c r="R8598" s="208">
        <v>45110</v>
      </c>
      <c r="S8598" s="209">
        <v>105.5</v>
      </c>
    </row>
    <row r="8599" spans="3:19" x14ac:dyDescent="0.25">
      <c r="C8599" s="210"/>
      <c r="R8599" s="208">
        <v>45111</v>
      </c>
      <c r="S8599" s="209">
        <v>108.1</v>
      </c>
    </row>
    <row r="8600" spans="3:19" x14ac:dyDescent="0.25">
      <c r="C8600" s="210"/>
      <c r="R8600" s="208">
        <v>45112</v>
      </c>
      <c r="S8600" s="209">
        <v>107.9</v>
      </c>
    </row>
    <row r="8601" spans="3:19" x14ac:dyDescent="0.25">
      <c r="C8601" s="210"/>
      <c r="R8601" s="208">
        <v>45113</v>
      </c>
      <c r="S8601" s="209">
        <v>109.4</v>
      </c>
    </row>
    <row r="8602" spans="3:19" x14ac:dyDescent="0.25">
      <c r="C8602" s="210"/>
      <c r="R8602" s="208">
        <v>45114</v>
      </c>
      <c r="S8602" s="209">
        <v>108.7</v>
      </c>
    </row>
    <row r="8603" spans="3:19" x14ac:dyDescent="0.25">
      <c r="C8603" s="210"/>
      <c r="R8603" s="208">
        <v>45115</v>
      </c>
      <c r="S8603" s="209">
        <v>107.9</v>
      </c>
    </row>
    <row r="8604" spans="3:19" x14ac:dyDescent="0.25">
      <c r="C8604" s="210"/>
      <c r="R8604" s="208">
        <v>45116</v>
      </c>
      <c r="S8604" s="209">
        <v>107</v>
      </c>
    </row>
    <row r="8605" spans="3:19" x14ac:dyDescent="0.25">
      <c r="C8605" s="210"/>
      <c r="R8605" s="208">
        <v>45117</v>
      </c>
      <c r="S8605" s="209">
        <v>108.4</v>
      </c>
    </row>
    <row r="8606" spans="3:19" x14ac:dyDescent="0.25">
      <c r="C8606" s="210"/>
      <c r="R8606" s="208">
        <v>45118</v>
      </c>
      <c r="S8606" s="209">
        <v>110.2</v>
      </c>
    </row>
    <row r="8607" spans="3:19" x14ac:dyDescent="0.25">
      <c r="C8607" s="210"/>
      <c r="R8607" s="208">
        <v>45119</v>
      </c>
      <c r="S8607" s="209">
        <v>114.2</v>
      </c>
    </row>
    <row r="8608" spans="3:19" x14ac:dyDescent="0.25">
      <c r="C8608" s="210"/>
      <c r="R8608" s="208">
        <v>45120</v>
      </c>
      <c r="S8608" s="209">
        <v>114</v>
      </c>
    </row>
    <row r="8609" spans="3:19" x14ac:dyDescent="0.25">
      <c r="C8609" s="210"/>
      <c r="R8609" s="208">
        <v>45121</v>
      </c>
      <c r="S8609" s="209">
        <v>116.9</v>
      </c>
    </row>
    <row r="8610" spans="3:19" x14ac:dyDescent="0.25">
      <c r="C8610" s="210"/>
      <c r="R8610" s="208">
        <v>45122</v>
      </c>
      <c r="S8610" s="209">
        <v>113.5</v>
      </c>
    </row>
    <row r="8611" spans="3:19" x14ac:dyDescent="0.25">
      <c r="C8611" s="210"/>
      <c r="R8611" s="208">
        <v>45123</v>
      </c>
      <c r="S8611" s="209">
        <v>110.7</v>
      </c>
    </row>
    <row r="8612" spans="3:19" x14ac:dyDescent="0.25">
      <c r="C8612" s="210"/>
      <c r="R8612" s="208">
        <v>45124</v>
      </c>
      <c r="S8612" s="209">
        <v>111.3</v>
      </c>
    </row>
    <row r="8613" spans="3:19" x14ac:dyDescent="0.25">
      <c r="C8613" s="210"/>
      <c r="R8613" s="208">
        <v>45125</v>
      </c>
      <c r="S8613" s="209">
        <v>113.6</v>
      </c>
    </row>
    <row r="8614" spans="3:19" x14ac:dyDescent="0.25">
      <c r="C8614" s="210"/>
      <c r="R8614" s="208">
        <v>45126</v>
      </c>
      <c r="S8614" s="209">
        <v>115.7</v>
      </c>
    </row>
    <row r="8615" spans="3:19" x14ac:dyDescent="0.25">
      <c r="C8615" s="210"/>
      <c r="R8615" s="208">
        <v>45127</v>
      </c>
      <c r="S8615" s="209">
        <v>114.9</v>
      </c>
    </row>
    <row r="8616" spans="3:19" x14ac:dyDescent="0.25">
      <c r="C8616" s="210"/>
      <c r="R8616" s="208">
        <v>45128</v>
      </c>
      <c r="S8616" s="209">
        <v>114</v>
      </c>
    </row>
    <row r="8617" spans="3:19" x14ac:dyDescent="0.25">
      <c r="C8617" s="210"/>
      <c r="R8617" s="208">
        <v>45129</v>
      </c>
      <c r="S8617" s="209">
        <v>109.7</v>
      </c>
    </row>
    <row r="8618" spans="3:19" x14ac:dyDescent="0.25">
      <c r="C8618" s="210"/>
      <c r="R8618" s="208">
        <v>45130</v>
      </c>
      <c r="S8618" s="209">
        <v>109.8</v>
      </c>
    </row>
    <row r="8619" spans="3:19" x14ac:dyDescent="0.25">
      <c r="C8619" s="210"/>
      <c r="R8619" s="208">
        <v>45131</v>
      </c>
      <c r="S8619" s="209">
        <v>111.3</v>
      </c>
    </row>
    <row r="8620" spans="3:19" x14ac:dyDescent="0.25">
      <c r="C8620" s="210"/>
      <c r="R8620" s="208">
        <v>45132</v>
      </c>
      <c r="S8620" s="209">
        <v>109.1</v>
      </c>
    </row>
    <row r="8621" spans="3:19" x14ac:dyDescent="0.25">
      <c r="C8621" s="210"/>
      <c r="R8621" s="208">
        <v>45133</v>
      </c>
      <c r="S8621" s="209">
        <v>106</v>
      </c>
    </row>
    <row r="8622" spans="3:19" x14ac:dyDescent="0.25">
      <c r="C8622" s="210"/>
      <c r="R8622" s="208">
        <v>45134</v>
      </c>
      <c r="S8622" s="209">
        <v>106.5</v>
      </c>
    </row>
    <row r="8623" spans="3:19" x14ac:dyDescent="0.25">
      <c r="C8623" s="210"/>
      <c r="R8623" s="208">
        <v>45135</v>
      </c>
      <c r="S8623" s="209">
        <v>108.4</v>
      </c>
    </row>
    <row r="8624" spans="3:19" x14ac:dyDescent="0.25">
      <c r="C8624" s="210"/>
      <c r="R8624" s="208">
        <v>45136</v>
      </c>
      <c r="S8624" s="209">
        <v>106.4</v>
      </c>
    </row>
    <row r="8625" spans="3:19" x14ac:dyDescent="0.25">
      <c r="C8625" s="210"/>
      <c r="R8625" s="208">
        <v>45137</v>
      </c>
      <c r="S8625" s="209">
        <v>103.3</v>
      </c>
    </row>
    <row r="8626" spans="3:19" x14ac:dyDescent="0.25">
      <c r="C8626" s="210"/>
      <c r="R8626" s="208">
        <v>45138</v>
      </c>
      <c r="S8626" s="209">
        <v>105.2</v>
      </c>
    </row>
    <row r="8627" spans="3:19" x14ac:dyDescent="0.25">
      <c r="C8627" s="210"/>
      <c r="R8627" s="208">
        <v>45139</v>
      </c>
      <c r="S8627" s="209">
        <v>107</v>
      </c>
    </row>
    <row r="8628" spans="3:19" x14ac:dyDescent="0.25">
      <c r="C8628" s="210"/>
      <c r="R8628" s="208">
        <v>45140</v>
      </c>
      <c r="S8628" s="209">
        <v>110.2</v>
      </c>
    </row>
    <row r="8629" spans="3:19" x14ac:dyDescent="0.25">
      <c r="C8629" s="210"/>
      <c r="R8629" s="208">
        <v>45141</v>
      </c>
      <c r="S8629" s="209">
        <v>109.2</v>
      </c>
    </row>
    <row r="8630" spans="3:19" x14ac:dyDescent="0.25">
      <c r="C8630" s="210"/>
      <c r="R8630" s="208">
        <v>45142</v>
      </c>
      <c r="S8630" s="209">
        <v>110.2</v>
      </c>
    </row>
    <row r="8631" spans="3:19" x14ac:dyDescent="0.25">
      <c r="C8631" s="210"/>
      <c r="R8631" s="208">
        <v>45143</v>
      </c>
      <c r="S8631" s="209">
        <v>107.5</v>
      </c>
    </row>
    <row r="8632" spans="3:19" x14ac:dyDescent="0.25">
      <c r="C8632" s="210"/>
      <c r="R8632" s="208">
        <v>45144</v>
      </c>
      <c r="S8632" s="209">
        <v>104.5</v>
      </c>
    </row>
    <row r="8633" spans="3:19" x14ac:dyDescent="0.25">
      <c r="C8633" s="210"/>
      <c r="R8633" s="208">
        <v>45145</v>
      </c>
      <c r="S8633" s="209">
        <v>106.4</v>
      </c>
    </row>
    <row r="8634" spans="3:19" x14ac:dyDescent="0.25">
      <c r="C8634" s="210"/>
      <c r="R8634" s="208">
        <v>45146</v>
      </c>
      <c r="S8634" s="209">
        <v>107.9</v>
      </c>
    </row>
    <row r="8635" spans="3:19" x14ac:dyDescent="0.25">
      <c r="C8635" s="210"/>
      <c r="R8635" s="208">
        <v>45147</v>
      </c>
      <c r="S8635" s="209">
        <v>107</v>
      </c>
    </row>
    <row r="8636" spans="3:19" x14ac:dyDescent="0.25">
      <c r="C8636" s="210"/>
      <c r="R8636" s="208">
        <v>45148</v>
      </c>
      <c r="S8636" s="209">
        <v>106.9</v>
      </c>
    </row>
    <row r="8637" spans="3:19" x14ac:dyDescent="0.25">
      <c r="C8637" s="210"/>
      <c r="R8637" s="208">
        <v>45149</v>
      </c>
      <c r="S8637" s="209">
        <v>105.6</v>
      </c>
    </row>
    <row r="8638" spans="3:19" x14ac:dyDescent="0.25">
      <c r="C8638" s="210"/>
      <c r="R8638" s="208">
        <v>45150</v>
      </c>
      <c r="S8638" s="209">
        <v>106.8</v>
      </c>
    </row>
    <row r="8639" spans="3:19" x14ac:dyDescent="0.25">
      <c r="C8639" s="210"/>
      <c r="R8639" s="208">
        <v>45151</v>
      </c>
      <c r="S8639" s="209">
        <v>103.5</v>
      </c>
    </row>
    <row r="8640" spans="3:19" x14ac:dyDescent="0.25">
      <c r="C8640" s="210"/>
      <c r="R8640" s="208">
        <v>45152</v>
      </c>
      <c r="S8640" s="209">
        <v>105.6</v>
      </c>
    </row>
    <row r="8641" spans="3:19" x14ac:dyDescent="0.25">
      <c r="C8641" s="210"/>
      <c r="R8641" s="208">
        <v>45153</v>
      </c>
      <c r="S8641" s="209">
        <v>108.7</v>
      </c>
    </row>
    <row r="8642" spans="3:19" x14ac:dyDescent="0.25">
      <c r="C8642" s="210"/>
      <c r="R8642" s="208">
        <v>45154</v>
      </c>
      <c r="S8642" s="209">
        <v>108.6</v>
      </c>
    </row>
    <row r="8643" spans="3:19" x14ac:dyDescent="0.25">
      <c r="C8643" s="210"/>
      <c r="R8643" s="208">
        <v>45155</v>
      </c>
      <c r="S8643" s="209">
        <v>107.6</v>
      </c>
    </row>
    <row r="8644" spans="3:19" x14ac:dyDescent="0.25">
      <c r="C8644" s="210"/>
      <c r="R8644" s="208">
        <v>45156</v>
      </c>
      <c r="S8644" s="209">
        <v>104.2</v>
      </c>
    </row>
    <row r="8645" spans="3:19" x14ac:dyDescent="0.25">
      <c r="C8645" s="210"/>
      <c r="R8645" s="208">
        <v>45157</v>
      </c>
      <c r="S8645" s="209">
        <v>104</v>
      </c>
    </row>
    <row r="8646" spans="3:19" x14ac:dyDescent="0.25">
      <c r="C8646" s="210"/>
      <c r="R8646" s="208">
        <v>45158</v>
      </c>
      <c r="S8646" s="209">
        <v>101.9</v>
      </c>
    </row>
    <row r="8647" spans="3:19" x14ac:dyDescent="0.25">
      <c r="C8647" s="210"/>
      <c r="R8647" s="208">
        <v>45159</v>
      </c>
      <c r="S8647" s="209">
        <v>104.4</v>
      </c>
    </row>
    <row r="8648" spans="3:19" x14ac:dyDescent="0.25">
      <c r="C8648" s="210"/>
      <c r="R8648" s="208">
        <v>45160</v>
      </c>
      <c r="S8648" s="209">
        <v>105.6</v>
      </c>
    </row>
    <row r="8649" spans="3:19" x14ac:dyDescent="0.25">
      <c r="C8649" s="210"/>
      <c r="R8649" s="208">
        <v>45161</v>
      </c>
      <c r="S8649" s="209">
        <v>105</v>
      </c>
    </row>
    <row r="8650" spans="3:19" x14ac:dyDescent="0.25">
      <c r="C8650" s="210"/>
      <c r="R8650" s="208">
        <v>45162</v>
      </c>
      <c r="S8650" s="209">
        <v>104.6</v>
      </c>
    </row>
    <row r="8651" spans="3:19" x14ac:dyDescent="0.25">
      <c r="C8651" s="210"/>
      <c r="R8651" s="208">
        <v>45163</v>
      </c>
      <c r="S8651" s="209">
        <v>103</v>
      </c>
    </row>
    <row r="8652" spans="3:19" x14ac:dyDescent="0.25">
      <c r="C8652" s="210"/>
      <c r="R8652" s="208">
        <v>45164</v>
      </c>
      <c r="S8652" s="209">
        <v>101.4</v>
      </c>
    </row>
    <row r="8653" spans="3:19" x14ac:dyDescent="0.25">
      <c r="C8653" s="210"/>
      <c r="R8653" s="208">
        <v>45165</v>
      </c>
      <c r="S8653" s="209">
        <v>98.2</v>
      </c>
    </row>
    <row r="8654" spans="3:19" x14ac:dyDescent="0.25">
      <c r="C8654" s="210"/>
      <c r="R8654" s="208">
        <v>45166</v>
      </c>
      <c r="S8654" s="209">
        <v>98</v>
      </c>
    </row>
    <row r="8655" spans="3:19" x14ac:dyDescent="0.25">
      <c r="C8655" s="210"/>
      <c r="R8655" s="208">
        <v>45167</v>
      </c>
      <c r="S8655" s="209">
        <v>101.8</v>
      </c>
    </row>
    <row r="8656" spans="3:19" x14ac:dyDescent="0.25">
      <c r="C8656" s="210"/>
      <c r="R8656" s="208">
        <v>45168</v>
      </c>
      <c r="S8656" s="209">
        <v>102.2</v>
      </c>
    </row>
    <row r="8657" spans="3:19" x14ac:dyDescent="0.25">
      <c r="C8657" s="210"/>
      <c r="R8657" s="208">
        <v>45169</v>
      </c>
      <c r="S8657" s="209">
        <v>102.3</v>
      </c>
    </row>
    <row r="8658" spans="3:19" x14ac:dyDescent="0.25">
      <c r="C8658" s="210"/>
      <c r="R8658" s="208">
        <v>45170</v>
      </c>
      <c r="S8658" s="209">
        <v>100</v>
      </c>
    </row>
    <row r="8659" spans="3:19" x14ac:dyDescent="0.25">
      <c r="C8659" s="210"/>
      <c r="R8659" s="208">
        <v>45171</v>
      </c>
      <c r="S8659" s="209">
        <v>99.1</v>
      </c>
    </row>
    <row r="8660" spans="3:19" x14ac:dyDescent="0.25">
      <c r="C8660" s="210"/>
      <c r="R8660" s="208">
        <v>45172</v>
      </c>
      <c r="S8660" s="209">
        <v>95.4</v>
      </c>
    </row>
    <row r="8661" spans="3:19" x14ac:dyDescent="0.25">
      <c r="C8661" s="210"/>
      <c r="R8661" s="208">
        <v>45173</v>
      </c>
      <c r="S8661" s="209">
        <v>95.4</v>
      </c>
    </row>
    <row r="8662" spans="3:19" x14ac:dyDescent="0.25">
      <c r="C8662" s="210"/>
      <c r="R8662" s="208">
        <v>45174</v>
      </c>
      <c r="S8662" s="209">
        <v>98.5</v>
      </c>
    </row>
    <row r="8663" spans="3:19" x14ac:dyDescent="0.25">
      <c r="C8663" s="210"/>
      <c r="R8663" s="208">
        <v>45175</v>
      </c>
      <c r="S8663" s="209">
        <v>97.2</v>
      </c>
    </row>
    <row r="8664" spans="3:19" x14ac:dyDescent="0.25">
      <c r="C8664" s="210"/>
      <c r="R8664" s="208">
        <v>45176</v>
      </c>
      <c r="S8664" s="209">
        <v>96</v>
      </c>
    </row>
    <row r="8665" spans="3:19" x14ac:dyDescent="0.25">
      <c r="C8665" s="210"/>
      <c r="R8665" s="208">
        <v>45177</v>
      </c>
      <c r="S8665" s="209">
        <v>95</v>
      </c>
    </row>
    <row r="8666" spans="3:19" x14ac:dyDescent="0.25">
      <c r="C8666" s="210"/>
      <c r="R8666" s="208">
        <v>45178</v>
      </c>
      <c r="S8666" s="209">
        <v>91.8</v>
      </c>
    </row>
    <row r="8667" spans="3:19" x14ac:dyDescent="0.25">
      <c r="C8667" s="210"/>
      <c r="R8667" s="208">
        <v>45179</v>
      </c>
      <c r="S8667" s="209">
        <v>87.3</v>
      </c>
    </row>
    <row r="8668" spans="3:19" x14ac:dyDescent="0.25">
      <c r="C8668" s="210"/>
      <c r="R8668" s="208">
        <v>45180</v>
      </c>
      <c r="S8668" s="209">
        <v>87.1</v>
      </c>
    </row>
    <row r="8669" spans="3:19" x14ac:dyDescent="0.25">
      <c r="C8669" s="210"/>
      <c r="R8669" s="208">
        <v>45181</v>
      </c>
      <c r="S8669" s="209">
        <v>90.5</v>
      </c>
    </row>
    <row r="8670" spans="3:19" x14ac:dyDescent="0.25">
      <c r="C8670" s="210"/>
      <c r="R8670" s="208">
        <v>45182</v>
      </c>
      <c r="S8670" s="209">
        <v>90.8</v>
      </c>
    </row>
    <row r="8671" spans="3:19" x14ac:dyDescent="0.25">
      <c r="C8671" s="210"/>
      <c r="R8671" s="208">
        <v>45183</v>
      </c>
      <c r="S8671" s="209">
        <v>90.9</v>
      </c>
    </row>
    <row r="8672" spans="3:19" x14ac:dyDescent="0.25">
      <c r="C8672" s="210"/>
      <c r="R8672" s="208">
        <v>45184</v>
      </c>
      <c r="S8672" s="209">
        <v>91</v>
      </c>
    </row>
    <row r="8673" spans="3:19" x14ac:dyDescent="0.25">
      <c r="C8673" s="210"/>
      <c r="R8673" s="208">
        <v>45185</v>
      </c>
      <c r="S8673" s="209">
        <v>89.5</v>
      </c>
    </row>
    <row r="8674" spans="3:19" x14ac:dyDescent="0.25">
      <c r="C8674" s="210"/>
      <c r="R8674" s="208">
        <v>45186</v>
      </c>
      <c r="S8674" s="209">
        <v>88.8</v>
      </c>
    </row>
    <row r="8675" spans="3:19" x14ac:dyDescent="0.25">
      <c r="C8675" s="210"/>
      <c r="R8675" s="208">
        <v>45187</v>
      </c>
      <c r="S8675" s="209">
        <v>88.6</v>
      </c>
    </row>
    <row r="8676" spans="3:19" x14ac:dyDescent="0.25">
      <c r="C8676" s="210"/>
      <c r="R8676" s="208">
        <v>45188</v>
      </c>
      <c r="S8676" s="209">
        <v>94.3</v>
      </c>
    </row>
    <row r="8677" spans="3:19" x14ac:dyDescent="0.25">
      <c r="C8677" s="210"/>
      <c r="R8677" s="208">
        <v>45189</v>
      </c>
      <c r="S8677" s="209">
        <v>97.2</v>
      </c>
    </row>
    <row r="8678" spans="3:19" x14ac:dyDescent="0.25">
      <c r="C8678" s="210"/>
      <c r="R8678" s="208">
        <v>45190</v>
      </c>
      <c r="S8678" s="209">
        <v>99.8</v>
      </c>
    </row>
    <row r="8679" spans="3:19" x14ac:dyDescent="0.25">
      <c r="C8679" s="210"/>
      <c r="R8679" s="208">
        <v>45191</v>
      </c>
      <c r="S8679" s="209">
        <v>99.7</v>
      </c>
    </row>
    <row r="8680" spans="3:19" x14ac:dyDescent="0.25">
      <c r="C8680" s="210"/>
      <c r="R8680" s="208">
        <v>45192</v>
      </c>
      <c r="S8680" s="209">
        <v>100.5</v>
      </c>
    </row>
    <row r="8681" spans="3:19" x14ac:dyDescent="0.25">
      <c r="C8681" s="210"/>
      <c r="R8681" s="208">
        <v>45193</v>
      </c>
      <c r="S8681" s="209">
        <v>101.3</v>
      </c>
    </row>
    <row r="8682" spans="3:19" x14ac:dyDescent="0.25">
      <c r="C8682" s="210"/>
      <c r="R8682" s="208">
        <v>45194</v>
      </c>
      <c r="S8682" s="209">
        <v>101.5</v>
      </c>
    </row>
    <row r="8683" spans="3:19" x14ac:dyDescent="0.25">
      <c r="C8683" s="210"/>
      <c r="R8683" s="208">
        <v>45195</v>
      </c>
      <c r="S8683" s="209">
        <v>103</v>
      </c>
    </row>
    <row r="8684" spans="3:19" x14ac:dyDescent="0.25">
      <c r="C8684" s="210"/>
      <c r="R8684" s="208">
        <v>45196</v>
      </c>
      <c r="S8684" s="209">
        <v>104.3</v>
      </c>
    </row>
    <row r="8685" spans="3:19" x14ac:dyDescent="0.25">
      <c r="C8685" s="210"/>
      <c r="R8685" s="208">
        <v>45197</v>
      </c>
      <c r="S8685" s="209">
        <v>102.5</v>
      </c>
    </row>
    <row r="8686" spans="3:19" x14ac:dyDescent="0.25">
      <c r="C8686" s="210"/>
      <c r="R8686" s="208">
        <v>45198</v>
      </c>
      <c r="S8686" s="209">
        <v>99.5</v>
      </c>
    </row>
    <row r="8687" spans="3:19" x14ac:dyDescent="0.25">
      <c r="C8687" s="210"/>
      <c r="R8687" s="208">
        <v>45199</v>
      </c>
      <c r="S8687" s="209">
        <v>98</v>
      </c>
    </row>
    <row r="8688" spans="3:19" x14ac:dyDescent="0.25">
      <c r="C8688" s="210"/>
      <c r="R8688" s="208">
        <v>45200</v>
      </c>
      <c r="S8688" s="209">
        <v>96.7</v>
      </c>
    </row>
    <row r="8689" spans="3:19" x14ac:dyDescent="0.25">
      <c r="C8689" s="210"/>
      <c r="R8689" s="208">
        <v>45201</v>
      </c>
      <c r="S8689" s="209">
        <v>96.8</v>
      </c>
    </row>
    <row r="8690" spans="3:19" x14ac:dyDescent="0.25">
      <c r="C8690" s="210"/>
      <c r="R8690" s="208">
        <v>45202</v>
      </c>
      <c r="S8690" s="209">
        <v>99.6</v>
      </c>
    </row>
    <row r="8691" spans="3:19" x14ac:dyDescent="0.25">
      <c r="C8691" s="210"/>
      <c r="R8691" s="208">
        <v>45203</v>
      </c>
      <c r="S8691" s="209">
        <v>98.3</v>
      </c>
    </row>
    <row r="8692" spans="3:19" x14ac:dyDescent="0.25">
      <c r="C8692" s="210"/>
      <c r="R8692" s="208">
        <v>45204</v>
      </c>
      <c r="S8692" s="209">
        <v>96.2</v>
      </c>
    </row>
    <row r="8693" spans="3:19" x14ac:dyDescent="0.25">
      <c r="C8693" s="210"/>
      <c r="R8693" s="208">
        <v>45205</v>
      </c>
      <c r="S8693" s="209">
        <v>99.2</v>
      </c>
    </row>
    <row r="8694" spans="3:19" x14ac:dyDescent="0.25">
      <c r="C8694" s="210">
        <v>800</v>
      </c>
      <c r="R8694" s="208">
        <v>45206</v>
      </c>
      <c r="S8694" s="209">
        <v>98.2</v>
      </c>
    </row>
    <row r="8695" spans="3:19" x14ac:dyDescent="0.25">
      <c r="C8695" s="210">
        <v>800</v>
      </c>
      <c r="R8695" s="208">
        <v>45207</v>
      </c>
      <c r="S8695" s="209">
        <v>97.9</v>
      </c>
    </row>
    <row r="8696" spans="3:19" x14ac:dyDescent="0.25">
      <c r="C8696" s="210">
        <v>800</v>
      </c>
      <c r="R8696" s="208">
        <v>45208</v>
      </c>
      <c r="S8696" s="209">
        <v>104.6</v>
      </c>
    </row>
    <row r="8697" spans="3:19" x14ac:dyDescent="0.25">
      <c r="C8697" s="210"/>
      <c r="R8697" s="208">
        <v>45209</v>
      </c>
      <c r="S8697" s="209">
        <v>113</v>
      </c>
    </row>
    <row r="8698" spans="3:19" x14ac:dyDescent="0.25">
      <c r="C8698" s="210"/>
      <c r="R8698" s="208">
        <v>45210</v>
      </c>
      <c r="S8698" s="209">
        <v>118.4</v>
      </c>
    </row>
    <row r="8699" spans="3:19" x14ac:dyDescent="0.25">
      <c r="C8699" s="210"/>
      <c r="R8699" s="208">
        <v>45211</v>
      </c>
      <c r="S8699" s="209">
        <v>120.6</v>
      </c>
    </row>
    <row r="8700" spans="3:19" x14ac:dyDescent="0.25">
      <c r="C8700" s="210"/>
      <c r="R8700" s="208">
        <v>45212</v>
      </c>
      <c r="S8700" s="209">
        <v>126</v>
      </c>
    </row>
    <row r="8701" spans="3:19" x14ac:dyDescent="0.25">
      <c r="C8701" s="210"/>
      <c r="R8701" s="208">
        <v>45213</v>
      </c>
      <c r="S8701" s="209">
        <v>129</v>
      </c>
    </row>
    <row r="8702" spans="3:19" x14ac:dyDescent="0.25">
      <c r="C8702" s="210"/>
      <c r="R8702" s="208">
        <v>45214</v>
      </c>
      <c r="S8702" s="209">
        <v>130.19999999999999</v>
      </c>
    </row>
    <row r="8703" spans="3:19" x14ac:dyDescent="0.25">
      <c r="C8703" s="210"/>
      <c r="R8703" s="208">
        <v>45215</v>
      </c>
      <c r="S8703" s="209">
        <v>137.1</v>
      </c>
    </row>
    <row r="8704" spans="3:19" x14ac:dyDescent="0.25">
      <c r="C8704" s="210"/>
      <c r="R8704" s="208">
        <v>45216</v>
      </c>
      <c r="S8704" s="209">
        <v>144.19999999999999</v>
      </c>
    </row>
    <row r="8705" spans="3:19" x14ac:dyDescent="0.25">
      <c r="C8705" s="210"/>
      <c r="R8705" s="208">
        <v>45217</v>
      </c>
      <c r="S8705" s="209">
        <v>152.1</v>
      </c>
    </row>
    <row r="8706" spans="3:19" x14ac:dyDescent="0.25">
      <c r="C8706" s="210"/>
      <c r="R8706" s="208">
        <v>45218</v>
      </c>
      <c r="S8706" s="209">
        <v>156.9</v>
      </c>
    </row>
    <row r="8707" spans="3:19" x14ac:dyDescent="0.25">
      <c r="C8707" s="210"/>
      <c r="R8707" s="208">
        <v>45219</v>
      </c>
      <c r="S8707" s="209">
        <v>160.5</v>
      </c>
    </row>
    <row r="8708" spans="3:19" x14ac:dyDescent="0.25">
      <c r="C8708" s="210"/>
      <c r="R8708" s="208">
        <v>45220</v>
      </c>
      <c r="S8708" s="209">
        <v>163.5</v>
      </c>
    </row>
    <row r="8709" spans="3:19" x14ac:dyDescent="0.25">
      <c r="C8709" s="210"/>
      <c r="R8709" s="208">
        <v>45221</v>
      </c>
      <c r="S8709" s="209">
        <v>162.6</v>
      </c>
    </row>
    <row r="8710" spans="3:19" x14ac:dyDescent="0.25">
      <c r="C8710" s="210"/>
      <c r="R8710" s="208">
        <v>45222</v>
      </c>
      <c r="S8710" s="209">
        <v>170.6</v>
      </c>
    </row>
    <row r="8711" spans="3:19" x14ac:dyDescent="0.25">
      <c r="C8711" s="210"/>
      <c r="R8711" s="208">
        <v>45223</v>
      </c>
      <c r="S8711" s="209">
        <v>176.8</v>
      </c>
    </row>
    <row r="8712" spans="3:19" x14ac:dyDescent="0.25">
      <c r="C8712" s="210"/>
      <c r="R8712" s="208">
        <v>45224</v>
      </c>
      <c r="S8712" s="209">
        <v>180.9</v>
      </c>
    </row>
    <row r="8713" spans="3:19" x14ac:dyDescent="0.25">
      <c r="C8713" s="210"/>
      <c r="R8713" s="208">
        <v>45225</v>
      </c>
      <c r="S8713" s="209">
        <v>184.1</v>
      </c>
    </row>
    <row r="8714" spans="3:19" x14ac:dyDescent="0.25">
      <c r="C8714" s="210"/>
      <c r="R8714" s="208">
        <v>45226</v>
      </c>
      <c r="S8714" s="209">
        <v>189.5</v>
      </c>
    </row>
    <row r="8715" spans="3:19" x14ac:dyDescent="0.25">
      <c r="C8715" s="210"/>
      <c r="R8715" s="208">
        <v>45227</v>
      </c>
      <c r="S8715" s="209">
        <v>192.7</v>
      </c>
    </row>
    <row r="8716" spans="3:19" x14ac:dyDescent="0.25">
      <c r="C8716" s="210"/>
      <c r="R8716" s="208">
        <v>45228</v>
      </c>
      <c r="S8716" s="209">
        <v>194.3</v>
      </c>
    </row>
    <row r="8717" spans="3:19" x14ac:dyDescent="0.25">
      <c r="C8717" s="210"/>
      <c r="R8717" s="208">
        <v>45229</v>
      </c>
      <c r="S8717" s="209">
        <v>198.7</v>
      </c>
    </row>
    <row r="8718" spans="3:19" x14ac:dyDescent="0.25">
      <c r="C8718" s="210"/>
      <c r="R8718" s="208">
        <v>45230</v>
      </c>
      <c r="S8718" s="209">
        <v>203.4</v>
      </c>
    </row>
    <row r="8719" spans="3:19" x14ac:dyDescent="0.25">
      <c r="C8719" s="210"/>
      <c r="R8719" s="208">
        <v>45231</v>
      </c>
      <c r="S8719" s="209">
        <v>210.4</v>
      </c>
    </row>
    <row r="8720" spans="3:19" x14ac:dyDescent="0.25">
      <c r="C8720" s="210"/>
      <c r="R8720" s="208">
        <v>45232</v>
      </c>
      <c r="S8720" s="209">
        <v>214</v>
      </c>
    </row>
    <row r="8721" spans="3:19" x14ac:dyDescent="0.25">
      <c r="C8721" s="210"/>
      <c r="R8721" s="208">
        <v>45233</v>
      </c>
      <c r="S8721" s="209">
        <v>217.9</v>
      </c>
    </row>
    <row r="8722" spans="3:19" x14ac:dyDescent="0.25">
      <c r="C8722" s="210"/>
      <c r="R8722" s="208">
        <v>45234</v>
      </c>
      <c r="S8722" s="209">
        <v>221</v>
      </c>
    </row>
    <row r="8723" spans="3:19" x14ac:dyDescent="0.25">
      <c r="C8723" s="210"/>
      <c r="R8723" s="208">
        <v>45235</v>
      </c>
      <c r="S8723" s="209">
        <v>218.5</v>
      </c>
    </row>
    <row r="8724" spans="3:19" x14ac:dyDescent="0.25">
      <c r="C8724" s="210"/>
      <c r="R8724" s="208">
        <v>45236</v>
      </c>
      <c r="S8724" s="209">
        <v>223.2</v>
      </c>
    </row>
    <row r="8725" spans="3:19" x14ac:dyDescent="0.25">
      <c r="C8725" s="210"/>
      <c r="R8725" s="208">
        <v>45237</v>
      </c>
      <c r="S8725" s="209">
        <v>225</v>
      </c>
    </row>
    <row r="8726" spans="3:19" x14ac:dyDescent="0.25">
      <c r="C8726" s="210"/>
      <c r="R8726" s="208">
        <v>45238</v>
      </c>
      <c r="S8726" s="209">
        <v>221.5</v>
      </c>
    </row>
    <row r="8727" spans="3:19" x14ac:dyDescent="0.25">
      <c r="C8727" s="210"/>
      <c r="R8727" s="208">
        <v>45239</v>
      </c>
      <c r="S8727" s="209">
        <v>219.1</v>
      </c>
    </row>
    <row r="8728" spans="3:19" x14ac:dyDescent="0.25">
      <c r="C8728" s="210"/>
      <c r="R8728" s="208">
        <v>45240</v>
      </c>
      <c r="S8728" s="209">
        <v>216.1</v>
      </c>
    </row>
    <row r="8729" spans="3:19" x14ac:dyDescent="0.25">
      <c r="C8729" s="210"/>
      <c r="R8729" s="208">
        <v>45241</v>
      </c>
      <c r="S8729" s="209">
        <v>213.9</v>
      </c>
    </row>
    <row r="8730" spans="3:19" x14ac:dyDescent="0.25">
      <c r="C8730" s="210"/>
      <c r="R8730" s="208">
        <v>45242</v>
      </c>
      <c r="S8730" s="209">
        <v>208.4</v>
      </c>
    </row>
    <row r="8731" spans="3:19" x14ac:dyDescent="0.25">
      <c r="C8731" s="210"/>
      <c r="R8731" s="208">
        <v>45243</v>
      </c>
      <c r="S8731" s="209">
        <v>205.8</v>
      </c>
    </row>
    <row r="8732" spans="3:19" x14ac:dyDescent="0.25">
      <c r="C8732" s="210"/>
      <c r="R8732" s="208">
        <v>45244</v>
      </c>
      <c r="S8732" s="209">
        <v>206.1</v>
      </c>
    </row>
    <row r="8733" spans="3:19" x14ac:dyDescent="0.25">
      <c r="C8733" s="210"/>
      <c r="R8733" s="208">
        <v>45245</v>
      </c>
      <c r="S8733" s="209">
        <v>200.6</v>
      </c>
    </row>
    <row r="8734" spans="3:19" x14ac:dyDescent="0.25">
      <c r="C8734" s="210"/>
      <c r="R8734" s="208">
        <v>45246</v>
      </c>
      <c r="S8734" s="209">
        <v>198.1</v>
      </c>
    </row>
    <row r="8735" spans="3:19" x14ac:dyDescent="0.25">
      <c r="C8735" s="210"/>
      <c r="R8735" s="208">
        <v>45247</v>
      </c>
      <c r="S8735" s="209">
        <v>193.3</v>
      </c>
    </row>
    <row r="8736" spans="3:19" x14ac:dyDescent="0.25">
      <c r="C8736" s="210"/>
      <c r="R8736" s="208">
        <v>45248</v>
      </c>
      <c r="S8736" s="209">
        <v>185.2</v>
      </c>
    </row>
    <row r="8737" spans="3:19" x14ac:dyDescent="0.25">
      <c r="C8737" s="210"/>
      <c r="R8737" s="208">
        <v>45249</v>
      </c>
      <c r="S8737" s="209">
        <v>178.3</v>
      </c>
    </row>
    <row r="8738" spans="3:19" x14ac:dyDescent="0.25">
      <c r="C8738" s="210"/>
      <c r="R8738" s="208">
        <v>45250</v>
      </c>
      <c r="S8738" s="209">
        <v>175.9</v>
      </c>
    </row>
    <row r="8739" spans="3:19" x14ac:dyDescent="0.25">
      <c r="C8739" s="210"/>
      <c r="R8739" s="208">
        <v>45251</v>
      </c>
      <c r="S8739" s="209">
        <v>176.2</v>
      </c>
    </row>
    <row r="8740" spans="3:19" x14ac:dyDescent="0.25">
      <c r="C8740" s="210"/>
      <c r="R8740" s="208">
        <v>45252</v>
      </c>
      <c r="S8740" s="209">
        <v>172.5</v>
      </c>
    </row>
    <row r="8741" spans="3:19" x14ac:dyDescent="0.25">
      <c r="C8741" s="210"/>
      <c r="R8741" s="208">
        <v>45253</v>
      </c>
      <c r="S8741" s="209">
        <v>170.2</v>
      </c>
    </row>
    <row r="8742" spans="3:19" x14ac:dyDescent="0.25">
      <c r="C8742" s="210"/>
      <c r="R8742" s="208">
        <v>45254</v>
      </c>
      <c r="S8742" s="209">
        <v>167.9</v>
      </c>
    </row>
    <row r="8743" spans="3:19" x14ac:dyDescent="0.25">
      <c r="C8743" s="210"/>
      <c r="R8743" s="208">
        <v>45255</v>
      </c>
      <c r="S8743" s="209">
        <v>166.5</v>
      </c>
    </row>
    <row r="8744" spans="3:19" x14ac:dyDescent="0.25">
      <c r="C8744" s="210"/>
      <c r="R8744" s="208">
        <v>45256</v>
      </c>
      <c r="S8744" s="209">
        <v>161.19999999999999</v>
      </c>
    </row>
    <row r="8745" spans="3:19" x14ac:dyDescent="0.25">
      <c r="C8745" s="210"/>
      <c r="R8745" s="208">
        <v>45257</v>
      </c>
      <c r="S8745" s="209">
        <v>161.80000000000001</v>
      </c>
    </row>
    <row r="8746" spans="3:19" x14ac:dyDescent="0.25">
      <c r="C8746" s="210"/>
      <c r="R8746" s="208">
        <v>45258</v>
      </c>
      <c r="S8746" s="209">
        <v>164.3</v>
      </c>
    </row>
    <row r="8747" spans="3:19" x14ac:dyDescent="0.25">
      <c r="C8747" s="210"/>
      <c r="R8747" s="208">
        <v>45259</v>
      </c>
      <c r="S8747" s="209">
        <v>161.19999999999999</v>
      </c>
    </row>
    <row r="8748" spans="3:19" x14ac:dyDescent="0.25">
      <c r="C8748" s="210"/>
      <c r="R8748" s="208">
        <v>45260</v>
      </c>
      <c r="S8748" s="209">
        <v>162.5</v>
      </c>
    </row>
    <row r="8749" spans="3:19" x14ac:dyDescent="0.25">
      <c r="C8749" s="210"/>
      <c r="R8749" s="208">
        <v>45261</v>
      </c>
      <c r="S8749" s="209">
        <v>156.69999999999999</v>
      </c>
    </row>
    <row r="8750" spans="3:19" x14ac:dyDescent="0.25">
      <c r="C8750" s="210"/>
      <c r="R8750" s="208">
        <v>45262</v>
      </c>
      <c r="S8750" s="209">
        <v>154.1</v>
      </c>
    </row>
    <row r="8751" spans="3:19" x14ac:dyDescent="0.25">
      <c r="C8751" s="210"/>
      <c r="R8751" s="208">
        <v>45263</v>
      </c>
      <c r="S8751" s="209">
        <v>152.4</v>
      </c>
    </row>
    <row r="8752" spans="3:19" x14ac:dyDescent="0.25">
      <c r="C8752" s="210"/>
      <c r="R8752" s="208">
        <v>45264</v>
      </c>
      <c r="S8752" s="209">
        <v>154.9</v>
      </c>
    </row>
    <row r="8753" spans="3:19" x14ac:dyDescent="0.25">
      <c r="C8753" s="210"/>
      <c r="R8753" s="208">
        <v>45265</v>
      </c>
      <c r="S8753" s="209">
        <v>155.30000000000001</v>
      </c>
    </row>
    <row r="8754" spans="3:19" x14ac:dyDescent="0.25">
      <c r="C8754" s="210"/>
      <c r="R8754" s="208">
        <v>45266</v>
      </c>
      <c r="S8754" s="209">
        <v>154.5</v>
      </c>
    </row>
    <row r="8755" spans="3:19" x14ac:dyDescent="0.25">
      <c r="C8755" s="210"/>
      <c r="R8755" s="208">
        <v>45267</v>
      </c>
      <c r="S8755" s="209">
        <v>156.9</v>
      </c>
    </row>
    <row r="8756" spans="3:19" x14ac:dyDescent="0.25">
      <c r="C8756" s="210"/>
      <c r="R8756" s="208">
        <v>45268</v>
      </c>
      <c r="S8756" s="209">
        <v>157.4</v>
      </c>
    </row>
    <row r="8757" spans="3:19" x14ac:dyDescent="0.25">
      <c r="C8757" s="210"/>
      <c r="R8757" s="208">
        <v>45269</v>
      </c>
      <c r="S8757" s="209">
        <v>155.80000000000001</v>
      </c>
    </row>
    <row r="8758" spans="3:19" x14ac:dyDescent="0.25">
      <c r="C8758" s="210"/>
      <c r="R8758" s="208">
        <v>45270</v>
      </c>
      <c r="S8758" s="209">
        <v>154.69999999999999</v>
      </c>
    </row>
    <row r="8759" spans="3:19" x14ac:dyDescent="0.25">
      <c r="C8759" s="210"/>
      <c r="R8759" s="208">
        <v>45271</v>
      </c>
      <c r="S8759" s="209">
        <v>155.4</v>
      </c>
    </row>
  </sheetData>
  <mergeCells count="4">
    <mergeCell ref="B2:I2"/>
    <mergeCell ref="B3:I3"/>
    <mergeCell ref="B4:I4"/>
    <mergeCell ref="B6:I7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256E1-7956-4F33-B989-B203FB9BE737}">
  <sheetPr codeName="Sheet29"/>
  <dimension ref="B1:K29"/>
  <sheetViews>
    <sheetView showGridLines="0" topLeftCell="A10" zoomScale="80" zoomScaleNormal="80" workbookViewId="0">
      <selection activeCell="O10" sqref="O10"/>
    </sheetView>
  </sheetViews>
  <sheetFormatPr defaultColWidth="8" defaultRowHeight="12.75" x14ac:dyDescent="0.25"/>
  <cols>
    <col min="1" max="2" width="8" style="151"/>
    <col min="3" max="3" width="18.42578125" style="151" customWidth="1"/>
    <col min="4" max="4" width="49.28515625" style="151" customWidth="1"/>
    <col min="5" max="5" width="8.140625" style="151" customWidth="1"/>
    <col min="6" max="6" width="11.140625" style="151" customWidth="1"/>
    <col min="7" max="7" width="29.28515625" style="151" customWidth="1"/>
    <col min="8" max="8" width="22.5703125" style="151" customWidth="1"/>
    <col min="9" max="16384" width="8" style="151"/>
  </cols>
  <sheetData>
    <row r="1" spans="2:11" ht="23.25" x14ac:dyDescent="0.25">
      <c r="C1" s="826" t="s">
        <v>36</v>
      </c>
      <c r="D1" s="827"/>
      <c r="E1" s="827"/>
      <c r="F1" s="827"/>
      <c r="G1" s="827"/>
      <c r="H1" s="827"/>
      <c r="I1" s="152"/>
      <c r="J1" s="152"/>
      <c r="K1" s="152"/>
    </row>
    <row r="2" spans="2:11" ht="18.75" x14ac:dyDescent="0.25">
      <c r="C2" s="828" t="s">
        <v>37</v>
      </c>
      <c r="D2" s="829"/>
      <c r="E2" s="829"/>
      <c r="F2" s="829"/>
      <c r="G2" s="829"/>
      <c r="H2" s="829"/>
      <c r="I2" s="153"/>
      <c r="J2" s="153"/>
      <c r="K2" s="153"/>
    </row>
    <row r="3" spans="2:11" ht="15.75" customHeight="1" x14ac:dyDescent="0.25">
      <c r="C3" s="820" t="s">
        <v>38</v>
      </c>
      <c r="D3" s="821"/>
      <c r="E3" s="821"/>
      <c r="F3" s="821"/>
      <c r="G3" s="821"/>
      <c r="H3" s="821"/>
      <c r="I3" s="6"/>
      <c r="J3" s="6"/>
      <c r="K3" s="6"/>
    </row>
    <row r="7" spans="2:11" ht="18.75" x14ac:dyDescent="0.3">
      <c r="C7" s="830" t="s">
        <v>732</v>
      </c>
      <c r="D7" s="830"/>
      <c r="E7" s="830"/>
      <c r="F7" s="830"/>
      <c r="G7" s="830"/>
      <c r="H7" s="154"/>
    </row>
    <row r="8" spans="2:11" ht="18.75" x14ac:dyDescent="0.3">
      <c r="C8" s="830" t="s">
        <v>169</v>
      </c>
      <c r="D8" s="830"/>
      <c r="E8" s="830"/>
      <c r="F8" s="830"/>
      <c r="G8" s="830"/>
      <c r="H8" s="154"/>
    </row>
    <row r="9" spans="2:11" ht="19.5" customHeight="1" thickBot="1" x14ac:dyDescent="0.3">
      <c r="C9" s="831" t="s">
        <v>744</v>
      </c>
      <c r="D9" s="831"/>
      <c r="E9" s="831"/>
      <c r="F9" s="831"/>
      <c r="G9" s="831"/>
      <c r="H9"/>
      <c r="I9"/>
    </row>
    <row r="10" spans="2:11" ht="59.25" customHeight="1" thickBot="1" x14ac:dyDescent="0.3">
      <c r="C10" s="374" t="s">
        <v>70</v>
      </c>
      <c r="D10" s="375" t="s">
        <v>147</v>
      </c>
      <c r="E10" s="824" t="s">
        <v>743</v>
      </c>
      <c r="F10" s="825"/>
      <c r="G10" s="376" t="s">
        <v>148</v>
      </c>
      <c r="H10"/>
    </row>
    <row r="11" spans="2:11" ht="60.75" thickBot="1" x14ac:dyDescent="0.3">
      <c r="B11" s="155"/>
      <c r="C11" s="156" t="s">
        <v>149</v>
      </c>
      <c r="D11" s="157" t="s">
        <v>150</v>
      </c>
      <c r="E11" s="832" t="s">
        <v>151</v>
      </c>
      <c r="F11" s="833"/>
      <c r="G11" s="159" t="s">
        <v>152</v>
      </c>
      <c r="H11"/>
    </row>
    <row r="12" spans="2:11" ht="135.75" thickBot="1" x14ac:dyDescent="0.3">
      <c r="B12" s="155"/>
      <c r="C12" s="160" t="s">
        <v>153</v>
      </c>
      <c r="D12" s="161" t="s">
        <v>154</v>
      </c>
      <c r="E12" s="832" t="s">
        <v>155</v>
      </c>
      <c r="F12" s="833"/>
      <c r="G12" s="162" t="s">
        <v>745</v>
      </c>
    </row>
    <row r="13" spans="2:11" ht="75.75" thickBot="1" x14ac:dyDescent="0.3">
      <c r="B13" s="155"/>
      <c r="C13" s="163" t="s">
        <v>170</v>
      </c>
      <c r="D13" s="164" t="s">
        <v>156</v>
      </c>
      <c r="E13" s="832" t="s">
        <v>155</v>
      </c>
      <c r="F13" s="833"/>
      <c r="G13" s="165" t="s">
        <v>746</v>
      </c>
    </row>
    <row r="14" spans="2:11" ht="79.5" customHeight="1" thickBot="1" x14ac:dyDescent="0.3">
      <c r="B14" s="155"/>
      <c r="C14" s="162" t="s">
        <v>748</v>
      </c>
      <c r="D14" s="160" t="s">
        <v>157</v>
      </c>
      <c r="E14" s="832" t="s">
        <v>155</v>
      </c>
      <c r="F14" s="833"/>
      <c r="G14" s="166" t="s">
        <v>158</v>
      </c>
    </row>
    <row r="15" spans="2:11" ht="104.25" customHeight="1" thickBot="1" x14ac:dyDescent="0.3">
      <c r="C15" s="158" t="s">
        <v>159</v>
      </c>
      <c r="D15" s="167" t="s">
        <v>160</v>
      </c>
      <c r="E15" s="836" t="s">
        <v>155</v>
      </c>
      <c r="F15" s="837"/>
      <c r="G15" s="165" t="s">
        <v>158</v>
      </c>
    </row>
    <row r="16" spans="2:11" ht="90.75" customHeight="1" thickBot="1" x14ac:dyDescent="0.3">
      <c r="B16" s="155"/>
      <c r="C16" s="165" t="s">
        <v>161</v>
      </c>
      <c r="D16" s="168" t="s">
        <v>162</v>
      </c>
      <c r="E16" s="836" t="s">
        <v>155</v>
      </c>
      <c r="F16" s="837"/>
      <c r="G16" s="166" t="s">
        <v>158</v>
      </c>
    </row>
    <row r="17" spans="2:7" ht="60.75" thickBot="1" x14ac:dyDescent="0.3">
      <c r="B17" s="155"/>
      <c r="C17" s="169" t="s">
        <v>164</v>
      </c>
      <c r="D17" s="170" t="s">
        <v>165</v>
      </c>
      <c r="E17" s="836" t="s">
        <v>163</v>
      </c>
      <c r="F17" s="837"/>
      <c r="G17" s="165" t="s">
        <v>158</v>
      </c>
    </row>
    <row r="18" spans="2:7" ht="153.75" customHeight="1" thickBot="1" x14ac:dyDescent="0.3">
      <c r="C18" s="168" t="s">
        <v>166</v>
      </c>
      <c r="D18" s="167" t="s">
        <v>167</v>
      </c>
      <c r="E18" s="834" t="s">
        <v>168</v>
      </c>
      <c r="F18" s="835"/>
      <c r="G18" s="165" t="s">
        <v>158</v>
      </c>
    </row>
    <row r="19" spans="2:7" ht="16.5" customHeight="1" x14ac:dyDescent="0.2">
      <c r="C19" s="171" t="s">
        <v>747</v>
      </c>
      <c r="G19" s="172"/>
    </row>
    <row r="20" spans="2:7" ht="16.5" customHeight="1" x14ac:dyDescent="0.2">
      <c r="C20" s="171" t="s">
        <v>749</v>
      </c>
      <c r="G20" s="172"/>
    </row>
    <row r="21" spans="2:7" ht="16.5" customHeight="1" x14ac:dyDescent="0.2">
      <c r="G21" s="172"/>
    </row>
    <row r="22" spans="2:7" ht="16.5" customHeight="1" x14ac:dyDescent="0.2">
      <c r="G22" s="172"/>
    </row>
    <row r="23" spans="2:7" ht="16.5" customHeight="1" x14ac:dyDescent="0.2">
      <c r="G23" s="172"/>
    </row>
    <row r="24" spans="2:7" ht="16.5" customHeight="1" x14ac:dyDescent="0.2">
      <c r="G24" s="172"/>
    </row>
    <row r="25" spans="2:7" ht="16.5" customHeight="1" x14ac:dyDescent="0.2">
      <c r="G25" s="172"/>
    </row>
    <row r="26" spans="2:7" ht="16.5" customHeight="1" x14ac:dyDescent="0.2">
      <c r="G26" s="172"/>
    </row>
    <row r="27" spans="2:7" ht="16.5" customHeight="1" x14ac:dyDescent="0.2">
      <c r="G27" s="172"/>
    </row>
    <row r="28" spans="2:7" ht="16.5" customHeight="1" x14ac:dyDescent="0.2">
      <c r="G28" s="172"/>
    </row>
    <row r="29" spans="2:7" ht="16.5" customHeight="1" x14ac:dyDescent="0.2">
      <c r="G29" s="172"/>
    </row>
  </sheetData>
  <mergeCells count="15">
    <mergeCell ref="E13:F13"/>
    <mergeCell ref="E12:F12"/>
    <mergeCell ref="E11:F11"/>
    <mergeCell ref="E18:F18"/>
    <mergeCell ref="E17:F17"/>
    <mergeCell ref="E16:F16"/>
    <mergeCell ref="E15:F15"/>
    <mergeCell ref="E14:F14"/>
    <mergeCell ref="E10:F10"/>
    <mergeCell ref="C1:H1"/>
    <mergeCell ref="C2:H2"/>
    <mergeCell ref="C3:H3"/>
    <mergeCell ref="C7:G7"/>
    <mergeCell ref="C8:G8"/>
    <mergeCell ref="C9:G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C3F8F-DEED-46F2-953A-C44947B5471F}">
  <sheetPr codeName="Sheet68"/>
  <dimension ref="A1:Z62"/>
  <sheetViews>
    <sheetView showGridLines="0" topLeftCell="B1" zoomScale="60" zoomScaleNormal="60" workbookViewId="0">
      <selection activeCell="R20" sqref="R20"/>
    </sheetView>
  </sheetViews>
  <sheetFormatPr defaultColWidth="11.42578125" defaultRowHeight="15" customHeight="1" x14ac:dyDescent="0.25"/>
  <cols>
    <col min="1" max="1" width="11.42578125" customWidth="1"/>
    <col min="2" max="2" width="18.85546875" customWidth="1"/>
    <col min="3" max="3" width="32.85546875" customWidth="1"/>
    <col min="4" max="4" width="20.7109375" customWidth="1"/>
    <col min="5" max="5" width="18.7109375" customWidth="1"/>
    <col min="6" max="6" width="20" customWidth="1"/>
    <col min="7" max="7" width="15.28515625" customWidth="1"/>
    <col min="8" max="9" width="15.5703125" customWidth="1"/>
    <col min="10" max="11" width="20.7109375" customWidth="1"/>
    <col min="12" max="12" width="23" customWidth="1"/>
    <col min="13" max="13" width="18.85546875" customWidth="1"/>
    <col min="14" max="14" width="21.140625" style="72" customWidth="1"/>
    <col min="15" max="15" width="13.5703125" style="72" bestFit="1" customWidth="1"/>
    <col min="16" max="16" width="16.140625" style="72" bestFit="1" customWidth="1"/>
    <col min="17" max="17" width="11.42578125" style="72"/>
    <col min="18" max="18" width="18.28515625" style="72" bestFit="1" customWidth="1"/>
    <col min="19" max="19" width="11.42578125" style="72"/>
    <col min="20" max="20" width="16.140625" style="72" bestFit="1" customWidth="1"/>
    <col min="21" max="22" width="11.42578125" style="72"/>
    <col min="23" max="23" width="19.140625" style="72" bestFit="1" customWidth="1"/>
    <col min="24" max="26" width="11.42578125" style="72"/>
  </cols>
  <sheetData>
    <row r="1" spans="1:23" ht="23.25" customHeight="1" x14ac:dyDescent="0.25">
      <c r="B1" s="841" t="s">
        <v>36</v>
      </c>
      <c r="C1" s="842"/>
      <c r="D1" s="842"/>
      <c r="E1" s="842"/>
      <c r="F1" s="842"/>
      <c r="G1" s="842"/>
      <c r="H1" s="842"/>
      <c r="I1" s="842"/>
      <c r="J1" s="842"/>
      <c r="K1" s="842"/>
      <c r="L1" s="842"/>
    </row>
    <row r="2" spans="1:23" ht="18.75" customHeight="1" x14ac:dyDescent="0.25">
      <c r="B2" s="828" t="s">
        <v>37</v>
      </c>
      <c r="C2" s="829"/>
      <c r="D2" s="829"/>
      <c r="E2" s="829"/>
      <c r="F2" s="829"/>
      <c r="G2" s="829"/>
      <c r="H2" s="829"/>
      <c r="I2" s="829"/>
      <c r="J2" s="829"/>
      <c r="K2" s="829"/>
      <c r="L2" s="829"/>
    </row>
    <row r="3" spans="1:23" ht="15.75" customHeight="1" x14ac:dyDescent="0.25">
      <c r="B3" s="714" t="s">
        <v>38</v>
      </c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6"/>
      <c r="N3" s="587"/>
      <c r="O3" s="587"/>
    </row>
    <row r="4" spans="1:23" ht="15.75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592"/>
      <c r="O4" s="592"/>
    </row>
    <row r="5" spans="1:23" ht="18.75" x14ac:dyDescent="0.3">
      <c r="B5" s="830" t="s">
        <v>1037</v>
      </c>
      <c r="C5" s="830"/>
      <c r="D5" s="830"/>
      <c r="E5" s="830"/>
      <c r="F5" s="830"/>
      <c r="G5" s="830"/>
      <c r="H5" s="830"/>
      <c r="I5" s="830"/>
      <c r="J5" s="830"/>
      <c r="K5" s="830"/>
      <c r="L5" s="830"/>
    </row>
    <row r="6" spans="1:23" ht="18.75" x14ac:dyDescent="0.3">
      <c r="B6" s="830">
        <v>2025</v>
      </c>
      <c r="C6" s="830"/>
      <c r="D6" s="830"/>
      <c r="E6" s="830"/>
      <c r="F6" s="830"/>
      <c r="G6" s="830"/>
      <c r="H6" s="830"/>
      <c r="I6" s="830"/>
      <c r="J6" s="830"/>
      <c r="K6" s="830"/>
      <c r="L6" s="830"/>
    </row>
    <row r="7" spans="1:23" ht="19.5" thickBot="1" x14ac:dyDescent="0.35">
      <c r="B7" s="843" t="s">
        <v>100</v>
      </c>
      <c r="C7" s="843"/>
      <c r="D7" s="843"/>
      <c r="E7" s="843"/>
      <c r="F7" s="843"/>
      <c r="G7" s="843"/>
      <c r="H7" s="843"/>
      <c r="I7" s="843"/>
      <c r="J7" s="843"/>
      <c r="K7" s="843"/>
      <c r="L7" s="843"/>
    </row>
    <row r="8" spans="1:23" ht="16.5" thickBot="1" x14ac:dyDescent="0.3">
      <c r="A8" s="173"/>
      <c r="B8" s="844" t="s">
        <v>171</v>
      </c>
      <c r="C8" s="847" t="s">
        <v>172</v>
      </c>
      <c r="D8" s="850" t="s">
        <v>173</v>
      </c>
      <c r="E8" s="851"/>
      <c r="F8" s="851"/>
      <c r="G8" s="851"/>
      <c r="H8" s="851"/>
      <c r="I8" s="851"/>
      <c r="J8" s="851"/>
      <c r="K8" s="852"/>
      <c r="L8" s="853" t="s">
        <v>174</v>
      </c>
    </row>
    <row r="9" spans="1:23" ht="75" customHeight="1" thickBot="1" x14ac:dyDescent="0.3">
      <c r="B9" s="845"/>
      <c r="C9" s="848"/>
      <c r="D9" s="174" t="s">
        <v>751</v>
      </c>
      <c r="E9" s="174" t="s">
        <v>175</v>
      </c>
      <c r="F9" s="174" t="s">
        <v>72</v>
      </c>
      <c r="G9" s="174" t="s">
        <v>73</v>
      </c>
      <c r="H9" s="174" t="s">
        <v>74</v>
      </c>
      <c r="I9" s="174" t="s">
        <v>97</v>
      </c>
      <c r="J9" s="174" t="s">
        <v>96</v>
      </c>
      <c r="K9" s="174" t="s">
        <v>98</v>
      </c>
      <c r="L9" s="854"/>
      <c r="T9" s="72">
        <v>12850066694.15</v>
      </c>
      <c r="W9" s="593">
        <f>H19-T9</f>
        <v>416972318.8900013</v>
      </c>
    </row>
    <row r="10" spans="1:23" ht="15.75" thickBot="1" x14ac:dyDescent="0.3">
      <c r="B10" s="846"/>
      <c r="C10" s="849"/>
      <c r="D10" s="174">
        <v>1</v>
      </c>
      <c r="E10" s="174">
        <v>2</v>
      </c>
      <c r="F10" s="175">
        <v>3</v>
      </c>
      <c r="G10" s="174">
        <v>4</v>
      </c>
      <c r="H10" s="205">
        <v>5</v>
      </c>
      <c r="I10" s="174">
        <v>6</v>
      </c>
      <c r="J10" s="205">
        <v>7</v>
      </c>
      <c r="K10" s="174">
        <v>8</v>
      </c>
      <c r="L10" s="176">
        <v>9</v>
      </c>
      <c r="W10" s="594">
        <f>W9/T9</f>
        <v>3.2449039278514266E-2</v>
      </c>
    </row>
    <row r="11" spans="1:23" ht="16.5" thickBot="1" x14ac:dyDescent="0.3">
      <c r="B11" s="855" t="s">
        <v>176</v>
      </c>
      <c r="C11" s="177" t="s">
        <v>751</v>
      </c>
      <c r="D11" s="178">
        <v>0</v>
      </c>
      <c r="E11" s="179"/>
      <c r="F11" s="179"/>
      <c r="G11" s="179">
        <v>0</v>
      </c>
      <c r="H11" s="180">
        <v>5040982495</v>
      </c>
      <c r="I11" s="199"/>
      <c r="J11" s="199"/>
      <c r="K11" s="199"/>
      <c r="L11" s="181">
        <f>SUM(D11:K11)</f>
        <v>5040982495</v>
      </c>
    </row>
    <row r="12" spans="1:23" ht="45.75" thickBot="1" x14ac:dyDescent="0.3">
      <c r="B12" s="856"/>
      <c r="C12" s="182" t="s">
        <v>175</v>
      </c>
      <c r="D12" s="183">
        <v>0</v>
      </c>
      <c r="E12" s="184">
        <v>0</v>
      </c>
      <c r="F12" s="183">
        <v>0</v>
      </c>
      <c r="G12" s="183">
        <v>0</v>
      </c>
      <c r="H12" s="185">
        <v>1583835883</v>
      </c>
      <c r="I12" s="200"/>
      <c r="J12" s="200"/>
      <c r="K12" s="200"/>
      <c r="L12" s="181">
        <f t="shared" ref="L12:L18" si="0">SUM(D12:K12)</f>
        <v>1583835883</v>
      </c>
    </row>
    <row r="13" spans="1:23" ht="30.75" thickBot="1" x14ac:dyDescent="0.3">
      <c r="B13" s="856"/>
      <c r="C13" s="182" t="s">
        <v>72</v>
      </c>
      <c r="D13" s="183">
        <v>0</v>
      </c>
      <c r="E13" s="183">
        <v>0</v>
      </c>
      <c r="F13" s="184">
        <v>0</v>
      </c>
      <c r="G13" s="183">
        <v>0</v>
      </c>
      <c r="H13" s="185">
        <v>116545444</v>
      </c>
      <c r="I13" s="200"/>
      <c r="J13" s="200"/>
      <c r="K13" s="200"/>
      <c r="L13" s="181">
        <f t="shared" si="0"/>
        <v>116545444</v>
      </c>
    </row>
    <row r="14" spans="1:23" ht="16.5" thickBot="1" x14ac:dyDescent="0.3">
      <c r="B14" s="856"/>
      <c r="C14" s="186" t="s">
        <v>73</v>
      </c>
      <c r="D14" s="183">
        <v>0</v>
      </c>
      <c r="E14" s="183">
        <v>0</v>
      </c>
      <c r="F14" s="183">
        <v>0</v>
      </c>
      <c r="G14" s="184">
        <v>0</v>
      </c>
      <c r="H14" s="185">
        <v>624026433.03999996</v>
      </c>
      <c r="I14" s="200"/>
      <c r="J14" s="200"/>
      <c r="K14" s="200"/>
      <c r="L14" s="181">
        <f t="shared" si="0"/>
        <v>624026433.03999996</v>
      </c>
    </row>
    <row r="15" spans="1:23" ht="30.75" thickBot="1" x14ac:dyDescent="0.3">
      <c r="B15" s="856"/>
      <c r="C15" s="187" t="s">
        <v>74</v>
      </c>
      <c r="D15" s="188">
        <v>0</v>
      </c>
      <c r="E15" s="188">
        <v>0</v>
      </c>
      <c r="F15" s="188">
        <v>0</v>
      </c>
      <c r="G15" s="188">
        <v>0</v>
      </c>
      <c r="H15" s="189">
        <v>5281302681</v>
      </c>
      <c r="I15" s="203"/>
      <c r="J15" s="203"/>
      <c r="K15" s="203"/>
      <c r="L15" s="181">
        <f t="shared" si="0"/>
        <v>5281302681</v>
      </c>
    </row>
    <row r="16" spans="1:23" ht="30.75" thickBot="1" x14ac:dyDescent="0.3">
      <c r="B16" s="856"/>
      <c r="C16" s="195" t="s">
        <v>97</v>
      </c>
      <c r="D16" s="183"/>
      <c r="E16" s="183"/>
      <c r="F16" s="183"/>
      <c r="G16" s="183"/>
      <c r="H16" s="192">
        <v>525204949</v>
      </c>
      <c r="I16" s="202"/>
      <c r="J16" s="204"/>
      <c r="K16" s="204"/>
      <c r="L16" s="181">
        <f t="shared" si="0"/>
        <v>525204949</v>
      </c>
      <c r="U16" s="72">
        <v>298520.59999999998</v>
      </c>
    </row>
    <row r="17" spans="2:21" ht="30.75" thickBot="1" x14ac:dyDescent="0.3">
      <c r="B17" s="856"/>
      <c r="C17" s="182" t="s">
        <v>96</v>
      </c>
      <c r="D17" s="183"/>
      <c r="E17" s="183"/>
      <c r="F17" s="183"/>
      <c r="G17" s="183"/>
      <c r="H17" s="192">
        <v>72794128</v>
      </c>
      <c r="I17" s="204"/>
      <c r="J17" s="202"/>
      <c r="K17" s="204"/>
      <c r="L17" s="181">
        <f t="shared" si="0"/>
        <v>72794128</v>
      </c>
      <c r="U17" s="72">
        <v>2127</v>
      </c>
    </row>
    <row r="18" spans="2:21" ht="16.5" thickBot="1" x14ac:dyDescent="0.3">
      <c r="B18" s="856"/>
      <c r="C18" s="182" t="s">
        <v>98</v>
      </c>
      <c r="D18" s="183"/>
      <c r="E18" s="193"/>
      <c r="F18" s="183"/>
      <c r="G18" s="183"/>
      <c r="H18" s="192">
        <v>22347000</v>
      </c>
      <c r="I18" s="192"/>
      <c r="J18" s="192"/>
      <c r="K18" s="184"/>
      <c r="L18" s="181">
        <f t="shared" si="0"/>
        <v>22347000</v>
      </c>
      <c r="U18" s="72">
        <v>19545.900000000001</v>
      </c>
    </row>
    <row r="19" spans="2:21" ht="16.5" thickBot="1" x14ac:dyDescent="0.3">
      <c r="B19" s="856"/>
      <c r="C19" s="377" t="s">
        <v>136</v>
      </c>
      <c r="D19" s="378">
        <f>SUM(D11:D18)</f>
        <v>0</v>
      </c>
      <c r="E19" s="378">
        <f t="shared" ref="E19:K19" si="1">SUM(E11:E18)</f>
        <v>0</v>
      </c>
      <c r="F19" s="378">
        <f t="shared" si="1"/>
        <v>0</v>
      </c>
      <c r="G19" s="378">
        <f t="shared" si="1"/>
        <v>0</v>
      </c>
      <c r="H19" s="378">
        <f t="shared" si="1"/>
        <v>13267039013.040001</v>
      </c>
      <c r="I19" s="378">
        <f t="shared" si="1"/>
        <v>0</v>
      </c>
      <c r="J19" s="378">
        <f t="shared" si="1"/>
        <v>0</v>
      </c>
      <c r="K19" s="378">
        <f t="shared" si="1"/>
        <v>0</v>
      </c>
      <c r="L19" s="378">
        <f>+SUM(L11:L18)</f>
        <v>13267039013.040001</v>
      </c>
      <c r="M19" s="129"/>
      <c r="N19" s="595"/>
    </row>
    <row r="20" spans="2:21" ht="16.5" thickBot="1" x14ac:dyDescent="0.3">
      <c r="B20" s="838" t="s">
        <v>177</v>
      </c>
      <c r="C20" s="177" t="s">
        <v>751</v>
      </c>
      <c r="D20" s="189">
        <v>0</v>
      </c>
      <c r="E20" s="179">
        <v>132528829492</v>
      </c>
      <c r="F20" s="188">
        <v>23222124746</v>
      </c>
      <c r="G20" s="188">
        <v>14690017003</v>
      </c>
      <c r="H20" s="194">
        <v>96648157755</v>
      </c>
      <c r="I20" s="201"/>
      <c r="J20" s="201">
        <v>556243883</v>
      </c>
      <c r="K20" s="201">
        <v>149703020</v>
      </c>
      <c r="L20" s="190">
        <f>SUM(D20:K20)</f>
        <v>267795075899</v>
      </c>
    </row>
    <row r="21" spans="2:21" ht="31.5" customHeight="1" thickBot="1" x14ac:dyDescent="0.3">
      <c r="B21" s="839"/>
      <c r="C21" s="182" t="s">
        <v>175</v>
      </c>
      <c r="D21" s="183">
        <v>0</v>
      </c>
      <c r="E21" s="184">
        <v>0</v>
      </c>
      <c r="F21" s="183">
        <v>0</v>
      </c>
      <c r="G21" s="183">
        <v>0</v>
      </c>
      <c r="H21" s="185">
        <v>0</v>
      </c>
      <c r="I21" s="200"/>
      <c r="J21" s="200"/>
      <c r="K21" s="200"/>
      <c r="L21" s="190">
        <f t="shared" ref="L21:L27" si="2">SUM(D21:K21)</f>
        <v>0</v>
      </c>
    </row>
    <row r="22" spans="2:21" ht="30.75" thickBot="1" x14ac:dyDescent="0.3">
      <c r="B22" s="839"/>
      <c r="C22" s="182" t="s">
        <v>72</v>
      </c>
      <c r="D22" s="183">
        <v>0</v>
      </c>
      <c r="E22" s="183">
        <v>0</v>
      </c>
      <c r="F22" s="184">
        <v>18595222000</v>
      </c>
      <c r="G22" s="183">
        <v>0</v>
      </c>
      <c r="H22" s="185">
        <v>0</v>
      </c>
      <c r="I22" s="200"/>
      <c r="J22" s="200"/>
      <c r="K22" s="200"/>
      <c r="L22" s="190">
        <f>SUM(D22:K22)</f>
        <v>18595222000</v>
      </c>
      <c r="T22" s="596">
        <v>12245954768.299999</v>
      </c>
    </row>
    <row r="23" spans="2:21" ht="16.5" thickBot="1" x14ac:dyDescent="0.3">
      <c r="B23" s="839"/>
      <c r="C23" s="186" t="s">
        <v>73</v>
      </c>
      <c r="D23" s="183">
        <v>0</v>
      </c>
      <c r="E23" s="183">
        <v>0</v>
      </c>
      <c r="F23" s="183">
        <v>0</v>
      </c>
      <c r="G23" s="184">
        <v>0</v>
      </c>
      <c r="H23" s="185">
        <v>0</v>
      </c>
      <c r="I23" s="200"/>
      <c r="J23" s="200"/>
      <c r="K23" s="200"/>
      <c r="L23" s="190">
        <f t="shared" si="2"/>
        <v>0</v>
      </c>
      <c r="O23" s="597"/>
    </row>
    <row r="24" spans="2:21" ht="30.75" thickBot="1" x14ac:dyDescent="0.3">
      <c r="B24" s="839"/>
      <c r="C24" s="187" t="s">
        <v>74</v>
      </c>
      <c r="D24" s="188">
        <v>0</v>
      </c>
      <c r="E24" s="188">
        <v>0</v>
      </c>
      <c r="F24" s="188">
        <v>0</v>
      </c>
      <c r="G24" s="188">
        <v>0</v>
      </c>
      <c r="H24" s="189">
        <v>0</v>
      </c>
      <c r="I24" s="203"/>
      <c r="J24" s="203"/>
      <c r="K24" s="203"/>
      <c r="L24" s="190">
        <f t="shared" si="2"/>
        <v>0</v>
      </c>
      <c r="O24" s="597"/>
      <c r="T24" s="596">
        <v>1021084244.74</v>
      </c>
    </row>
    <row r="25" spans="2:21" ht="30.75" thickBot="1" x14ac:dyDescent="0.3">
      <c r="B25" s="839"/>
      <c r="C25" s="195" t="s">
        <v>97</v>
      </c>
      <c r="D25" s="183"/>
      <c r="E25" s="183"/>
      <c r="F25" s="183"/>
      <c r="G25" s="183"/>
      <c r="H25" s="192"/>
      <c r="I25" s="202"/>
      <c r="J25" s="204"/>
      <c r="K25" s="204"/>
      <c r="L25" s="190">
        <f t="shared" si="2"/>
        <v>0</v>
      </c>
      <c r="O25" s="597"/>
      <c r="T25" s="598">
        <f>+T24+T22</f>
        <v>13267039013.039999</v>
      </c>
    </row>
    <row r="26" spans="2:21" ht="30.75" thickBot="1" x14ac:dyDescent="0.3">
      <c r="B26" s="839"/>
      <c r="C26" s="182" t="s">
        <v>96</v>
      </c>
      <c r="D26" s="183"/>
      <c r="E26" s="183"/>
      <c r="F26" s="183"/>
      <c r="G26" s="183"/>
      <c r="H26" s="192"/>
      <c r="I26" s="204"/>
      <c r="J26" s="202"/>
      <c r="K26" s="204"/>
      <c r="L26" s="190">
        <f t="shared" si="2"/>
        <v>0</v>
      </c>
      <c r="O26" s="597"/>
      <c r="S26" s="72" t="s">
        <v>1038</v>
      </c>
      <c r="T26" s="594">
        <f>T24/L19</f>
        <v>7.6963989005865555E-2</v>
      </c>
    </row>
    <row r="27" spans="2:21" ht="16.5" thickBot="1" x14ac:dyDescent="0.3">
      <c r="B27" s="839"/>
      <c r="C27" s="182" t="s">
        <v>98</v>
      </c>
      <c r="D27" s="183"/>
      <c r="E27" s="193"/>
      <c r="F27" s="183"/>
      <c r="G27" s="183"/>
      <c r="H27" s="192"/>
      <c r="I27" s="192"/>
      <c r="J27" s="192"/>
      <c r="K27" s="184"/>
      <c r="L27" s="190">
        <f t="shared" si="2"/>
        <v>0</v>
      </c>
      <c r="O27" s="596"/>
      <c r="P27" s="596"/>
      <c r="S27" s="72" t="s">
        <v>1039</v>
      </c>
      <c r="T27" s="594">
        <f>T22/L19</f>
        <v>0.92303601099413435</v>
      </c>
    </row>
    <row r="28" spans="2:21" ht="16.5" thickBot="1" x14ac:dyDescent="0.3">
      <c r="B28" s="840"/>
      <c r="C28" s="377" t="s">
        <v>136</v>
      </c>
      <c r="D28" s="378">
        <f>SUM(D20:D27)</f>
        <v>0</v>
      </c>
      <c r="E28" s="378">
        <f t="shared" ref="E28:L28" si="3">SUM(E20:E27)</f>
        <v>132528829492</v>
      </c>
      <c r="F28" s="378">
        <f t="shared" si="3"/>
        <v>41817346746</v>
      </c>
      <c r="G28" s="378">
        <f t="shared" si="3"/>
        <v>14690017003</v>
      </c>
      <c r="H28" s="378">
        <f t="shared" si="3"/>
        <v>96648157755</v>
      </c>
      <c r="I28" s="378">
        <f t="shared" si="3"/>
        <v>0</v>
      </c>
      <c r="J28" s="378">
        <f t="shared" si="3"/>
        <v>556243883</v>
      </c>
      <c r="K28" s="378">
        <f t="shared" si="3"/>
        <v>149703020</v>
      </c>
      <c r="L28" s="378">
        <f t="shared" si="3"/>
        <v>286390297899</v>
      </c>
      <c r="M28" s="129"/>
      <c r="N28" s="595"/>
      <c r="O28" s="596">
        <v>280143435801</v>
      </c>
      <c r="P28" s="596">
        <f>L28-O28</f>
        <v>6246862098</v>
      </c>
      <c r="Q28" s="594">
        <f>P28/O28</f>
        <v>2.2298798756924868E-2</v>
      </c>
      <c r="T28" s="597"/>
    </row>
    <row r="29" spans="2:21" ht="16.5" thickBot="1" x14ac:dyDescent="0.3">
      <c r="B29" s="856" t="s">
        <v>178</v>
      </c>
      <c r="C29" s="177" t="s">
        <v>751</v>
      </c>
      <c r="D29" s="178">
        <v>0</v>
      </c>
      <c r="E29" s="179">
        <v>9757551453</v>
      </c>
      <c r="F29" s="179">
        <v>0</v>
      </c>
      <c r="G29" s="179">
        <v>9793344606</v>
      </c>
      <c r="H29" s="180">
        <v>14364544825</v>
      </c>
      <c r="I29" s="199"/>
      <c r="J29" s="199">
        <v>2582630000</v>
      </c>
      <c r="K29" s="199"/>
      <c r="L29" s="181">
        <f>SUM(D29:K29)</f>
        <v>36498070884</v>
      </c>
      <c r="O29" s="597"/>
    </row>
    <row r="30" spans="2:21" ht="45.75" thickBot="1" x14ac:dyDescent="0.3">
      <c r="B30" s="856"/>
      <c r="C30" s="182" t="s">
        <v>175</v>
      </c>
      <c r="D30" s="183">
        <v>0</v>
      </c>
      <c r="E30" s="184">
        <v>0</v>
      </c>
      <c r="F30" s="183">
        <v>0</v>
      </c>
      <c r="G30" s="183">
        <v>0</v>
      </c>
      <c r="H30" s="185">
        <v>0</v>
      </c>
      <c r="I30" s="200"/>
      <c r="J30" s="200"/>
      <c r="K30" s="200"/>
      <c r="L30" s="181">
        <f>SUM(D30:K30)</f>
        <v>0</v>
      </c>
      <c r="O30" s="597"/>
    </row>
    <row r="31" spans="2:21" ht="30.75" thickBot="1" x14ac:dyDescent="0.3">
      <c r="B31" s="856"/>
      <c r="C31" s="182" t="s">
        <v>72</v>
      </c>
      <c r="D31" s="183">
        <v>0</v>
      </c>
      <c r="E31" s="183">
        <v>0</v>
      </c>
      <c r="F31" s="184">
        <v>0</v>
      </c>
      <c r="G31" s="183">
        <v>0</v>
      </c>
      <c r="H31" s="185">
        <v>0</v>
      </c>
      <c r="I31" s="200"/>
      <c r="J31" s="200"/>
      <c r="K31" s="200"/>
      <c r="L31" s="181">
        <f>SUM(D31:K31)</f>
        <v>0</v>
      </c>
      <c r="O31" s="597"/>
    </row>
    <row r="32" spans="2:21" ht="16.5" thickBot="1" x14ac:dyDescent="0.3">
      <c r="B32" s="856"/>
      <c r="C32" s="186" t="s">
        <v>73</v>
      </c>
      <c r="D32" s="183">
        <v>0</v>
      </c>
      <c r="E32" s="183">
        <v>0</v>
      </c>
      <c r="F32" s="183">
        <v>0</v>
      </c>
      <c r="G32" s="184">
        <v>0</v>
      </c>
      <c r="H32" s="185">
        <v>0</v>
      </c>
      <c r="I32" s="200"/>
      <c r="J32" s="200"/>
      <c r="K32" s="200"/>
      <c r="L32" s="181">
        <f>SUM(D32:K32)</f>
        <v>0</v>
      </c>
      <c r="O32" s="597"/>
    </row>
    <row r="33" spans="2:15" ht="30.75" thickBot="1" x14ac:dyDescent="0.3">
      <c r="B33" s="856"/>
      <c r="C33" s="187" t="s">
        <v>74</v>
      </c>
      <c r="D33" s="188">
        <v>0</v>
      </c>
      <c r="E33" s="188">
        <v>0</v>
      </c>
      <c r="F33" s="188">
        <v>0</v>
      </c>
      <c r="G33" s="188">
        <v>0</v>
      </c>
      <c r="H33" s="189">
        <v>0</v>
      </c>
      <c r="I33" s="203"/>
      <c r="J33" s="203"/>
      <c r="K33" s="203"/>
      <c r="L33" s="181">
        <f>SUM(D33:K33)</f>
        <v>0</v>
      </c>
    </row>
    <row r="34" spans="2:15" ht="30.75" thickBot="1" x14ac:dyDescent="0.3">
      <c r="B34" s="856"/>
      <c r="C34" s="195" t="s">
        <v>97</v>
      </c>
      <c r="D34" s="183"/>
      <c r="E34" s="183"/>
      <c r="F34" s="183"/>
      <c r="G34" s="183"/>
      <c r="H34" s="192"/>
      <c r="I34" s="202"/>
      <c r="J34" s="204"/>
      <c r="K34" s="204"/>
      <c r="L34" s="181">
        <f t="shared" ref="L34:L36" si="4">SUM(D34:K34)</f>
        <v>0</v>
      </c>
    </row>
    <row r="35" spans="2:15" ht="30.75" thickBot="1" x14ac:dyDescent="0.3">
      <c r="B35" s="856"/>
      <c r="C35" s="182" t="s">
        <v>96</v>
      </c>
      <c r="D35" s="183"/>
      <c r="E35" s="183"/>
      <c r="F35" s="183"/>
      <c r="G35" s="183"/>
      <c r="H35" s="192"/>
      <c r="I35" s="204"/>
      <c r="J35" s="202"/>
      <c r="K35" s="204"/>
      <c r="L35" s="181">
        <f t="shared" si="4"/>
        <v>0</v>
      </c>
    </row>
    <row r="36" spans="2:15" ht="16.5" thickBot="1" x14ac:dyDescent="0.3">
      <c r="B36" s="856"/>
      <c r="C36" s="182" t="s">
        <v>98</v>
      </c>
      <c r="D36" s="183"/>
      <c r="E36" s="193"/>
      <c r="F36" s="183"/>
      <c r="G36" s="183"/>
      <c r="H36" s="192"/>
      <c r="I36" s="192"/>
      <c r="J36" s="192"/>
      <c r="K36" s="184"/>
      <c r="L36" s="181">
        <f t="shared" si="4"/>
        <v>0</v>
      </c>
    </row>
    <row r="37" spans="2:15" ht="16.5" thickBot="1" x14ac:dyDescent="0.3">
      <c r="B37" s="856"/>
      <c r="C37" s="377" t="s">
        <v>136</v>
      </c>
      <c r="D37" s="378">
        <f>SUM(D29:D36)</f>
        <v>0</v>
      </c>
      <c r="E37" s="378">
        <f t="shared" ref="E37:L37" si="5">SUM(E29:E36)</f>
        <v>9757551453</v>
      </c>
      <c r="F37" s="378">
        <f t="shared" si="5"/>
        <v>0</v>
      </c>
      <c r="G37" s="378">
        <f t="shared" si="5"/>
        <v>9793344606</v>
      </c>
      <c r="H37" s="378">
        <f t="shared" si="5"/>
        <v>14364544825</v>
      </c>
      <c r="I37" s="378">
        <f t="shared" si="5"/>
        <v>0</v>
      </c>
      <c r="J37" s="378">
        <f t="shared" si="5"/>
        <v>2582630000</v>
      </c>
      <c r="K37" s="378">
        <f t="shared" si="5"/>
        <v>0</v>
      </c>
      <c r="L37" s="378">
        <f t="shared" si="5"/>
        <v>36498070884</v>
      </c>
      <c r="M37" s="129"/>
      <c r="N37" s="595"/>
    </row>
    <row r="38" spans="2:15" ht="16.5" thickBot="1" x14ac:dyDescent="0.3">
      <c r="B38" s="838" t="s">
        <v>179</v>
      </c>
      <c r="C38" s="177" t="s">
        <v>751</v>
      </c>
      <c r="D38" s="184">
        <v>508236100</v>
      </c>
      <c r="E38" s="179">
        <v>0</v>
      </c>
      <c r="F38" s="188">
        <v>0</v>
      </c>
      <c r="G38" s="188">
        <v>0</v>
      </c>
      <c r="H38" s="194">
        <v>0</v>
      </c>
      <c r="I38" s="201"/>
      <c r="J38" s="201"/>
      <c r="K38" s="201"/>
      <c r="L38" s="190">
        <f>SUM(D38:K38)</f>
        <v>508236100</v>
      </c>
    </row>
    <row r="39" spans="2:15" ht="45.75" thickBot="1" x14ac:dyDescent="0.3">
      <c r="B39" s="839"/>
      <c r="C39" s="182" t="s">
        <v>175</v>
      </c>
      <c r="D39" s="183">
        <v>260249078</v>
      </c>
      <c r="E39" s="184">
        <v>0</v>
      </c>
      <c r="F39" s="183">
        <v>0</v>
      </c>
      <c r="G39" s="183">
        <v>0</v>
      </c>
      <c r="H39" s="185">
        <v>0</v>
      </c>
      <c r="I39" s="200"/>
      <c r="J39" s="200"/>
      <c r="K39" s="200"/>
      <c r="L39" s="190">
        <f t="shared" ref="L39:L45" si="6">SUM(D39:K39)</f>
        <v>260249078</v>
      </c>
    </row>
    <row r="40" spans="2:15" ht="30.75" thickBot="1" x14ac:dyDescent="0.3">
      <c r="B40" s="839"/>
      <c r="C40" s="182" t="s">
        <v>72</v>
      </c>
      <c r="D40" s="183">
        <v>42923800</v>
      </c>
      <c r="E40" s="183">
        <v>0</v>
      </c>
      <c r="F40" s="184">
        <v>0</v>
      </c>
      <c r="G40" s="183">
        <v>0</v>
      </c>
      <c r="H40" s="185">
        <v>0</v>
      </c>
      <c r="I40" s="200"/>
      <c r="J40" s="200"/>
      <c r="K40" s="200"/>
      <c r="L40" s="190">
        <f t="shared" si="6"/>
        <v>42923800</v>
      </c>
    </row>
    <row r="41" spans="2:15" ht="16.5" thickBot="1" x14ac:dyDescent="0.3">
      <c r="B41" s="839"/>
      <c r="C41" s="186" t="s">
        <v>73</v>
      </c>
      <c r="D41" s="183">
        <v>111603845.7</v>
      </c>
      <c r="E41" s="183">
        <v>0</v>
      </c>
      <c r="F41" s="183">
        <v>0</v>
      </c>
      <c r="G41" s="184">
        <v>0</v>
      </c>
      <c r="H41" s="185">
        <v>0</v>
      </c>
      <c r="I41" s="200"/>
      <c r="J41" s="200"/>
      <c r="K41" s="200"/>
      <c r="L41" s="190">
        <f t="shared" si="6"/>
        <v>111603845.7</v>
      </c>
    </row>
    <row r="42" spans="2:15" ht="30.75" thickBot="1" x14ac:dyDescent="0.3">
      <c r="B42" s="839"/>
      <c r="C42" s="187" t="s">
        <v>74</v>
      </c>
      <c r="D42" s="188">
        <v>1122499264</v>
      </c>
      <c r="E42" s="188">
        <v>0</v>
      </c>
      <c r="F42" s="188">
        <v>0</v>
      </c>
      <c r="G42" s="188">
        <v>0</v>
      </c>
      <c r="H42" s="189">
        <v>0</v>
      </c>
      <c r="I42" s="203"/>
      <c r="J42" s="203"/>
      <c r="K42" s="203"/>
      <c r="L42" s="190">
        <f t="shared" si="6"/>
        <v>1122499264</v>
      </c>
    </row>
    <row r="43" spans="2:15" ht="30.75" thickBot="1" x14ac:dyDescent="0.3">
      <c r="B43" s="839"/>
      <c r="C43" s="195" t="s">
        <v>97</v>
      </c>
      <c r="D43" s="183">
        <v>7044185667</v>
      </c>
      <c r="E43" s="183"/>
      <c r="F43" s="183"/>
      <c r="G43" s="183"/>
      <c r="H43" s="192"/>
      <c r="I43" s="202"/>
      <c r="J43" s="204"/>
      <c r="K43" s="204"/>
      <c r="L43" s="190">
        <f t="shared" si="6"/>
        <v>7044185667</v>
      </c>
    </row>
    <row r="44" spans="2:15" ht="30.75" thickBot="1" x14ac:dyDescent="0.3">
      <c r="B44" s="839"/>
      <c r="C44" s="182" t="s">
        <v>96</v>
      </c>
      <c r="D44" s="183">
        <v>718095</v>
      </c>
      <c r="E44" s="183"/>
      <c r="F44" s="183"/>
      <c r="G44" s="183"/>
      <c r="H44" s="192"/>
      <c r="I44" s="204"/>
      <c r="J44" s="202"/>
      <c r="K44" s="204"/>
      <c r="L44" s="190">
        <f t="shared" si="6"/>
        <v>718095</v>
      </c>
    </row>
    <row r="45" spans="2:15" ht="16.5" thickBot="1" x14ac:dyDescent="0.3">
      <c r="B45" s="839"/>
      <c r="C45" s="182" t="s">
        <v>98</v>
      </c>
      <c r="D45" s="183">
        <v>0</v>
      </c>
      <c r="E45" s="193"/>
      <c r="F45" s="183"/>
      <c r="G45" s="183"/>
      <c r="H45" s="192"/>
      <c r="I45" s="192"/>
      <c r="J45" s="192"/>
      <c r="K45" s="184"/>
      <c r="L45" s="190">
        <f t="shared" si="6"/>
        <v>0</v>
      </c>
    </row>
    <row r="46" spans="2:15" ht="16.5" thickBot="1" x14ac:dyDescent="0.3">
      <c r="B46" s="840"/>
      <c r="C46" s="377" t="s">
        <v>136</v>
      </c>
      <c r="D46" s="378">
        <f>SUM(D38:D45)</f>
        <v>9090415849.7000008</v>
      </c>
      <c r="E46" s="378">
        <f t="shared" ref="E46:L46" si="7">SUM(E38:E45)</f>
        <v>0</v>
      </c>
      <c r="F46" s="378">
        <f t="shared" si="7"/>
        <v>0</v>
      </c>
      <c r="G46" s="378">
        <f t="shared" si="7"/>
        <v>0</v>
      </c>
      <c r="H46" s="378">
        <f t="shared" si="7"/>
        <v>0</v>
      </c>
      <c r="I46" s="378">
        <f t="shared" si="7"/>
        <v>0</v>
      </c>
      <c r="J46" s="378">
        <f t="shared" si="7"/>
        <v>0</v>
      </c>
      <c r="K46" s="378">
        <f t="shared" si="7"/>
        <v>0</v>
      </c>
      <c r="L46" s="378">
        <f t="shared" si="7"/>
        <v>9090415849.7000008</v>
      </c>
    </row>
    <row r="47" spans="2:15" ht="16.5" customHeight="1" thickBot="1" x14ac:dyDescent="0.3">
      <c r="B47" s="838" t="s">
        <v>180</v>
      </c>
      <c r="C47" s="177" t="s">
        <v>751</v>
      </c>
      <c r="D47" s="184">
        <f>D11+D20+D29+D38</f>
        <v>508236100</v>
      </c>
      <c r="E47" s="179">
        <f t="shared" ref="E47:K48" si="8">E11+E20+E29+E38</f>
        <v>142286380945</v>
      </c>
      <c r="F47" s="188">
        <f t="shared" si="8"/>
        <v>23222124746</v>
      </c>
      <c r="G47" s="188">
        <f t="shared" si="8"/>
        <v>24483361609</v>
      </c>
      <c r="H47" s="194">
        <f t="shared" si="8"/>
        <v>116053685075</v>
      </c>
      <c r="I47" s="201">
        <f t="shared" si="8"/>
        <v>0</v>
      </c>
      <c r="J47" s="201">
        <f t="shared" si="8"/>
        <v>3138873883</v>
      </c>
      <c r="K47" s="201">
        <f t="shared" si="8"/>
        <v>149703020</v>
      </c>
      <c r="L47" s="190">
        <f>+SUM(D47:K47)</f>
        <v>309842365378</v>
      </c>
      <c r="N47" s="595"/>
      <c r="O47" s="594"/>
    </row>
    <row r="48" spans="2:15" ht="45.75" thickBot="1" x14ac:dyDescent="0.3">
      <c r="B48" s="839"/>
      <c r="C48" s="182" t="s">
        <v>175</v>
      </c>
      <c r="D48" s="183">
        <f>D12+D21+D30+D39</f>
        <v>260249078</v>
      </c>
      <c r="E48" s="184">
        <f t="shared" si="8"/>
        <v>0</v>
      </c>
      <c r="F48" s="183">
        <f t="shared" si="8"/>
        <v>0</v>
      </c>
      <c r="G48" s="183">
        <f t="shared" si="8"/>
        <v>0</v>
      </c>
      <c r="H48" s="185">
        <f t="shared" si="8"/>
        <v>1583835883</v>
      </c>
      <c r="I48" s="200">
        <f t="shared" si="8"/>
        <v>0</v>
      </c>
      <c r="J48" s="200">
        <f t="shared" si="8"/>
        <v>0</v>
      </c>
      <c r="K48" s="200">
        <f t="shared" si="8"/>
        <v>0</v>
      </c>
      <c r="L48" s="190">
        <f t="shared" ref="L48:L54" si="9">+SUM(D48:K48)</f>
        <v>1844084961</v>
      </c>
      <c r="N48" s="599"/>
      <c r="O48" s="594"/>
    </row>
    <row r="49" spans="1:20" ht="30.75" thickBot="1" x14ac:dyDescent="0.3">
      <c r="B49" s="839"/>
      <c r="C49" s="182" t="s">
        <v>72</v>
      </c>
      <c r="D49" s="183">
        <f t="shared" ref="D49:K54" si="10">D13+D22+D31+D40</f>
        <v>42923800</v>
      </c>
      <c r="E49" s="183">
        <f t="shared" si="10"/>
        <v>0</v>
      </c>
      <c r="F49" s="184">
        <f t="shared" si="10"/>
        <v>18595222000</v>
      </c>
      <c r="G49" s="183">
        <f t="shared" si="10"/>
        <v>0</v>
      </c>
      <c r="H49" s="185">
        <f t="shared" si="10"/>
        <v>116545444</v>
      </c>
      <c r="I49" s="200">
        <f t="shared" si="10"/>
        <v>0</v>
      </c>
      <c r="J49" s="200">
        <f t="shared" si="10"/>
        <v>0</v>
      </c>
      <c r="K49" s="200">
        <f t="shared" si="10"/>
        <v>0</v>
      </c>
      <c r="L49" s="190">
        <f t="shared" si="9"/>
        <v>18754691244</v>
      </c>
      <c r="N49" s="595"/>
    </row>
    <row r="50" spans="1:20" ht="16.5" thickBot="1" x14ac:dyDescent="0.3">
      <c r="B50" s="839"/>
      <c r="C50" s="186" t="s">
        <v>73</v>
      </c>
      <c r="D50" s="183">
        <f t="shared" si="10"/>
        <v>111603845.7</v>
      </c>
      <c r="E50" s="183">
        <f t="shared" si="10"/>
        <v>0</v>
      </c>
      <c r="F50" s="183">
        <f t="shared" si="10"/>
        <v>0</v>
      </c>
      <c r="G50" s="184">
        <f t="shared" si="10"/>
        <v>0</v>
      </c>
      <c r="H50" s="185">
        <f t="shared" si="10"/>
        <v>624026433.03999996</v>
      </c>
      <c r="I50" s="200">
        <f t="shared" si="10"/>
        <v>0</v>
      </c>
      <c r="J50" s="200">
        <f t="shared" si="10"/>
        <v>0</v>
      </c>
      <c r="K50" s="200">
        <f t="shared" si="10"/>
        <v>0</v>
      </c>
      <c r="L50" s="190">
        <f t="shared" si="9"/>
        <v>735630278.74000001</v>
      </c>
    </row>
    <row r="51" spans="1:20" ht="30.75" thickBot="1" x14ac:dyDescent="0.3">
      <c r="B51" s="839"/>
      <c r="C51" s="187" t="s">
        <v>74</v>
      </c>
      <c r="D51" s="188">
        <f t="shared" si="10"/>
        <v>1122499264</v>
      </c>
      <c r="E51" s="188">
        <f t="shared" si="10"/>
        <v>0</v>
      </c>
      <c r="F51" s="188">
        <f t="shared" si="10"/>
        <v>0</v>
      </c>
      <c r="G51" s="188">
        <f t="shared" si="10"/>
        <v>0</v>
      </c>
      <c r="H51" s="189">
        <f t="shared" si="10"/>
        <v>5281302681</v>
      </c>
      <c r="I51" s="203">
        <f t="shared" si="10"/>
        <v>0</v>
      </c>
      <c r="J51" s="203">
        <f t="shared" si="10"/>
        <v>0</v>
      </c>
      <c r="K51" s="203">
        <f t="shared" si="10"/>
        <v>0</v>
      </c>
      <c r="L51" s="190">
        <f t="shared" si="9"/>
        <v>6403801945</v>
      </c>
      <c r="R51" s="596">
        <f>+D47+F49+H51</f>
        <v>24384760781</v>
      </c>
      <c r="T51" s="594">
        <f>R51/R56</f>
        <v>7.0630139775481937E-2</v>
      </c>
    </row>
    <row r="52" spans="1:20" ht="30.75" thickBot="1" x14ac:dyDescent="0.3">
      <c r="B52" s="839"/>
      <c r="C52" s="195" t="s">
        <v>97</v>
      </c>
      <c r="D52" s="183">
        <f t="shared" si="10"/>
        <v>7044185667</v>
      </c>
      <c r="E52" s="183">
        <f t="shared" si="10"/>
        <v>0</v>
      </c>
      <c r="F52" s="183">
        <f t="shared" si="10"/>
        <v>0</v>
      </c>
      <c r="G52" s="183">
        <f t="shared" si="10"/>
        <v>0</v>
      </c>
      <c r="H52" s="192">
        <f t="shared" si="10"/>
        <v>525204949</v>
      </c>
      <c r="I52" s="202">
        <f t="shared" si="10"/>
        <v>0</v>
      </c>
      <c r="J52" s="204">
        <f t="shared" si="10"/>
        <v>0</v>
      </c>
      <c r="K52" s="204">
        <f t="shared" si="10"/>
        <v>0</v>
      </c>
      <c r="L52" s="190">
        <f t="shared" si="9"/>
        <v>7569390616</v>
      </c>
      <c r="R52" s="596"/>
    </row>
    <row r="53" spans="1:20" ht="30.75" thickBot="1" x14ac:dyDescent="0.3">
      <c r="B53" s="839"/>
      <c r="C53" s="182" t="s">
        <v>96</v>
      </c>
      <c r="D53" s="183">
        <f t="shared" si="10"/>
        <v>718095</v>
      </c>
      <c r="E53" s="183">
        <f t="shared" si="10"/>
        <v>0</v>
      </c>
      <c r="F53" s="183">
        <f t="shared" si="10"/>
        <v>0</v>
      </c>
      <c r="G53" s="183">
        <f t="shared" si="10"/>
        <v>0</v>
      </c>
      <c r="H53" s="192">
        <f t="shared" si="10"/>
        <v>72794128</v>
      </c>
      <c r="I53" s="204">
        <f t="shared" si="10"/>
        <v>0</v>
      </c>
      <c r="J53" s="202">
        <f t="shared" si="10"/>
        <v>0</v>
      </c>
      <c r="K53" s="204">
        <f t="shared" si="10"/>
        <v>0</v>
      </c>
      <c r="L53" s="190">
        <f t="shared" si="9"/>
        <v>73512223</v>
      </c>
      <c r="R53" s="596">
        <f>+E47+F47+G47+H47+K47+J47+H48+H49+H50+H52+H53+H54+D48+D49+D50+D51+D52+D53</f>
        <v>320861062864.73999</v>
      </c>
    </row>
    <row r="54" spans="1:20" ht="16.5" thickBot="1" x14ac:dyDescent="0.3">
      <c r="B54" s="839"/>
      <c r="C54" s="182" t="s">
        <v>98</v>
      </c>
      <c r="D54" s="183">
        <f t="shared" si="10"/>
        <v>0</v>
      </c>
      <c r="E54" s="193">
        <f t="shared" si="10"/>
        <v>0</v>
      </c>
      <c r="F54" s="183">
        <f t="shared" si="10"/>
        <v>0</v>
      </c>
      <c r="G54" s="183">
        <f t="shared" si="10"/>
        <v>0</v>
      </c>
      <c r="H54" s="192">
        <f t="shared" si="10"/>
        <v>22347000</v>
      </c>
      <c r="I54" s="192">
        <f t="shared" si="10"/>
        <v>0</v>
      </c>
      <c r="J54" s="192">
        <f t="shared" si="10"/>
        <v>0</v>
      </c>
      <c r="K54" s="184">
        <f t="shared" si="10"/>
        <v>0</v>
      </c>
      <c r="L54" s="190">
        <f t="shared" si="9"/>
        <v>22347000</v>
      </c>
    </row>
    <row r="55" spans="1:20" x14ac:dyDescent="0.25">
      <c r="B55" s="857" t="s">
        <v>181</v>
      </c>
      <c r="C55" s="858"/>
      <c r="D55" s="198">
        <f>+D19+D28+D37+D46</f>
        <v>9090415849.7000008</v>
      </c>
      <c r="E55" s="198">
        <f t="shared" ref="E55:L55" si="11">+E19+E28+E37+E46</f>
        <v>142286380945</v>
      </c>
      <c r="F55" s="198">
        <f t="shared" si="11"/>
        <v>41817346746</v>
      </c>
      <c r="G55" s="198">
        <f t="shared" si="11"/>
        <v>24483361609</v>
      </c>
      <c r="H55" s="198">
        <f t="shared" si="11"/>
        <v>124279741593.04001</v>
      </c>
      <c r="I55" s="198">
        <f t="shared" si="11"/>
        <v>0</v>
      </c>
      <c r="J55" s="198">
        <f t="shared" si="11"/>
        <v>3138873883</v>
      </c>
      <c r="K55" s="198">
        <f t="shared" si="11"/>
        <v>149703020</v>
      </c>
      <c r="L55" s="198">
        <f t="shared" si="11"/>
        <v>345245823645.73999</v>
      </c>
      <c r="M55" s="129"/>
      <c r="N55" s="595"/>
    </row>
    <row r="56" spans="1:20" ht="15.75" x14ac:dyDescent="0.25">
      <c r="B56" s="859" t="s">
        <v>146</v>
      </c>
      <c r="C56" s="859"/>
      <c r="D56" s="859"/>
      <c r="E56" s="859"/>
      <c r="F56" s="859"/>
      <c r="G56" s="859"/>
      <c r="H56" s="859"/>
      <c r="I56" s="859"/>
      <c r="J56" s="859"/>
      <c r="K56" s="859"/>
      <c r="L56" s="859"/>
      <c r="R56" s="596">
        <f>+R53+R51</f>
        <v>345245823645.73999</v>
      </c>
      <c r="T56" s="594">
        <f>R53/R56</f>
        <v>0.92936986022451806</v>
      </c>
    </row>
    <row r="57" spans="1:20" hidden="1" x14ac:dyDescent="0.25">
      <c r="D57" s="265">
        <f>L55</f>
        <v>345245823645.73999</v>
      </c>
      <c r="M57" s="83"/>
      <c r="N57" s="595"/>
    </row>
    <row r="58" spans="1:20" s="72" customFormat="1" hidden="1" x14ac:dyDescent="0.25">
      <c r="A58"/>
      <c r="B58"/>
      <c r="C58"/>
      <c r="D58" s="191">
        <f>D57-D47-F49-H51</f>
        <v>320861062864.73999</v>
      </c>
      <c r="E58" s="129">
        <f>D58/$D$57</f>
        <v>0.92936986022451806</v>
      </c>
      <c r="F58"/>
      <c r="G58"/>
      <c r="H58"/>
      <c r="I58"/>
      <c r="J58"/>
      <c r="K58"/>
      <c r="L58"/>
      <c r="M58" s="83"/>
      <c r="N58" s="600"/>
    </row>
    <row r="59" spans="1:20" s="72" customFormat="1" hidden="1" x14ac:dyDescent="0.25">
      <c r="A59"/>
      <c r="B59"/>
      <c r="C59"/>
      <c r="D59" s="196">
        <f>D47+F49+H51</f>
        <v>24384760781</v>
      </c>
      <c r="E59" s="129">
        <f>D59/$D$57</f>
        <v>7.0630139775481937E-2</v>
      </c>
      <c r="F59"/>
      <c r="G59"/>
      <c r="H59"/>
      <c r="I59"/>
      <c r="J59"/>
      <c r="K59"/>
      <c r="L59"/>
      <c r="M59" s="197"/>
    </row>
    <row r="60" spans="1:20" s="72" customFormat="1" hidden="1" x14ac:dyDescent="0.25">
      <c r="A60"/>
      <c r="B60"/>
      <c r="C60"/>
      <c r="D60"/>
      <c r="E60"/>
      <c r="F60"/>
      <c r="G60"/>
      <c r="H60"/>
      <c r="I60"/>
      <c r="J60"/>
      <c r="K60"/>
      <c r="L60"/>
      <c r="M60" s="83"/>
      <c r="N60" s="595"/>
    </row>
    <row r="61" spans="1:20" s="72" customFormat="1" x14ac:dyDescent="0.25">
      <c r="A61"/>
      <c r="B61"/>
      <c r="C61"/>
      <c r="D61"/>
      <c r="E61"/>
      <c r="F61" s="265"/>
      <c r="G61"/>
      <c r="H61"/>
      <c r="I61"/>
      <c r="J61"/>
      <c r="K61"/>
      <c r="L61"/>
      <c r="M61"/>
      <c r="N61" s="597"/>
      <c r="R61" s="72" t="b">
        <f>R56=L55</f>
        <v>1</v>
      </c>
    </row>
    <row r="62" spans="1:20" s="72" customFormat="1" x14ac:dyDescent="0.25">
      <c r="A62"/>
      <c r="B62"/>
      <c r="C62"/>
      <c r="D62"/>
      <c r="E62"/>
      <c r="F62" s="196"/>
      <c r="G62"/>
      <c r="H62"/>
      <c r="I62"/>
      <c r="J62"/>
      <c r="K62"/>
      <c r="L62"/>
      <c r="M62"/>
      <c r="N62" s="595"/>
    </row>
  </sheetData>
  <mergeCells count="17">
    <mergeCell ref="B29:B37"/>
    <mergeCell ref="B38:B46"/>
    <mergeCell ref="B47:B54"/>
    <mergeCell ref="B55:C55"/>
    <mergeCell ref="B56:L56"/>
    <mergeCell ref="B20:B28"/>
    <mergeCell ref="B1:L1"/>
    <mergeCell ref="B2:L2"/>
    <mergeCell ref="B3:L3"/>
    <mergeCell ref="B5:L5"/>
    <mergeCell ref="B6:L6"/>
    <mergeCell ref="B7:L7"/>
    <mergeCell ref="B8:B10"/>
    <mergeCell ref="C8:C10"/>
    <mergeCell ref="D8:K8"/>
    <mergeCell ref="L8:L9"/>
    <mergeCell ref="B11:B19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750FE-FEAA-4E95-A99A-F57DAC10C103}">
  <dimension ref="B1:U39"/>
  <sheetViews>
    <sheetView showGridLines="0" zoomScale="70" zoomScaleNormal="70" workbookViewId="0">
      <selection activeCell="F29" sqref="F29"/>
    </sheetView>
  </sheetViews>
  <sheetFormatPr defaultColWidth="11.42578125" defaultRowHeight="12.75" x14ac:dyDescent="0.2"/>
  <cols>
    <col min="1" max="1" width="11.42578125" style="101" customWidth="1"/>
    <col min="2" max="2" width="48.140625" style="101" customWidth="1"/>
    <col min="3" max="3" width="17.5703125" style="101" customWidth="1"/>
    <col min="4" max="4" width="21.85546875" style="101" customWidth="1"/>
    <col min="5" max="5" width="15.85546875" style="101" customWidth="1"/>
    <col min="6" max="6" width="13.5703125" style="101" bestFit="1" customWidth="1"/>
    <col min="7" max="7" width="15" style="101" bestFit="1" customWidth="1"/>
    <col min="8" max="9" width="15.85546875" style="101" customWidth="1"/>
    <col min="10" max="10" width="15" style="101" customWidth="1"/>
    <col min="11" max="11" width="22.85546875" style="101" customWidth="1"/>
    <col min="12" max="12" width="18.42578125" style="101" bestFit="1" customWidth="1"/>
    <col min="13" max="13" width="17.5703125" style="101" customWidth="1"/>
    <col min="14" max="14" width="17.140625" style="101" bestFit="1" customWidth="1"/>
    <col min="15" max="15" width="16" style="101" customWidth="1"/>
    <col min="16" max="16" width="18.85546875" style="101" customWidth="1"/>
    <col min="17" max="17" width="18.5703125" style="101" bestFit="1" customWidth="1"/>
    <col min="18" max="16384" width="11.42578125" style="101"/>
  </cols>
  <sheetData>
    <row r="1" spans="2:21" ht="27.75" x14ac:dyDescent="0.25">
      <c r="B1" s="800" t="s">
        <v>36</v>
      </c>
      <c r="C1" s="801"/>
      <c r="D1" s="801"/>
      <c r="E1" s="801"/>
      <c r="F1" s="801"/>
      <c r="G1" s="801"/>
      <c r="H1" s="801"/>
      <c r="I1" s="801"/>
      <c r="J1" s="801"/>
      <c r="K1" s="801"/>
      <c r="L1" s="100"/>
      <c r="M1" s="100"/>
      <c r="N1" s="100"/>
      <c r="O1" s="100"/>
      <c r="P1" s="100"/>
      <c r="Q1" s="100"/>
      <c r="R1" s="100"/>
      <c r="S1" s="100"/>
      <c r="T1" s="100"/>
      <c r="U1" s="100"/>
    </row>
    <row r="2" spans="2:21" ht="20.25" x14ac:dyDescent="0.25">
      <c r="B2" s="802" t="s">
        <v>37</v>
      </c>
      <c r="C2" s="803"/>
      <c r="D2" s="803"/>
      <c r="E2" s="803"/>
      <c r="F2" s="803"/>
      <c r="G2" s="803"/>
      <c r="H2" s="803"/>
      <c r="I2" s="803"/>
      <c r="J2" s="803"/>
      <c r="K2" s="803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spans="2:21" ht="15.75" customHeight="1" x14ac:dyDescent="0.25">
      <c r="B3" s="714" t="s">
        <v>38</v>
      </c>
      <c r="C3" s="715"/>
      <c r="D3" s="715"/>
      <c r="E3" s="715"/>
      <c r="F3" s="715"/>
      <c r="G3" s="715"/>
      <c r="H3" s="715"/>
      <c r="I3" s="715"/>
      <c r="J3" s="715"/>
      <c r="K3" s="715"/>
      <c r="L3" s="6"/>
      <c r="M3" s="6"/>
      <c r="N3" s="6"/>
      <c r="O3" s="6"/>
      <c r="P3" s="6"/>
      <c r="Q3" s="102"/>
      <c r="R3" s="100"/>
      <c r="S3" s="100"/>
      <c r="T3" s="100"/>
      <c r="U3" s="100"/>
    </row>
    <row r="4" spans="2:21" ht="15" x14ac:dyDescent="0.25"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3"/>
      <c r="O4" s="103"/>
      <c r="P4" s="103"/>
      <c r="Q4" s="103"/>
      <c r="R4" s="103"/>
      <c r="S4" s="103"/>
      <c r="T4" s="103"/>
      <c r="U4" s="103"/>
    </row>
    <row r="5" spans="2:21" ht="18.75" x14ac:dyDescent="0.3">
      <c r="B5" s="864" t="s">
        <v>948</v>
      </c>
      <c r="C5" s="864"/>
      <c r="D5" s="864"/>
      <c r="E5" s="864"/>
      <c r="F5" s="864"/>
      <c r="G5" s="864"/>
      <c r="H5" s="864"/>
      <c r="I5" s="864"/>
      <c r="J5" s="864"/>
      <c r="K5" s="864"/>
      <c r="L5" s="100"/>
      <c r="M5" s="100"/>
      <c r="N5" s="103"/>
      <c r="O5" s="103"/>
      <c r="P5" s="103"/>
      <c r="Q5" s="103"/>
      <c r="R5" s="103"/>
      <c r="S5" s="103"/>
      <c r="T5" s="103"/>
      <c r="U5" s="103"/>
    </row>
    <row r="6" spans="2:21" ht="18.75" x14ac:dyDescent="0.3">
      <c r="B6" s="864" t="s">
        <v>949</v>
      </c>
      <c r="C6" s="864"/>
      <c r="D6" s="864"/>
      <c r="E6" s="864"/>
      <c r="F6" s="864"/>
      <c r="G6" s="864"/>
      <c r="H6" s="864"/>
      <c r="I6" s="864"/>
      <c r="J6" s="864"/>
      <c r="K6" s="864"/>
      <c r="L6" s="100"/>
      <c r="M6" s="100"/>
      <c r="N6" s="103"/>
      <c r="O6" s="103"/>
      <c r="P6" s="103"/>
      <c r="Q6" s="103"/>
      <c r="R6" s="103"/>
      <c r="S6" s="103"/>
      <c r="T6" s="103"/>
      <c r="U6" s="103"/>
    </row>
    <row r="7" spans="2:21" ht="18.75" x14ac:dyDescent="0.3">
      <c r="B7" s="864">
        <v>2025</v>
      </c>
      <c r="C7" s="864"/>
      <c r="D7" s="864"/>
      <c r="E7" s="864"/>
      <c r="F7" s="864"/>
      <c r="G7" s="864"/>
      <c r="H7" s="864"/>
      <c r="I7" s="864"/>
      <c r="J7" s="864"/>
      <c r="K7" s="864"/>
      <c r="L7" s="100"/>
      <c r="M7" s="100"/>
      <c r="N7" s="103"/>
      <c r="O7" s="103"/>
      <c r="P7" s="103"/>
      <c r="Q7" s="103"/>
      <c r="R7" s="103"/>
      <c r="S7" s="103"/>
      <c r="T7" s="103"/>
      <c r="U7" s="103"/>
    </row>
    <row r="8" spans="2:21" ht="15.75" x14ac:dyDescent="0.25">
      <c r="B8" s="860" t="s">
        <v>100</v>
      </c>
      <c r="C8" s="860"/>
      <c r="D8" s="860"/>
      <c r="E8" s="860"/>
      <c r="F8" s="860"/>
      <c r="G8" s="860"/>
      <c r="H8" s="860"/>
      <c r="I8" s="860"/>
      <c r="J8" s="860"/>
      <c r="K8" s="860"/>
      <c r="L8"/>
      <c r="M8"/>
      <c r="N8"/>
      <c r="O8"/>
      <c r="P8"/>
      <c r="Q8"/>
      <c r="R8"/>
      <c r="S8" s="103"/>
      <c r="T8" s="103"/>
      <c r="U8" s="103"/>
    </row>
    <row r="9" spans="2:21" ht="15.75" x14ac:dyDescent="0.25">
      <c r="B9" s="104"/>
      <c r="C9" s="104"/>
      <c r="D9" s="104"/>
      <c r="E9" s="104"/>
      <c r="F9" s="104"/>
      <c r="G9" s="104"/>
      <c r="H9" s="104"/>
      <c r="I9" s="104"/>
      <c r="J9" s="104"/>
      <c r="K9" s="104"/>
      <c r="L9"/>
      <c r="M9"/>
      <c r="N9"/>
      <c r="O9"/>
      <c r="P9"/>
      <c r="Q9"/>
      <c r="R9"/>
      <c r="S9" s="103"/>
      <c r="T9" s="103"/>
      <c r="U9" s="103"/>
    </row>
    <row r="10" spans="2:21" ht="77.25" customHeight="1" thickBot="1" x14ac:dyDescent="0.3">
      <c r="B10" s="861" t="s">
        <v>64</v>
      </c>
      <c r="C10" s="105" t="s">
        <v>760</v>
      </c>
      <c r="D10" s="105" t="s">
        <v>101</v>
      </c>
      <c r="E10" s="105" t="s">
        <v>72</v>
      </c>
      <c r="F10" s="105" t="s">
        <v>102</v>
      </c>
      <c r="G10" s="105" t="s">
        <v>74</v>
      </c>
      <c r="H10" s="248" t="s">
        <v>1040</v>
      </c>
      <c r="I10" s="248" t="s">
        <v>1041</v>
      </c>
      <c r="J10" s="248" t="s">
        <v>98</v>
      </c>
      <c r="K10" s="248" t="s">
        <v>950</v>
      </c>
      <c r="L10"/>
      <c r="M10"/>
      <c r="N10"/>
      <c r="O10"/>
      <c r="P10"/>
      <c r="Q10"/>
      <c r="R10"/>
      <c r="T10" s="100"/>
      <c r="U10" s="100"/>
    </row>
    <row r="11" spans="2:21" ht="15" x14ac:dyDescent="0.25">
      <c r="B11" s="861"/>
      <c r="C11" s="106">
        <v>1</v>
      </c>
      <c r="D11" s="106">
        <v>2</v>
      </c>
      <c r="E11" s="106">
        <v>3</v>
      </c>
      <c r="F11" s="106">
        <v>4</v>
      </c>
      <c r="G11" s="106">
        <v>5</v>
      </c>
      <c r="H11" s="249">
        <v>6</v>
      </c>
      <c r="I11" s="249">
        <v>7</v>
      </c>
      <c r="J11" s="249">
        <v>8</v>
      </c>
      <c r="K11" s="249">
        <v>6</v>
      </c>
      <c r="L11"/>
      <c r="M11"/>
      <c r="N11"/>
      <c r="O11"/>
      <c r="P11"/>
      <c r="Q11"/>
      <c r="R11"/>
      <c r="T11" s="100"/>
      <c r="U11" s="100"/>
    </row>
    <row r="12" spans="2:21" ht="15" x14ac:dyDescent="0.25">
      <c r="B12" s="253" t="s">
        <v>77</v>
      </c>
      <c r="C12" s="254">
        <f>SUM(C13:C19)</f>
        <v>1231337956206.3</v>
      </c>
      <c r="D12" s="254">
        <f t="shared" ref="D12:J12" si="0">SUM(D13:D19)</f>
        <v>42497883549</v>
      </c>
      <c r="E12" s="254">
        <f t="shared" si="0"/>
        <v>46837205548</v>
      </c>
      <c r="F12" s="254">
        <f t="shared" si="0"/>
        <v>11293327101.349997</v>
      </c>
      <c r="G12" s="254">
        <f t="shared" si="0"/>
        <v>213787872873.95999</v>
      </c>
      <c r="H12" s="254">
        <f t="shared" si="0"/>
        <v>162235576341</v>
      </c>
      <c r="I12" s="254">
        <f t="shared" si="0"/>
        <v>8299659828</v>
      </c>
      <c r="J12" s="254">
        <f t="shared" si="0"/>
        <v>9555270577</v>
      </c>
      <c r="K12" s="254">
        <f>SUM(C12:J12)</f>
        <v>1725844752024.6101</v>
      </c>
      <c r="L12"/>
      <c r="M12"/>
      <c r="N12"/>
      <c r="O12"/>
      <c r="P12"/>
      <c r="Q12"/>
      <c r="R12"/>
      <c r="T12" s="100"/>
      <c r="U12" s="100"/>
    </row>
    <row r="13" spans="2:21" ht="15" x14ac:dyDescent="0.25">
      <c r="B13" s="107" t="s">
        <v>103</v>
      </c>
      <c r="C13" s="108">
        <v>1150657077319.3</v>
      </c>
      <c r="D13" s="108">
        <v>4296919916</v>
      </c>
      <c r="E13" s="108">
        <v>0</v>
      </c>
      <c r="F13" s="108">
        <v>5431272090.9899988</v>
      </c>
      <c r="G13" s="109">
        <v>0</v>
      </c>
      <c r="H13" s="109">
        <v>0</v>
      </c>
      <c r="I13" s="109">
        <v>0</v>
      </c>
      <c r="J13" s="109">
        <v>0</v>
      </c>
      <c r="K13" s="109">
        <f>SUM(C13:J13)</f>
        <v>1160385269326.29</v>
      </c>
      <c r="L13"/>
      <c r="M13"/>
      <c r="N13"/>
      <c r="O13"/>
      <c r="P13"/>
      <c r="Q13"/>
      <c r="R13"/>
      <c r="T13" s="100"/>
      <c r="U13" s="100"/>
    </row>
    <row r="14" spans="2:21" ht="15" x14ac:dyDescent="0.25">
      <c r="B14" s="107" t="s">
        <v>104</v>
      </c>
      <c r="C14" s="108">
        <v>4445524135</v>
      </c>
      <c r="D14" s="108">
        <v>0</v>
      </c>
      <c r="E14" s="108">
        <v>5436990366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10">
        <f>SUM(C14:J14)</f>
        <v>9882514501</v>
      </c>
      <c r="L14"/>
      <c r="M14"/>
      <c r="N14"/>
      <c r="O14"/>
      <c r="P14"/>
      <c r="Q14"/>
      <c r="R14"/>
      <c r="T14" s="100"/>
      <c r="U14" s="100"/>
    </row>
    <row r="15" spans="2:21" ht="15" x14ac:dyDescent="0.25">
      <c r="B15" s="107" t="s">
        <v>105</v>
      </c>
      <c r="C15" s="108">
        <v>42094309583</v>
      </c>
      <c r="D15" s="108">
        <v>35353033273</v>
      </c>
      <c r="E15" s="108">
        <v>41338454143</v>
      </c>
      <c r="F15" s="108">
        <v>4292438458.0099998</v>
      </c>
      <c r="G15" s="108">
        <v>187280085056.95999</v>
      </c>
      <c r="H15" s="108">
        <v>113472645371</v>
      </c>
      <c r="I15" s="108">
        <v>12708815</v>
      </c>
      <c r="J15" s="108">
        <v>8464297240</v>
      </c>
      <c r="K15" s="110">
        <f t="shared" ref="K15:K19" si="1">SUM(C15:J15)</f>
        <v>432307971939.96997</v>
      </c>
      <c r="L15"/>
      <c r="M15"/>
      <c r="N15"/>
      <c r="O15"/>
      <c r="P15"/>
      <c r="Q15"/>
      <c r="R15"/>
      <c r="T15" s="100"/>
      <c r="U15" s="100"/>
    </row>
    <row r="16" spans="2:21" ht="15" x14ac:dyDescent="0.25">
      <c r="B16" s="107" t="s">
        <v>106</v>
      </c>
      <c r="C16" s="108">
        <v>21158472346</v>
      </c>
      <c r="D16" s="108">
        <v>1904885145</v>
      </c>
      <c r="E16" s="108">
        <v>2400000</v>
      </c>
      <c r="F16" s="108">
        <v>538633988.49000001</v>
      </c>
      <c r="G16" s="108">
        <v>0</v>
      </c>
      <c r="H16" s="108">
        <v>43163842269</v>
      </c>
      <c r="I16" s="108">
        <v>7383211362</v>
      </c>
      <c r="J16" s="108">
        <v>57505000</v>
      </c>
      <c r="K16" s="110">
        <f t="shared" si="1"/>
        <v>74208950110.490005</v>
      </c>
      <c r="L16"/>
      <c r="M16"/>
      <c r="N16"/>
      <c r="O16"/>
      <c r="P16"/>
      <c r="Q16"/>
      <c r="R16"/>
      <c r="T16" s="100"/>
      <c r="U16" s="100"/>
    </row>
    <row r="17" spans="2:21" ht="30" x14ac:dyDescent="0.25">
      <c r="B17" s="107" t="s">
        <v>107</v>
      </c>
      <c r="C17" s="108">
        <v>1343331371</v>
      </c>
      <c r="D17" s="108">
        <v>0</v>
      </c>
      <c r="E17" s="108">
        <v>0</v>
      </c>
      <c r="F17" s="108">
        <v>731016114.3599987</v>
      </c>
      <c r="G17" s="108">
        <v>0</v>
      </c>
      <c r="H17" s="108">
        <v>0</v>
      </c>
      <c r="I17" s="108">
        <v>0</v>
      </c>
      <c r="J17" s="108">
        <v>0</v>
      </c>
      <c r="K17" s="110">
        <f t="shared" si="1"/>
        <v>2074347485.3599987</v>
      </c>
      <c r="L17"/>
      <c r="M17"/>
      <c r="N17"/>
      <c r="O17"/>
      <c r="P17"/>
      <c r="Q17"/>
      <c r="R17"/>
      <c r="T17" s="100"/>
      <c r="U17" s="100"/>
    </row>
    <row r="18" spans="2:21" ht="15" x14ac:dyDescent="0.25">
      <c r="B18" s="107" t="s">
        <v>108</v>
      </c>
      <c r="C18" s="108">
        <v>358342268</v>
      </c>
      <c r="D18" s="108">
        <v>12000000</v>
      </c>
      <c r="E18" s="108">
        <v>0</v>
      </c>
      <c r="F18" s="108">
        <v>267296026.5</v>
      </c>
      <c r="G18" s="108">
        <v>0</v>
      </c>
      <c r="H18" s="108">
        <v>0</v>
      </c>
      <c r="I18" s="108">
        <v>13920000</v>
      </c>
      <c r="J18" s="108">
        <v>0</v>
      </c>
      <c r="K18" s="110">
        <f t="shared" si="1"/>
        <v>651558294.5</v>
      </c>
      <c r="L18"/>
      <c r="M18"/>
      <c r="N18"/>
      <c r="O18"/>
      <c r="P18"/>
      <c r="Q18"/>
      <c r="R18"/>
      <c r="T18" s="100"/>
      <c r="U18" s="100"/>
    </row>
    <row r="19" spans="2:21" ht="15" x14ac:dyDescent="0.25">
      <c r="B19" s="107" t="s">
        <v>109</v>
      </c>
      <c r="C19" s="108">
        <v>11280899184</v>
      </c>
      <c r="D19" s="108">
        <v>931045215</v>
      </c>
      <c r="E19" s="108">
        <v>59361039</v>
      </c>
      <c r="F19" s="108">
        <v>32670423</v>
      </c>
      <c r="G19" s="108">
        <v>26507787817</v>
      </c>
      <c r="H19" s="108">
        <v>5599088701</v>
      </c>
      <c r="I19" s="108">
        <v>889819651</v>
      </c>
      <c r="J19" s="108">
        <v>1033468337</v>
      </c>
      <c r="K19" s="110">
        <f t="shared" si="1"/>
        <v>46334140367</v>
      </c>
      <c r="L19"/>
      <c r="M19"/>
      <c r="N19"/>
      <c r="O19"/>
      <c r="P19"/>
      <c r="Q19"/>
      <c r="R19"/>
    </row>
    <row r="20" spans="2:21" ht="15" x14ac:dyDescent="0.25">
      <c r="B20" s="253" t="s">
        <v>110</v>
      </c>
      <c r="C20" s="254">
        <f>SUM(C21:C23)</f>
        <v>936359438</v>
      </c>
      <c r="D20" s="254">
        <f t="shared" ref="D20:J20" si="2">SUM(D21:D23)</f>
        <v>0</v>
      </c>
      <c r="E20" s="254">
        <f t="shared" si="2"/>
        <v>37801000</v>
      </c>
      <c r="F20" s="254">
        <f t="shared" si="2"/>
        <v>270986706.1700021</v>
      </c>
      <c r="G20" s="254">
        <f t="shared" si="2"/>
        <v>0</v>
      </c>
      <c r="H20" s="254">
        <f t="shared" si="2"/>
        <v>0</v>
      </c>
      <c r="I20" s="254">
        <f t="shared" si="2"/>
        <v>9212558262</v>
      </c>
      <c r="J20" s="254">
        <f t="shared" si="2"/>
        <v>0</v>
      </c>
      <c r="K20" s="254">
        <f>SUM(C20:J20)</f>
        <v>10457705406.170002</v>
      </c>
      <c r="L20"/>
      <c r="M20"/>
      <c r="N20"/>
      <c r="O20"/>
      <c r="P20"/>
      <c r="Q20"/>
      <c r="R20"/>
    </row>
    <row r="21" spans="2:21" ht="30" x14ac:dyDescent="0.25">
      <c r="B21" s="113" t="s">
        <v>111</v>
      </c>
      <c r="C21" s="114">
        <v>0</v>
      </c>
      <c r="D21" s="114">
        <v>0</v>
      </c>
      <c r="E21" s="114">
        <v>37474000</v>
      </c>
      <c r="F21" s="114">
        <v>211839328.08000001</v>
      </c>
      <c r="G21" s="114">
        <v>0</v>
      </c>
      <c r="H21" s="114">
        <v>0</v>
      </c>
      <c r="I21" s="114">
        <v>0</v>
      </c>
      <c r="J21" s="114">
        <v>0</v>
      </c>
      <c r="K21" s="114">
        <f>SUM(C21:J21)</f>
        <v>249313328.08000001</v>
      </c>
      <c r="L21"/>
      <c r="M21"/>
      <c r="N21"/>
      <c r="O21"/>
      <c r="P21"/>
      <c r="Q21"/>
      <c r="R21"/>
    </row>
    <row r="22" spans="2:21" ht="15" x14ac:dyDescent="0.25">
      <c r="B22" s="113" t="s">
        <v>112</v>
      </c>
      <c r="C22" s="114">
        <v>936359438</v>
      </c>
      <c r="D22" s="114">
        <v>0</v>
      </c>
      <c r="E22" s="114">
        <v>0</v>
      </c>
      <c r="F22" s="114">
        <v>59147378.09000206</v>
      </c>
      <c r="G22" s="114">
        <v>0</v>
      </c>
      <c r="H22" s="114">
        <v>0</v>
      </c>
      <c r="I22" s="114">
        <v>0</v>
      </c>
      <c r="J22" s="114">
        <v>0</v>
      </c>
      <c r="K22" s="114">
        <f t="shared" ref="K22:K23" si="3">SUM(C22:J22)</f>
        <v>995506816.09000206</v>
      </c>
      <c r="L22"/>
      <c r="M22"/>
      <c r="N22"/>
      <c r="O22"/>
      <c r="P22"/>
      <c r="Q22"/>
      <c r="R22"/>
    </row>
    <row r="23" spans="2:21" ht="30" x14ac:dyDescent="0.25">
      <c r="B23" s="113" t="s">
        <v>113</v>
      </c>
      <c r="C23" s="455">
        <v>0</v>
      </c>
      <c r="D23" s="250">
        <v>0</v>
      </c>
      <c r="E23" s="250">
        <v>327000</v>
      </c>
      <c r="F23" s="250">
        <v>0</v>
      </c>
      <c r="G23" s="250">
        <v>0</v>
      </c>
      <c r="H23" s="250">
        <v>0</v>
      </c>
      <c r="I23" s="250">
        <v>9212558262</v>
      </c>
      <c r="J23" s="250">
        <v>0</v>
      </c>
      <c r="K23" s="114">
        <f t="shared" si="3"/>
        <v>9212885262</v>
      </c>
      <c r="L23"/>
      <c r="M23"/>
      <c r="N23"/>
      <c r="O23"/>
      <c r="P23"/>
      <c r="Q23"/>
      <c r="R23"/>
    </row>
    <row r="24" spans="2:21" ht="15" x14ac:dyDescent="0.25">
      <c r="B24" s="456" t="s">
        <v>75</v>
      </c>
      <c r="C24" s="457">
        <f>C12+C20</f>
        <v>1232274315644.3</v>
      </c>
      <c r="D24" s="458">
        <f>D12+D20</f>
        <v>42497883549</v>
      </c>
      <c r="E24" s="458">
        <f t="shared" ref="E24:J24" si="4">E12+E20</f>
        <v>46875006548</v>
      </c>
      <c r="F24" s="458">
        <f t="shared" si="4"/>
        <v>11564313807.519999</v>
      </c>
      <c r="G24" s="458">
        <f t="shared" si="4"/>
        <v>213787872873.95999</v>
      </c>
      <c r="H24" s="458">
        <f t="shared" si="4"/>
        <v>162235576341</v>
      </c>
      <c r="I24" s="458">
        <f t="shared" si="4"/>
        <v>17512218090</v>
      </c>
      <c r="J24" s="458">
        <f t="shared" si="4"/>
        <v>9555270577</v>
      </c>
      <c r="K24" s="457">
        <f>SUM(C24:J24)</f>
        <v>1736302457430.78</v>
      </c>
      <c r="L24"/>
      <c r="M24"/>
      <c r="N24"/>
      <c r="O24"/>
      <c r="P24"/>
      <c r="Q24"/>
      <c r="R24"/>
    </row>
    <row r="25" spans="2:21" ht="35.25" customHeight="1" x14ac:dyDescent="0.25">
      <c r="B25" s="862" t="s">
        <v>146</v>
      </c>
      <c r="C25" s="862"/>
      <c r="D25" s="862"/>
      <c r="E25" s="862"/>
      <c r="F25" s="862"/>
      <c r="G25" s="862"/>
      <c r="H25" s="862"/>
      <c r="I25" s="862"/>
      <c r="J25" s="862"/>
      <c r="K25" s="863"/>
      <c r="L25"/>
      <c r="M25"/>
      <c r="N25"/>
      <c r="O25"/>
      <c r="P25"/>
      <c r="Q25"/>
      <c r="R25"/>
    </row>
    <row r="26" spans="2:21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2:21" ht="15" x14ac:dyDescent="0.25">
      <c r="C27"/>
      <c r="D27"/>
      <c r="E27"/>
      <c r="F27"/>
      <c r="G27"/>
      <c r="H27"/>
      <c r="I27"/>
      <c r="J27"/>
      <c r="L27"/>
      <c r="M27"/>
      <c r="N27"/>
      <c r="O27"/>
      <c r="P27"/>
      <c r="Q27"/>
      <c r="R27"/>
    </row>
    <row r="28" spans="2:21" ht="15" x14ac:dyDescent="0.25">
      <c r="C28"/>
      <c r="D28"/>
      <c r="E28"/>
      <c r="F28"/>
      <c r="G28"/>
      <c r="H28"/>
      <c r="I28"/>
      <c r="J28"/>
      <c r="L28"/>
      <c r="M28"/>
      <c r="N28"/>
      <c r="O28"/>
      <c r="P28"/>
      <c r="Q28"/>
      <c r="R28"/>
    </row>
    <row r="29" spans="2:21" ht="15" x14ac:dyDescent="0.25">
      <c r="L29"/>
      <c r="M29"/>
      <c r="N29"/>
      <c r="O29"/>
      <c r="P29"/>
      <c r="Q29"/>
      <c r="R29"/>
    </row>
    <row r="30" spans="2:21" ht="15" x14ac:dyDescent="0.25">
      <c r="L30"/>
      <c r="M30"/>
      <c r="N30"/>
      <c r="O30"/>
      <c r="P30"/>
      <c r="Q30"/>
      <c r="R30"/>
    </row>
    <row r="34" spans="2:11" ht="15" x14ac:dyDescent="0.25">
      <c r="B34" s="100"/>
      <c r="C34" s="100"/>
      <c r="D34" s="115"/>
      <c r="E34" s="100"/>
      <c r="F34" s="100"/>
      <c r="G34" s="100"/>
      <c r="H34" s="100"/>
      <c r="I34" s="100"/>
      <c r="J34" s="100"/>
      <c r="K34" s="100"/>
    </row>
    <row r="39" spans="2:11" ht="15" x14ac:dyDescent="0.25">
      <c r="E39" s="115"/>
    </row>
  </sheetData>
  <mergeCells count="9">
    <mergeCell ref="B8:K8"/>
    <mergeCell ref="B10:B11"/>
    <mergeCell ref="B25:K25"/>
    <mergeCell ref="B1:K1"/>
    <mergeCell ref="B2:K2"/>
    <mergeCell ref="B3:K3"/>
    <mergeCell ref="B5:K5"/>
    <mergeCell ref="B6:K6"/>
    <mergeCell ref="B7:K7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083EC-D3DB-4AEA-9AE8-9D5C4202BD52}">
  <dimension ref="B1:Y32"/>
  <sheetViews>
    <sheetView showGridLines="0" zoomScale="70" zoomScaleNormal="70" workbookViewId="0">
      <selection activeCell="L35" sqref="L35"/>
    </sheetView>
  </sheetViews>
  <sheetFormatPr defaultColWidth="11.42578125" defaultRowHeight="15" x14ac:dyDescent="0.25"/>
  <cols>
    <col min="4" max="4" width="23.140625" customWidth="1"/>
    <col min="5" max="5" width="13.85546875" bestFit="1" customWidth="1"/>
    <col min="6" max="6" width="20.85546875" customWidth="1"/>
    <col min="7" max="7" width="28.42578125" customWidth="1"/>
    <col min="9" max="9" width="16.7109375" customWidth="1"/>
    <col min="12" max="12" width="18.7109375" style="72" bestFit="1" customWidth="1"/>
    <col min="13" max="13" width="16.85546875" style="72" bestFit="1" customWidth="1"/>
    <col min="14" max="14" width="22" style="72" customWidth="1"/>
    <col min="15" max="15" width="17.42578125" style="72" customWidth="1"/>
    <col min="16" max="16" width="13.140625" style="72" bestFit="1" customWidth="1"/>
    <col min="17" max="17" width="15" style="72" customWidth="1"/>
    <col min="18" max="18" width="15.140625" style="72" customWidth="1"/>
    <col min="19" max="19" width="15.42578125" style="72" customWidth="1"/>
    <col min="20" max="20" width="15" style="72" customWidth="1"/>
  </cols>
  <sheetData>
    <row r="1" spans="2:25" ht="27.75" x14ac:dyDescent="0.25">
      <c r="B1" s="710" t="s">
        <v>36</v>
      </c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865"/>
    </row>
    <row r="2" spans="2:25" ht="20.25" x14ac:dyDescent="0.25">
      <c r="B2" s="712" t="s">
        <v>37</v>
      </c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866"/>
    </row>
    <row r="3" spans="2:25" ht="15.75" x14ac:dyDescent="0.25">
      <c r="B3" s="714" t="s">
        <v>38</v>
      </c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867"/>
    </row>
    <row r="5" spans="2:25" x14ac:dyDescent="0.25">
      <c r="U5" s="83"/>
      <c r="V5" s="83"/>
      <c r="W5" s="83"/>
      <c r="X5" s="83"/>
      <c r="Y5" s="83"/>
    </row>
    <row r="6" spans="2:25" x14ac:dyDescent="0.25">
      <c r="U6" s="83"/>
      <c r="V6" s="83"/>
      <c r="W6" s="83"/>
      <c r="X6" s="83"/>
      <c r="Y6" s="83"/>
    </row>
    <row r="7" spans="2:25" ht="18.75" x14ac:dyDescent="0.25">
      <c r="G7" s="601" t="s">
        <v>1042</v>
      </c>
      <c r="U7" s="83"/>
      <c r="V7" s="83"/>
      <c r="W7" s="83"/>
      <c r="X7" s="83"/>
      <c r="Y7" s="83"/>
    </row>
    <row r="8" spans="2:25" ht="18.75" x14ac:dyDescent="0.25">
      <c r="G8" s="601">
        <v>2025</v>
      </c>
      <c r="U8" s="83"/>
      <c r="V8" s="83"/>
      <c r="W8" s="83"/>
      <c r="X8" s="83"/>
      <c r="Y8" s="83"/>
    </row>
    <row r="9" spans="2:25" ht="18.75" x14ac:dyDescent="0.25">
      <c r="G9" s="601" t="s">
        <v>1043</v>
      </c>
      <c r="U9" s="83"/>
      <c r="V9" s="83"/>
      <c r="W9" s="83"/>
      <c r="X9" s="83"/>
      <c r="Y9" s="83"/>
    </row>
    <row r="10" spans="2:25" ht="18.75" x14ac:dyDescent="0.25">
      <c r="G10" s="602" t="s">
        <v>1044</v>
      </c>
      <c r="U10" s="83"/>
      <c r="V10" s="83"/>
      <c r="W10" s="83"/>
      <c r="X10" s="83"/>
      <c r="Y10" s="83"/>
    </row>
    <row r="11" spans="2:25" x14ac:dyDescent="0.25">
      <c r="U11" s="83"/>
      <c r="V11" s="83"/>
      <c r="W11" s="83"/>
      <c r="X11" s="83"/>
      <c r="Y11" s="83"/>
    </row>
    <row r="12" spans="2:25" x14ac:dyDescent="0.25">
      <c r="U12" s="83"/>
      <c r="V12" s="83"/>
      <c r="W12" s="83"/>
      <c r="X12" s="83"/>
      <c r="Y12" s="83"/>
    </row>
    <row r="13" spans="2:25" x14ac:dyDescent="0.25">
      <c r="U13" s="83"/>
      <c r="V13" s="83"/>
      <c r="W13" s="83"/>
      <c r="X13" s="83"/>
      <c r="Y13" s="83"/>
    </row>
    <row r="14" spans="2:25" ht="75" x14ac:dyDescent="0.25">
      <c r="L14" s="459" t="s">
        <v>64</v>
      </c>
      <c r="M14" s="459" t="s">
        <v>760</v>
      </c>
      <c r="N14" s="459" t="s">
        <v>101</v>
      </c>
      <c r="O14" s="459" t="s">
        <v>72</v>
      </c>
      <c r="P14" s="459" t="s">
        <v>102</v>
      </c>
      <c r="Q14" s="459" t="s">
        <v>74</v>
      </c>
      <c r="R14" s="459" t="s">
        <v>1045</v>
      </c>
      <c r="S14" s="459" t="s">
        <v>1046</v>
      </c>
      <c r="T14" s="459" t="s">
        <v>98</v>
      </c>
      <c r="U14" s="603"/>
      <c r="V14" s="83"/>
      <c r="W14" s="83"/>
      <c r="X14" s="83"/>
      <c r="Y14" s="83"/>
    </row>
    <row r="15" spans="2:25" x14ac:dyDescent="0.25">
      <c r="L15" s="460" t="s">
        <v>75</v>
      </c>
      <c r="M15" s="271">
        <v>1232274315644.3</v>
      </c>
      <c r="N15" s="271">
        <v>42497883549</v>
      </c>
      <c r="O15" s="271">
        <v>46875006548</v>
      </c>
      <c r="P15" s="271">
        <v>11564313807.519989</v>
      </c>
      <c r="Q15" s="271">
        <v>213787872873.95999</v>
      </c>
      <c r="R15" s="271">
        <v>162235576341</v>
      </c>
      <c r="S15" s="271">
        <v>17512218090</v>
      </c>
      <c r="T15" s="271">
        <v>9555270577</v>
      </c>
      <c r="U15" s="83"/>
      <c r="V15" s="83"/>
      <c r="W15" s="83"/>
      <c r="X15" s="83"/>
      <c r="Y15" s="83"/>
    </row>
    <row r="16" spans="2:25" x14ac:dyDescent="0.25">
      <c r="U16" s="83"/>
      <c r="V16" s="83"/>
      <c r="W16" s="83"/>
      <c r="X16" s="83"/>
      <c r="Y16" s="83"/>
    </row>
    <row r="17" spans="5:25" x14ac:dyDescent="0.25">
      <c r="U17" s="83"/>
      <c r="V17" s="83"/>
      <c r="W17" s="83"/>
      <c r="X17" s="83"/>
      <c r="Y17" s="83"/>
    </row>
    <row r="18" spans="5:25" x14ac:dyDescent="0.25">
      <c r="F18" s="116"/>
      <c r="U18" s="83"/>
      <c r="V18" s="83"/>
      <c r="W18" s="83"/>
      <c r="X18" s="83"/>
      <c r="Y18" s="83"/>
    </row>
    <row r="19" spans="5:25" x14ac:dyDescent="0.25">
      <c r="U19" s="83"/>
      <c r="V19" s="83"/>
      <c r="W19" s="83"/>
      <c r="X19" s="83"/>
      <c r="Y19" s="83"/>
    </row>
    <row r="20" spans="5:25" x14ac:dyDescent="0.25">
      <c r="U20" s="83"/>
      <c r="V20" s="83"/>
      <c r="W20" s="83"/>
      <c r="X20" s="83"/>
      <c r="Y20" s="83"/>
    </row>
    <row r="21" spans="5:25" x14ac:dyDescent="0.25">
      <c r="U21" s="83"/>
      <c r="V21" s="83"/>
      <c r="W21" s="83"/>
      <c r="X21" s="83"/>
      <c r="Y21" s="83"/>
    </row>
    <row r="22" spans="5:25" x14ac:dyDescent="0.25">
      <c r="U22" s="83"/>
      <c r="V22" s="83"/>
      <c r="W22" s="83"/>
      <c r="X22" s="83"/>
      <c r="Y22" s="83"/>
    </row>
    <row r="23" spans="5:25" x14ac:dyDescent="0.25">
      <c r="U23" s="83"/>
      <c r="V23" s="83"/>
      <c r="W23" s="83"/>
      <c r="X23" s="83"/>
      <c r="Y23" s="83"/>
    </row>
    <row r="24" spans="5:25" x14ac:dyDescent="0.25">
      <c r="U24" s="83"/>
      <c r="V24" s="83"/>
      <c r="W24" s="83"/>
      <c r="X24" s="83"/>
      <c r="Y24" s="83"/>
    </row>
    <row r="25" spans="5:25" x14ac:dyDescent="0.25">
      <c r="U25" s="83"/>
      <c r="V25" s="83"/>
      <c r="W25" s="83"/>
      <c r="X25" s="83"/>
      <c r="Y25" s="83"/>
    </row>
    <row r="26" spans="5:25" x14ac:dyDescent="0.25">
      <c r="U26" s="83"/>
      <c r="V26" s="83"/>
      <c r="W26" s="83"/>
      <c r="X26" s="83"/>
      <c r="Y26" s="83"/>
    </row>
    <row r="27" spans="5:25" x14ac:dyDescent="0.25">
      <c r="V27" s="83"/>
      <c r="W27" s="83"/>
      <c r="X27" s="83"/>
      <c r="Y27" s="83"/>
    </row>
    <row r="28" spans="5:25" x14ac:dyDescent="0.25">
      <c r="E28" s="461"/>
      <c r="G28" s="461"/>
      <c r="H28" s="461"/>
      <c r="I28" s="461"/>
      <c r="J28" s="461"/>
    </row>
    <row r="32" spans="5:25" x14ac:dyDescent="0.25">
      <c r="E32" s="461" t="s">
        <v>146</v>
      </c>
    </row>
  </sheetData>
  <mergeCells count="3">
    <mergeCell ref="B1:N1"/>
    <mergeCell ref="B2:N2"/>
    <mergeCell ref="B3:N3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88483-9DC4-46A1-AA89-A5C26FDC0779}">
  <sheetPr codeName="Sheet30"/>
  <dimension ref="B1:K39"/>
  <sheetViews>
    <sheetView showGridLines="0" topLeftCell="A3" zoomScale="90" zoomScaleNormal="90" workbookViewId="0">
      <selection activeCell="J16" sqref="J16"/>
    </sheetView>
  </sheetViews>
  <sheetFormatPr defaultColWidth="8.85546875" defaultRowHeight="15" x14ac:dyDescent="0.25"/>
  <cols>
    <col min="2" max="2" width="62.5703125" customWidth="1"/>
    <col min="3" max="3" width="25.28515625" customWidth="1"/>
    <col min="4" max="4" width="24.85546875" customWidth="1"/>
    <col min="5" max="5" width="13" bestFit="1" customWidth="1"/>
    <col min="6" max="6" width="14.85546875" bestFit="1" customWidth="1"/>
    <col min="7" max="7" width="16.42578125" customWidth="1"/>
    <col min="8" max="8" width="17.42578125" bestFit="1" customWidth="1"/>
    <col min="9" max="9" width="15.42578125" bestFit="1" customWidth="1"/>
    <col min="10" max="10" width="21.85546875" customWidth="1"/>
    <col min="11" max="11" width="21" bestFit="1" customWidth="1"/>
  </cols>
  <sheetData>
    <row r="1" spans="2:11" ht="23.25" x14ac:dyDescent="0.25">
      <c r="B1" s="827" t="s">
        <v>36</v>
      </c>
      <c r="C1" s="827"/>
      <c r="D1" s="827"/>
      <c r="E1" s="827"/>
      <c r="F1" s="827"/>
      <c r="G1" s="462"/>
      <c r="H1" s="462"/>
      <c r="I1" s="462"/>
      <c r="J1" s="462"/>
    </row>
    <row r="2" spans="2:11" ht="18.75" x14ac:dyDescent="0.25">
      <c r="B2" s="829" t="s">
        <v>37</v>
      </c>
      <c r="C2" s="829"/>
      <c r="D2" s="829"/>
      <c r="E2" s="829"/>
      <c r="F2" s="829"/>
      <c r="G2" s="153"/>
      <c r="H2" s="153"/>
      <c r="I2" s="153"/>
      <c r="J2" s="153"/>
    </row>
    <row r="3" spans="2:11" ht="15.75" x14ac:dyDescent="0.25">
      <c r="B3" s="821" t="s">
        <v>38</v>
      </c>
      <c r="C3" s="821"/>
      <c r="D3" s="821"/>
      <c r="E3" s="821"/>
      <c r="F3" s="821"/>
      <c r="G3" s="134"/>
      <c r="H3" s="134"/>
      <c r="I3" s="134"/>
      <c r="J3" s="134"/>
    </row>
    <row r="4" spans="2:11" ht="15.75" x14ac:dyDescent="0.25">
      <c r="B4" s="452"/>
      <c r="C4" s="452"/>
      <c r="D4" s="452"/>
      <c r="E4" s="452"/>
      <c r="F4" s="452"/>
      <c r="G4" s="134"/>
      <c r="H4" s="134"/>
      <c r="I4" s="134"/>
      <c r="J4" s="134"/>
    </row>
    <row r="6" spans="2:11" x14ac:dyDescent="0.25">
      <c r="B6" s="811" t="s">
        <v>1047</v>
      </c>
      <c r="C6" s="811"/>
      <c r="D6" s="811"/>
      <c r="E6" s="811"/>
      <c r="F6" s="811"/>
    </row>
    <row r="7" spans="2:11" x14ac:dyDescent="0.25">
      <c r="B7" s="811" t="s">
        <v>1048</v>
      </c>
      <c r="C7" s="811"/>
      <c r="D7" s="811"/>
      <c r="E7" s="811"/>
      <c r="F7" s="811"/>
    </row>
    <row r="8" spans="2:11" ht="15.75" x14ac:dyDescent="0.25">
      <c r="B8" s="860" t="s">
        <v>100</v>
      </c>
      <c r="C8" s="860"/>
      <c r="D8" s="860"/>
      <c r="E8" s="860"/>
      <c r="F8" s="860"/>
      <c r="G8" s="470"/>
      <c r="H8" s="470"/>
      <c r="I8" s="470"/>
    </row>
    <row r="10" spans="2:11" ht="14.45" customHeight="1" x14ac:dyDescent="0.25">
      <c r="B10" s="868" t="s">
        <v>64</v>
      </c>
      <c r="C10" s="871">
        <v>2024</v>
      </c>
      <c r="D10" s="871">
        <v>2025</v>
      </c>
      <c r="E10" s="868" t="s">
        <v>962</v>
      </c>
      <c r="F10" s="868"/>
      <c r="G10" s="868" t="s">
        <v>952</v>
      </c>
      <c r="H10" s="868"/>
    </row>
    <row r="11" spans="2:11" ht="30" customHeight="1" x14ac:dyDescent="0.25">
      <c r="B11" s="868"/>
      <c r="C11" s="871"/>
      <c r="D11" s="871"/>
      <c r="E11" s="604" t="s">
        <v>1049</v>
      </c>
      <c r="F11" s="604" t="s">
        <v>1050</v>
      </c>
      <c r="G11" s="604">
        <v>2024</v>
      </c>
      <c r="H11" s="604">
        <v>2025</v>
      </c>
      <c r="J11" s="221"/>
      <c r="K11" s="221"/>
    </row>
    <row r="12" spans="2:11" x14ac:dyDescent="0.25">
      <c r="B12" s="868"/>
      <c r="C12" s="605">
        <v>1</v>
      </c>
      <c r="D12" s="605">
        <v>2</v>
      </c>
      <c r="E12" s="604" t="s">
        <v>963</v>
      </c>
      <c r="F12" s="604" t="s">
        <v>964</v>
      </c>
      <c r="G12" s="604">
        <v>5</v>
      </c>
      <c r="H12" s="604">
        <v>6</v>
      </c>
      <c r="J12" s="221" t="s">
        <v>1051</v>
      </c>
      <c r="K12" s="606">
        <v>8113264048168.5498</v>
      </c>
    </row>
    <row r="13" spans="2:11" x14ac:dyDescent="0.25">
      <c r="B13" s="607" t="s">
        <v>119</v>
      </c>
      <c r="C13" s="608">
        <f>+C14+C18+C23+C24+C25+C26+C27+C28</f>
        <v>1547588734081.8518</v>
      </c>
      <c r="D13" s="608">
        <v>1686508105080.3901</v>
      </c>
      <c r="E13" s="608">
        <f t="shared" ref="E13:E20" si="0">D13-C13</f>
        <v>138919370998.53833</v>
      </c>
      <c r="F13" s="609">
        <f t="shared" ref="F13:F37" si="1">E13/C13</f>
        <v>8.9765044122627285E-2</v>
      </c>
      <c r="G13" s="609">
        <f>C13/$K$14</f>
        <v>0.20881661115543376</v>
      </c>
      <c r="H13" s="609">
        <f>D13/$K$12</f>
        <v>0.20787048160488436</v>
      </c>
      <c r="J13" s="221"/>
      <c r="K13" s="221"/>
    </row>
    <row r="14" spans="2:11" x14ac:dyDescent="0.25">
      <c r="B14" s="464" t="s">
        <v>120</v>
      </c>
      <c r="C14" s="465">
        <v>295244969381</v>
      </c>
      <c r="D14" s="465">
        <v>335019296603</v>
      </c>
      <c r="E14" s="465">
        <f t="shared" si="0"/>
        <v>39774327222</v>
      </c>
      <c r="F14" s="302">
        <f t="shared" si="1"/>
        <v>0.13471635877620344</v>
      </c>
      <c r="G14" s="302">
        <f t="shared" ref="G14:G37" si="2">C14/$K$14</f>
        <v>3.9837492099221661E-2</v>
      </c>
      <c r="H14" s="302">
        <f t="shared" ref="H14:H37" si="3">D14/$K$12</f>
        <v>4.1292788526786042E-2</v>
      </c>
      <c r="J14" s="221" t="s">
        <v>1052</v>
      </c>
      <c r="K14" s="606">
        <v>7411233835846.0186</v>
      </c>
    </row>
    <row r="15" spans="2:11" x14ac:dyDescent="0.25">
      <c r="B15" s="466" t="s">
        <v>953</v>
      </c>
      <c r="C15" s="255">
        <v>54529446931</v>
      </c>
      <c r="D15" s="255">
        <v>61342916050</v>
      </c>
      <c r="E15" s="255">
        <f t="shared" si="0"/>
        <v>6813469119</v>
      </c>
      <c r="F15" s="286">
        <f t="shared" si="1"/>
        <v>0.12495027003706032</v>
      </c>
      <c r="G15" s="286">
        <f t="shared" si="2"/>
        <v>7.3576745976164804E-3</v>
      </c>
      <c r="H15" s="286">
        <f t="shared" si="3"/>
        <v>7.5608183939048874E-3</v>
      </c>
      <c r="J15" s="221"/>
      <c r="K15" s="221"/>
    </row>
    <row r="16" spans="2:11" x14ac:dyDescent="0.25">
      <c r="B16" s="466" t="s">
        <v>954</v>
      </c>
      <c r="C16" s="255">
        <v>235866950339</v>
      </c>
      <c r="D16" s="255">
        <v>268730486574</v>
      </c>
      <c r="E16" s="255">
        <f t="shared" si="0"/>
        <v>32863536235</v>
      </c>
      <c r="F16" s="286">
        <f t="shared" si="1"/>
        <v>0.13933082268527597</v>
      </c>
      <c r="G16" s="286">
        <f>C16/$K$14</f>
        <v>3.1825598215263297E-2</v>
      </c>
      <c r="H16" s="286">
        <f t="shared" si="3"/>
        <v>3.3122364190114328E-2</v>
      </c>
      <c r="J16" s="221"/>
      <c r="K16" s="221"/>
    </row>
    <row r="17" spans="2:8" x14ac:dyDescent="0.25">
      <c r="B17" s="467" t="s">
        <v>955</v>
      </c>
      <c r="C17" s="255">
        <v>4848572111</v>
      </c>
      <c r="D17" s="255">
        <v>4945893979</v>
      </c>
      <c r="E17" s="255">
        <f t="shared" si="0"/>
        <v>97321868</v>
      </c>
      <c r="F17" s="286">
        <f t="shared" si="1"/>
        <v>2.0072274016344933E-2</v>
      </c>
      <c r="G17" s="286">
        <f t="shared" si="2"/>
        <v>6.5421928634188319E-4</v>
      </c>
      <c r="H17" s="286">
        <f t="shared" si="3"/>
        <v>6.0960594276682797E-4</v>
      </c>
    </row>
    <row r="18" spans="2:8" x14ac:dyDescent="0.25">
      <c r="B18" s="468" t="s">
        <v>121</v>
      </c>
      <c r="C18" s="465">
        <f>+C19+C20+C21+C22</f>
        <v>716046667779.28174</v>
      </c>
      <c r="D18" s="465">
        <v>755890265513.52002</v>
      </c>
      <c r="E18" s="465">
        <f t="shared" si="0"/>
        <v>39843597734.238281</v>
      </c>
      <c r="F18" s="302">
        <f t="shared" si="1"/>
        <v>5.5643856088050253E-2</v>
      </c>
      <c r="G18" s="302">
        <f t="shared" si="2"/>
        <v>9.6616391229752976E-2</v>
      </c>
      <c r="H18" s="302">
        <f t="shared" si="3"/>
        <v>9.3167221111723972E-2</v>
      </c>
    </row>
    <row r="19" spans="2:8" x14ac:dyDescent="0.25">
      <c r="B19" s="466" t="s">
        <v>956</v>
      </c>
      <c r="C19" s="255">
        <v>474007631382.94183</v>
      </c>
      <c r="D19" s="255">
        <v>501086302843.77997</v>
      </c>
      <c r="E19" s="255">
        <f t="shared" si="0"/>
        <v>27078671460.838135</v>
      </c>
      <c r="F19" s="286">
        <f t="shared" si="1"/>
        <v>5.7127079118609772E-2</v>
      </c>
      <c r="G19" s="286">
        <f t="shared" si="2"/>
        <v>6.3957991595178454E-2</v>
      </c>
      <c r="H19" s="286">
        <f t="shared" si="3"/>
        <v>6.176137000704332E-2</v>
      </c>
    </row>
    <row r="20" spans="2:8" x14ac:dyDescent="0.25">
      <c r="B20" s="466" t="s">
        <v>957</v>
      </c>
      <c r="C20" s="255">
        <v>238241075260.33997</v>
      </c>
      <c r="D20" s="255">
        <v>251002465651.73999</v>
      </c>
      <c r="E20" s="255">
        <f t="shared" si="0"/>
        <v>12761390391.400024</v>
      </c>
      <c r="F20" s="286">
        <f t="shared" si="1"/>
        <v>5.3565030200837138E-2</v>
      </c>
      <c r="G20" s="286">
        <f t="shared" si="2"/>
        <v>3.2145939601586446E-2</v>
      </c>
      <c r="H20" s="286">
        <f t="shared" si="3"/>
        <v>3.0937297758526681E-2</v>
      </c>
    </row>
    <row r="21" spans="2:8" x14ac:dyDescent="0.25">
      <c r="B21" s="466" t="s">
        <v>958</v>
      </c>
      <c r="C21" s="255">
        <v>3381609790</v>
      </c>
      <c r="D21" s="255">
        <v>3385145672</v>
      </c>
      <c r="E21" s="255"/>
      <c r="F21" s="286">
        <f t="shared" si="1"/>
        <v>0</v>
      </c>
      <c r="G21" s="286">
        <f t="shared" si="2"/>
        <v>4.5628162123884428E-4</v>
      </c>
      <c r="H21" s="286">
        <f t="shared" si="3"/>
        <v>4.1723597949017165E-4</v>
      </c>
    </row>
    <row r="22" spans="2:8" ht="30" x14ac:dyDescent="0.25">
      <c r="B22" s="467" t="s">
        <v>959</v>
      </c>
      <c r="C22" s="255">
        <v>416351346</v>
      </c>
      <c r="D22" s="255">
        <v>416351346</v>
      </c>
      <c r="E22" s="255">
        <f t="shared" ref="E22:E37" si="4">D22-C22</f>
        <v>0</v>
      </c>
      <c r="F22" s="286">
        <f t="shared" si="1"/>
        <v>0</v>
      </c>
      <c r="G22" s="286">
        <f t="shared" si="2"/>
        <v>5.6178411749232308E-5</v>
      </c>
      <c r="H22" s="286">
        <f t="shared" si="3"/>
        <v>5.131736666378869E-5</v>
      </c>
    </row>
    <row r="23" spans="2:8" x14ac:dyDescent="0.25">
      <c r="B23" s="464" t="s">
        <v>122</v>
      </c>
      <c r="C23" s="465">
        <v>77020314018.380005</v>
      </c>
      <c r="D23" s="465">
        <v>94806727044.800003</v>
      </c>
      <c r="E23" s="465">
        <f t="shared" si="4"/>
        <v>17786413026.419998</v>
      </c>
      <c r="F23" s="302">
        <f t="shared" si="1"/>
        <v>0.23093145299531598</v>
      </c>
      <c r="G23" s="302">
        <f t="shared" si="2"/>
        <v>1.0392374026286254E-2</v>
      </c>
      <c r="H23" s="302">
        <f t="shared" si="3"/>
        <v>1.1685398932159891E-2</v>
      </c>
    </row>
    <row r="24" spans="2:8" x14ac:dyDescent="0.25">
      <c r="B24" s="464" t="s">
        <v>81</v>
      </c>
      <c r="C24" s="465">
        <v>315344126415.90009</v>
      </c>
      <c r="D24" s="465">
        <v>353811697893.57001</v>
      </c>
      <c r="E24" s="465">
        <f t="shared" si="4"/>
        <v>38467571477.669922</v>
      </c>
      <c r="F24" s="302">
        <f t="shared" si="1"/>
        <v>0.12198600910973027</v>
      </c>
      <c r="G24" s="302">
        <f t="shared" si="2"/>
        <v>4.2549477374559511E-2</v>
      </c>
      <c r="H24" s="302">
        <f t="shared" si="3"/>
        <v>4.3609045113407567E-2</v>
      </c>
    </row>
    <row r="25" spans="2:8" x14ac:dyDescent="0.25">
      <c r="B25" s="464" t="s">
        <v>123</v>
      </c>
      <c r="C25" s="465">
        <v>14252824000</v>
      </c>
      <c r="D25" s="465">
        <v>13500000000</v>
      </c>
      <c r="E25" s="465">
        <f t="shared" si="4"/>
        <v>-752824000</v>
      </c>
      <c r="F25" s="302">
        <f t="shared" si="1"/>
        <v>-5.2819286900617025E-2</v>
      </c>
      <c r="G25" s="302">
        <f t="shared" si="2"/>
        <v>1.9231378088575707E-3</v>
      </c>
      <c r="H25" s="302">
        <f t="shared" si="3"/>
        <v>1.6639419005532584E-3</v>
      </c>
    </row>
    <row r="26" spans="2:8" x14ac:dyDescent="0.25">
      <c r="B26" s="464" t="s">
        <v>124</v>
      </c>
      <c r="C26" s="465">
        <v>129675250870.47</v>
      </c>
      <c r="D26" s="465">
        <v>133426186330.5</v>
      </c>
      <c r="E26" s="465">
        <f t="shared" si="4"/>
        <v>3750935460.0299988</v>
      </c>
      <c r="F26" s="302">
        <f t="shared" si="1"/>
        <v>2.8925607892416823E-2</v>
      </c>
      <c r="G26" s="302">
        <f t="shared" si="2"/>
        <v>1.7497120417826771E-2</v>
      </c>
      <c r="H26" s="302">
        <f t="shared" si="3"/>
        <v>1.6445438671581138E-2</v>
      </c>
    </row>
    <row r="27" spans="2:8" x14ac:dyDescent="0.25">
      <c r="B27" s="464" t="s">
        <v>125</v>
      </c>
      <c r="C27" s="465">
        <v>1522860</v>
      </c>
      <c r="D27" s="465">
        <v>0</v>
      </c>
      <c r="E27" s="465">
        <f t="shared" si="4"/>
        <v>-1522860</v>
      </c>
      <c r="F27" s="302">
        <f t="shared" si="1"/>
        <v>-1</v>
      </c>
      <c r="G27" s="302">
        <f t="shared" si="2"/>
        <v>2.0547995566330153E-7</v>
      </c>
      <c r="H27" s="302">
        <f t="shared" si="3"/>
        <v>0</v>
      </c>
    </row>
    <row r="28" spans="2:8" x14ac:dyDescent="0.25">
      <c r="B28" s="464" t="s">
        <v>126</v>
      </c>
      <c r="C28" s="465">
        <v>3058756.82</v>
      </c>
      <c r="D28" s="465">
        <v>53931695</v>
      </c>
      <c r="E28" s="465">
        <f t="shared" si="4"/>
        <v>50872938.18</v>
      </c>
      <c r="F28" s="302">
        <f t="shared" si="1"/>
        <v>16.631900204475883</v>
      </c>
      <c r="G28" s="302">
        <f t="shared" si="2"/>
        <v>4.1271897335173365E-7</v>
      </c>
      <c r="H28" s="302">
        <f t="shared" si="3"/>
        <v>6.6473486724710124E-6</v>
      </c>
    </row>
    <row r="29" spans="2:8" x14ac:dyDescent="0.25">
      <c r="B29" s="607" t="s">
        <v>127</v>
      </c>
      <c r="C29" s="608">
        <f>+C30+C31+C32+C33+C34+C35+C36</f>
        <v>263807198160.86993</v>
      </c>
      <c r="D29" s="608">
        <v>253426365193.22998</v>
      </c>
      <c r="E29" s="608">
        <f t="shared" si="4"/>
        <v>-10380832967.639954</v>
      </c>
      <c r="F29" s="609">
        <f t="shared" si="1"/>
        <v>-3.9350074751598359E-2</v>
      </c>
      <c r="G29" s="609">
        <f t="shared" si="2"/>
        <v>3.55955842176926E-2</v>
      </c>
      <c r="H29" s="609">
        <f t="shared" si="3"/>
        <v>3.12360553888835E-2</v>
      </c>
    </row>
    <row r="30" spans="2:8" x14ac:dyDescent="0.25">
      <c r="B30" s="464" t="s">
        <v>128</v>
      </c>
      <c r="C30" s="465">
        <v>144914565368.25983</v>
      </c>
      <c r="D30" s="465">
        <v>136097550808.48999</v>
      </c>
      <c r="E30" s="465">
        <f t="shared" si="4"/>
        <v>-8817014559.7698364</v>
      </c>
      <c r="F30" s="302">
        <f t="shared" si="1"/>
        <v>-6.0842845833777033E-2</v>
      </c>
      <c r="G30" s="302">
        <f t="shared" si="2"/>
        <v>1.955336568485392E-2</v>
      </c>
      <c r="H30" s="302">
        <f t="shared" si="3"/>
        <v>1.6774697581697962E-2</v>
      </c>
    </row>
    <row r="31" spans="2:8" x14ac:dyDescent="0.25">
      <c r="B31" s="464" t="s">
        <v>129</v>
      </c>
      <c r="C31" s="465">
        <v>79439916137.240097</v>
      </c>
      <c r="D31" s="465">
        <v>86903164878.770004</v>
      </c>
      <c r="E31" s="465">
        <f t="shared" si="4"/>
        <v>7463248741.5299072</v>
      </c>
      <c r="F31" s="302">
        <f t="shared" si="1"/>
        <v>9.394834617695752E-2</v>
      </c>
      <c r="G31" s="302">
        <f t="shared" si="2"/>
        <v>1.071885166448425E-2</v>
      </c>
      <c r="H31" s="302">
        <f t="shared" si="3"/>
        <v>1.0711245728331388E-2</v>
      </c>
    </row>
    <row r="32" spans="2:8" x14ac:dyDescent="0.25">
      <c r="B32" s="464" t="s">
        <v>130</v>
      </c>
      <c r="C32" s="465">
        <v>30636835</v>
      </c>
      <c r="D32" s="465">
        <v>733357821</v>
      </c>
      <c r="E32" s="465">
        <f t="shared" si="4"/>
        <v>702720986</v>
      </c>
      <c r="F32" s="302">
        <f t="shared" si="1"/>
        <v>22.937127350132609</v>
      </c>
      <c r="G32" s="302">
        <f t="shared" si="2"/>
        <v>4.1338373175891968E-6</v>
      </c>
      <c r="H32" s="302">
        <f t="shared" si="3"/>
        <v>9.038998566372862E-5</v>
      </c>
    </row>
    <row r="33" spans="2:8" x14ac:dyDescent="0.25">
      <c r="B33" s="464" t="s">
        <v>131</v>
      </c>
      <c r="C33" s="465">
        <v>2944572876.3600001</v>
      </c>
      <c r="D33" s="465">
        <v>1842832033.1099999</v>
      </c>
      <c r="E33" s="465">
        <f t="shared" si="4"/>
        <v>-1101740843.2500002</v>
      </c>
      <c r="F33" s="302">
        <f t="shared" si="1"/>
        <v>-0.37415981519599606</v>
      </c>
      <c r="G33" s="302">
        <f t="shared" si="2"/>
        <v>3.9731209965578783E-4</v>
      </c>
      <c r="H33" s="302">
        <f t="shared" si="3"/>
        <v>2.2713818041285026E-4</v>
      </c>
    </row>
    <row r="34" spans="2:8" x14ac:dyDescent="0.25">
      <c r="B34" s="464" t="s">
        <v>132</v>
      </c>
      <c r="C34" s="465">
        <v>35030883851.010002</v>
      </c>
      <c r="D34" s="465">
        <v>26272819300.860001</v>
      </c>
      <c r="E34" s="465">
        <f t="shared" si="4"/>
        <v>-8758064550.1500015</v>
      </c>
      <c r="F34" s="302">
        <f t="shared" si="1"/>
        <v>-0.25000980812813522</v>
      </c>
      <c r="G34" s="302">
        <f t="shared" si="2"/>
        <v>4.7267276444005364E-3</v>
      </c>
      <c r="H34" s="302">
        <f t="shared" si="3"/>
        <v>3.2382551763233572E-3</v>
      </c>
    </row>
    <row r="35" spans="2:8" x14ac:dyDescent="0.25">
      <c r="B35" s="464" t="s">
        <v>133</v>
      </c>
      <c r="C35" s="465">
        <v>338818</v>
      </c>
      <c r="D35" s="465">
        <v>129516076</v>
      </c>
      <c r="E35" s="465">
        <f t="shared" si="4"/>
        <v>129177258</v>
      </c>
      <c r="F35" s="302">
        <f t="shared" si="1"/>
        <v>381.25854588599191</v>
      </c>
      <c r="G35" s="302">
        <f t="shared" si="2"/>
        <v>4.5716814164091575E-8</v>
      </c>
      <c r="H35" s="302">
        <f t="shared" si="3"/>
        <v>1.5963498196417798E-5</v>
      </c>
    </row>
    <row r="36" spans="2:8" x14ac:dyDescent="0.25">
      <c r="B36" s="464" t="s">
        <v>134</v>
      </c>
      <c r="C36" s="465">
        <v>1446284275</v>
      </c>
      <c r="D36" s="465">
        <v>1447124275</v>
      </c>
      <c r="E36" s="465">
        <f t="shared" si="4"/>
        <v>840000</v>
      </c>
      <c r="F36" s="302">
        <f t="shared" si="1"/>
        <v>5.8079868150402172E-4</v>
      </c>
      <c r="G36" s="302">
        <f t="shared" si="2"/>
        <v>1.9514757016635159E-4</v>
      </c>
      <c r="H36" s="302">
        <f t="shared" si="3"/>
        <v>1.7836523825779676E-4</v>
      </c>
    </row>
    <row r="37" spans="2:8" x14ac:dyDescent="0.25">
      <c r="B37" s="610" t="s">
        <v>960</v>
      </c>
      <c r="C37" s="611">
        <f>+C29+C13</f>
        <v>1811395932242.7217</v>
      </c>
      <c r="D37" s="611">
        <v>1939934470273.6204</v>
      </c>
      <c r="E37" s="611">
        <f t="shared" si="4"/>
        <v>128538538030.89868</v>
      </c>
      <c r="F37" s="612">
        <f t="shared" si="1"/>
        <v>7.0961039352535601E-2</v>
      </c>
      <c r="G37" s="612">
        <f t="shared" si="2"/>
        <v>0.24441219537312633</v>
      </c>
      <c r="H37" s="612">
        <f t="shared" si="3"/>
        <v>0.23910653699376788</v>
      </c>
    </row>
    <row r="38" spans="2:8" x14ac:dyDescent="0.25">
      <c r="B38" s="869" t="s">
        <v>1053</v>
      </c>
      <c r="C38" s="869"/>
      <c r="D38" s="869"/>
      <c r="E38" s="869"/>
      <c r="F38" s="869"/>
    </row>
    <row r="39" spans="2:8" x14ac:dyDescent="0.25">
      <c r="B39" s="870" t="s">
        <v>961</v>
      </c>
      <c r="C39" s="870"/>
      <c r="D39" s="870"/>
      <c r="E39" s="870"/>
      <c r="F39" s="870"/>
    </row>
  </sheetData>
  <mergeCells count="13">
    <mergeCell ref="B39:F39"/>
    <mergeCell ref="B10:B12"/>
    <mergeCell ref="C10:C11"/>
    <mergeCell ref="D10:D11"/>
    <mergeCell ref="E10:F10"/>
    <mergeCell ref="G10:H10"/>
    <mergeCell ref="B38:F38"/>
    <mergeCell ref="B1:F1"/>
    <mergeCell ref="B2:F2"/>
    <mergeCell ref="B3:F3"/>
    <mergeCell ref="B6:F6"/>
    <mergeCell ref="B7:F7"/>
    <mergeCell ref="B8:F8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9F315-F1C7-4C1E-993D-8766F2B7F818}">
  <sheetPr codeName="Sheet32"/>
  <dimension ref="B1:AA20"/>
  <sheetViews>
    <sheetView showGridLines="0" workbookViewId="0">
      <selection activeCell="E29" sqref="E29"/>
    </sheetView>
  </sheetViews>
  <sheetFormatPr defaultColWidth="9.1406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10" width="16.42578125" customWidth="1"/>
    <col min="11" max="11" width="17.42578125" bestFit="1" customWidth="1"/>
    <col min="12" max="12" width="13" customWidth="1"/>
    <col min="13" max="13" width="10.7109375" bestFit="1" customWidth="1"/>
    <col min="21" max="21" width="59" bestFit="1" customWidth="1"/>
    <col min="22" max="22" width="14.28515625" customWidth="1"/>
    <col min="23" max="23" width="22.28515625" customWidth="1"/>
    <col min="24" max="24" width="17.42578125" customWidth="1"/>
    <col min="25" max="25" width="11.7109375" customWidth="1"/>
    <col min="26" max="26" width="14" customWidth="1"/>
    <col min="27" max="27" width="10.7109375" bestFit="1" customWidth="1"/>
  </cols>
  <sheetData>
    <row r="1" spans="2:27" ht="23.25" x14ac:dyDescent="0.25">
      <c r="B1" s="827" t="s">
        <v>36</v>
      </c>
      <c r="C1" s="827"/>
      <c r="D1" s="827"/>
      <c r="E1" s="827"/>
      <c r="F1" s="827"/>
      <c r="G1" s="827"/>
      <c r="H1" s="827"/>
      <c r="I1" s="827"/>
      <c r="J1" s="827"/>
      <c r="K1" s="827"/>
      <c r="L1" s="462"/>
    </row>
    <row r="2" spans="2:27" ht="15" customHeight="1" x14ac:dyDescent="0.25">
      <c r="B2" s="829" t="s">
        <v>37</v>
      </c>
      <c r="C2" s="829"/>
      <c r="D2" s="829"/>
      <c r="E2" s="829"/>
      <c r="F2" s="829"/>
      <c r="G2" s="829"/>
      <c r="H2" s="829"/>
      <c r="I2" s="829"/>
      <c r="J2" s="829"/>
      <c r="K2" s="829"/>
      <c r="L2" s="153"/>
      <c r="U2" s="872"/>
      <c r="V2" s="872"/>
      <c r="W2" s="872"/>
      <c r="X2" s="872"/>
      <c r="Y2" s="872"/>
      <c r="Z2" s="872"/>
      <c r="AA2" s="471"/>
    </row>
    <row r="3" spans="2:27" ht="15.75" x14ac:dyDescent="0.25">
      <c r="B3" s="821" t="s">
        <v>38</v>
      </c>
      <c r="C3" s="821"/>
      <c r="D3" s="821"/>
      <c r="E3" s="821"/>
      <c r="F3" s="821"/>
      <c r="G3" s="821"/>
      <c r="H3" s="821"/>
      <c r="I3" s="821"/>
      <c r="J3" s="821"/>
      <c r="K3" s="821"/>
      <c r="L3" s="134"/>
      <c r="U3" s="873"/>
      <c r="V3" s="873"/>
      <c r="W3" s="873"/>
      <c r="X3" s="873"/>
      <c r="Y3" s="873"/>
      <c r="Z3" s="873"/>
      <c r="AA3" s="472"/>
    </row>
    <row r="5" spans="2:27" x14ac:dyDescent="0.25">
      <c r="B5" s="811"/>
      <c r="C5" s="811"/>
      <c r="D5" s="811"/>
      <c r="E5" s="811"/>
      <c r="F5" s="811"/>
      <c r="G5" s="811"/>
      <c r="H5" s="811"/>
      <c r="I5" s="811"/>
      <c r="J5" s="811"/>
      <c r="K5" s="811"/>
    </row>
    <row r="6" spans="2:27" x14ac:dyDescent="0.25">
      <c r="B6" s="811" t="s">
        <v>1054</v>
      </c>
      <c r="C6" s="811"/>
      <c r="D6" s="811"/>
      <c r="E6" s="811"/>
      <c r="F6" s="811"/>
      <c r="G6" s="811"/>
      <c r="H6" s="811"/>
      <c r="I6" s="811"/>
      <c r="J6" s="811"/>
      <c r="K6" s="811"/>
    </row>
    <row r="7" spans="2:27" x14ac:dyDescent="0.25">
      <c r="B7" s="811">
        <v>2025</v>
      </c>
      <c r="C7" s="811"/>
      <c r="D7" s="811"/>
      <c r="E7" s="811"/>
      <c r="F7" s="811"/>
      <c r="G7" s="811"/>
      <c r="H7" s="811"/>
      <c r="I7" s="811"/>
      <c r="J7" s="811"/>
      <c r="K7" s="811"/>
    </row>
    <row r="8" spans="2:27" ht="15.75" x14ac:dyDescent="0.25">
      <c r="B8" s="860" t="s">
        <v>100</v>
      </c>
      <c r="C8" s="860"/>
      <c r="D8" s="860"/>
      <c r="E8" s="860"/>
      <c r="F8" s="860"/>
      <c r="G8" s="860"/>
      <c r="H8" s="860"/>
      <c r="I8" s="860"/>
      <c r="J8" s="860"/>
      <c r="K8" s="860"/>
    </row>
    <row r="10" spans="2:27" ht="14.45" customHeight="1" x14ac:dyDescent="0.25">
      <c r="B10" s="868" t="s">
        <v>965</v>
      </c>
      <c r="C10" s="871" t="s">
        <v>751</v>
      </c>
      <c r="D10" s="871" t="s">
        <v>755</v>
      </c>
      <c r="E10" s="871" t="s">
        <v>72</v>
      </c>
      <c r="F10" s="871" t="s">
        <v>73</v>
      </c>
      <c r="G10" s="871" t="s">
        <v>729</v>
      </c>
      <c r="H10" s="874" t="s">
        <v>1040</v>
      </c>
      <c r="I10" s="874" t="s">
        <v>1055</v>
      </c>
      <c r="J10" s="874" t="s">
        <v>98</v>
      </c>
      <c r="K10" s="871" t="s">
        <v>145</v>
      </c>
    </row>
    <row r="11" spans="2:27" x14ac:dyDescent="0.25">
      <c r="B11" s="868"/>
      <c r="C11" s="871"/>
      <c r="D11" s="871"/>
      <c r="E11" s="871"/>
      <c r="F11" s="871"/>
      <c r="G11" s="871"/>
      <c r="H11" s="875"/>
      <c r="I11" s="875"/>
      <c r="J11" s="875"/>
      <c r="K11" s="871"/>
    </row>
    <row r="12" spans="2:27" x14ac:dyDescent="0.25">
      <c r="B12" s="868"/>
      <c r="C12" s="871"/>
      <c r="D12" s="871"/>
      <c r="E12" s="871"/>
      <c r="F12" s="871"/>
      <c r="G12" s="871"/>
      <c r="H12" s="876"/>
      <c r="I12" s="876"/>
      <c r="J12" s="876"/>
      <c r="K12" s="871"/>
    </row>
    <row r="13" spans="2:27" x14ac:dyDescent="0.25">
      <c r="B13" s="868"/>
      <c r="C13" s="604">
        <v>1</v>
      </c>
      <c r="D13" s="604">
        <v>2</v>
      </c>
      <c r="E13" s="604">
        <v>3</v>
      </c>
      <c r="F13" s="604">
        <v>4</v>
      </c>
      <c r="G13" s="604">
        <v>5</v>
      </c>
      <c r="H13" s="613">
        <v>6</v>
      </c>
      <c r="I13" s="613">
        <v>7</v>
      </c>
      <c r="J13" s="613">
        <v>8</v>
      </c>
      <c r="K13" s="613">
        <v>9</v>
      </c>
    </row>
    <row r="14" spans="2:27" x14ac:dyDescent="0.25">
      <c r="B14" s="322" t="s">
        <v>756</v>
      </c>
      <c r="C14" s="255">
        <v>198309038375</v>
      </c>
      <c r="D14" s="255">
        <v>18432559761</v>
      </c>
      <c r="E14" s="255"/>
      <c r="F14" s="255">
        <v>13380001858.419996</v>
      </c>
      <c r="G14" s="255">
        <v>1755218380</v>
      </c>
      <c r="H14" s="255"/>
      <c r="I14" s="255"/>
      <c r="J14" s="255">
        <v>26743575</v>
      </c>
      <c r="K14" s="255">
        <f>SUM(C14:J14)</f>
        <v>231903561949.41998</v>
      </c>
      <c r="L14" s="129"/>
    </row>
    <row r="15" spans="2:27" x14ac:dyDescent="0.25">
      <c r="B15" s="322" t="s">
        <v>301</v>
      </c>
      <c r="C15" s="255">
        <v>120161122280</v>
      </c>
      <c r="D15" s="255">
        <v>37250254666</v>
      </c>
      <c r="E15" s="255"/>
      <c r="F15" s="255">
        <v>5463571965.869998</v>
      </c>
      <c r="G15" s="255">
        <v>303180793282</v>
      </c>
      <c r="H15" s="255">
        <v>131235484379</v>
      </c>
      <c r="I15" s="255">
        <v>7988903042</v>
      </c>
      <c r="J15" s="255">
        <v>5389216879</v>
      </c>
      <c r="K15" s="255">
        <f t="shared" ref="K15:K19" si="0">SUM(C15:J15)</f>
        <v>610669346493.87</v>
      </c>
      <c r="L15" s="129"/>
    </row>
    <row r="16" spans="2:27" x14ac:dyDescent="0.25">
      <c r="B16" s="322" t="s">
        <v>302</v>
      </c>
      <c r="C16" s="255">
        <v>13991786761</v>
      </c>
      <c r="D16" s="255">
        <v>1924754901</v>
      </c>
      <c r="E16" s="255"/>
      <c r="F16" s="255">
        <v>9099175305.210001</v>
      </c>
      <c r="G16" s="255">
        <v>14681700789</v>
      </c>
      <c r="H16" s="255"/>
      <c r="I16" s="255"/>
      <c r="J16" s="255"/>
      <c r="K16" s="255">
        <f t="shared" si="0"/>
        <v>39697417756.209999</v>
      </c>
      <c r="L16" s="129"/>
    </row>
    <row r="17" spans="2:12" x14ac:dyDescent="0.25">
      <c r="B17" s="322" t="s">
        <v>303</v>
      </c>
      <c r="C17" s="255">
        <v>508443827027</v>
      </c>
      <c r="D17" s="255">
        <v>123918103310</v>
      </c>
      <c r="E17" s="255">
        <v>69310662054</v>
      </c>
      <c r="F17" s="255">
        <v>5967993272.5500031</v>
      </c>
      <c r="G17" s="255">
        <v>13783815472</v>
      </c>
      <c r="H17" s="255">
        <v>1660002579</v>
      </c>
      <c r="I17" s="255">
        <v>595743012</v>
      </c>
      <c r="J17" s="255">
        <v>429581393</v>
      </c>
      <c r="K17" s="255">
        <f t="shared" si="0"/>
        <v>724109728119.55005</v>
      </c>
      <c r="L17" s="129"/>
    </row>
    <row r="18" spans="2:12" x14ac:dyDescent="0.25">
      <c r="B18" s="322" t="s">
        <v>304</v>
      </c>
      <c r="C18" s="255">
        <v>333486471138</v>
      </c>
      <c r="D18" s="255">
        <v>13094</v>
      </c>
      <c r="E18" s="255"/>
      <c r="F18" s="255">
        <v>67931722.569999993</v>
      </c>
      <c r="G18" s="255"/>
      <c r="H18" s="255"/>
      <c r="I18" s="255"/>
      <c r="J18" s="255"/>
      <c r="K18" s="255">
        <f t="shared" si="0"/>
        <v>333554415954.57001</v>
      </c>
      <c r="L18" s="129"/>
    </row>
    <row r="19" spans="2:12" x14ac:dyDescent="0.25">
      <c r="B19" s="614" t="s">
        <v>75</v>
      </c>
      <c r="C19" s="615">
        <f>SUM(C14:C18)</f>
        <v>1174392245581</v>
      </c>
      <c r="D19" s="615">
        <f t="shared" ref="D19:J19" si="1">SUM(D14:D18)</f>
        <v>181525685732</v>
      </c>
      <c r="E19" s="615">
        <f t="shared" si="1"/>
        <v>69310662054</v>
      </c>
      <c r="F19" s="615">
        <f t="shared" si="1"/>
        <v>33978674124.619995</v>
      </c>
      <c r="G19" s="615">
        <f t="shared" si="1"/>
        <v>333401527923</v>
      </c>
      <c r="H19" s="615">
        <f t="shared" si="1"/>
        <v>132895486958</v>
      </c>
      <c r="I19" s="615">
        <f t="shared" si="1"/>
        <v>8584646054</v>
      </c>
      <c r="J19" s="615">
        <f t="shared" si="1"/>
        <v>5845541847</v>
      </c>
      <c r="K19" s="615">
        <f t="shared" si="0"/>
        <v>1939934470273.6201</v>
      </c>
    </row>
    <row r="20" spans="2:12" x14ac:dyDescent="0.25">
      <c r="B20" s="464" t="s">
        <v>757</v>
      </c>
      <c r="K20" s="333"/>
    </row>
  </sheetData>
  <mergeCells count="18">
    <mergeCell ref="J10:J12"/>
    <mergeCell ref="K10:K12"/>
    <mergeCell ref="B7:K7"/>
    <mergeCell ref="B8:K8"/>
    <mergeCell ref="B10:B13"/>
    <mergeCell ref="C10:C12"/>
    <mergeCell ref="D10:D12"/>
    <mergeCell ref="E10:E12"/>
    <mergeCell ref="F10:F12"/>
    <mergeCell ref="G10:G12"/>
    <mergeCell ref="H10:H12"/>
    <mergeCell ref="I10:I12"/>
    <mergeCell ref="B6:K6"/>
    <mergeCell ref="B1:K1"/>
    <mergeCell ref="B2:K2"/>
    <mergeCell ref="U2:Z3"/>
    <mergeCell ref="B3:K3"/>
    <mergeCell ref="B5:K5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2D635-6166-48CC-99CA-FC836FFB5015}">
  <sheetPr codeName="Sheet35"/>
  <dimension ref="D2:O27"/>
  <sheetViews>
    <sheetView showGridLines="0" workbookViewId="0"/>
  </sheetViews>
  <sheetFormatPr defaultColWidth="9.140625" defaultRowHeight="15" x14ac:dyDescent="0.25"/>
  <cols>
    <col min="1" max="3" width="9.140625" style="116"/>
    <col min="4" max="4" width="42.5703125" style="116" customWidth="1"/>
    <col min="5" max="5" width="24.85546875" style="116" bestFit="1" customWidth="1"/>
    <col min="6" max="6" width="15.85546875" style="116" bestFit="1" customWidth="1"/>
    <col min="7" max="7" width="12.7109375" style="116" bestFit="1" customWidth="1"/>
    <col min="8" max="8" width="9.28515625" style="116" bestFit="1" customWidth="1"/>
    <col min="9" max="9" width="8.5703125" style="116" customWidth="1"/>
    <col min="10" max="10" width="8.42578125" style="116" bestFit="1" customWidth="1"/>
    <col min="11" max="12" width="9.140625" style="116"/>
    <col min="13" max="13" width="41.85546875" style="288" customWidth="1"/>
    <col min="14" max="14" width="25.28515625" style="288" customWidth="1"/>
    <col min="15" max="16384" width="9.140625" style="116"/>
  </cols>
  <sheetData>
    <row r="2" spans="4:15" ht="27.75" x14ac:dyDescent="0.25">
      <c r="D2" s="878" t="s">
        <v>36</v>
      </c>
      <c r="E2" s="879"/>
      <c r="F2" s="879"/>
      <c r="G2" s="879"/>
      <c r="H2" s="879"/>
      <c r="I2" s="879"/>
      <c r="J2" s="879"/>
    </row>
    <row r="3" spans="4:15" ht="20.25" x14ac:dyDescent="0.25">
      <c r="D3" s="880" t="s">
        <v>37</v>
      </c>
      <c r="E3" s="881"/>
      <c r="F3" s="881"/>
      <c r="G3" s="881"/>
      <c r="H3" s="881"/>
      <c r="I3" s="881"/>
      <c r="J3" s="881"/>
    </row>
    <row r="4" spans="4:15" ht="15.75" x14ac:dyDescent="0.25">
      <c r="D4" s="714" t="s">
        <v>38</v>
      </c>
      <c r="E4" s="715"/>
      <c r="F4" s="715"/>
      <c r="G4" s="715"/>
      <c r="H4" s="715"/>
      <c r="I4" s="715"/>
      <c r="J4" s="715"/>
    </row>
    <row r="5" spans="4:15" x14ac:dyDescent="0.25">
      <c r="L5" s="288"/>
      <c r="O5" s="288"/>
    </row>
    <row r="6" spans="4:15" x14ac:dyDescent="0.25">
      <c r="D6" s="882" t="s">
        <v>1056</v>
      </c>
      <c r="E6" s="882"/>
      <c r="F6" s="882"/>
      <c r="G6" s="882"/>
      <c r="H6" s="882"/>
      <c r="I6" s="882"/>
      <c r="J6" s="882"/>
      <c r="L6" s="288"/>
      <c r="M6" s="288">
        <v>2024</v>
      </c>
      <c r="N6" s="620">
        <v>7411233835846.0186</v>
      </c>
      <c r="O6" s="288"/>
    </row>
    <row r="7" spans="4:15" ht="15" customHeight="1" x14ac:dyDescent="0.25">
      <c r="D7" s="882"/>
      <c r="E7" s="882"/>
      <c r="F7" s="882"/>
      <c r="G7" s="882"/>
      <c r="H7" s="882"/>
      <c r="I7" s="882"/>
      <c r="J7" s="882"/>
      <c r="L7" s="288"/>
      <c r="M7" s="288">
        <v>2025</v>
      </c>
      <c r="N7" s="620">
        <v>8113264048168.5498</v>
      </c>
      <c r="O7" s="288"/>
    </row>
    <row r="8" spans="4:15" ht="15" customHeight="1" x14ac:dyDescent="0.25">
      <c r="D8" s="882"/>
      <c r="E8" s="882"/>
      <c r="F8" s="882"/>
      <c r="G8" s="882"/>
      <c r="H8" s="882"/>
      <c r="I8" s="882"/>
      <c r="J8" s="882"/>
      <c r="L8" s="288"/>
      <c r="O8" s="288"/>
    </row>
    <row r="9" spans="4:15" ht="15" customHeight="1" x14ac:dyDescent="0.25">
      <c r="D9" s="883"/>
      <c r="E9" s="883"/>
      <c r="F9" s="883"/>
      <c r="G9" s="883"/>
      <c r="H9" s="883"/>
      <c r="I9" s="883"/>
      <c r="J9" s="883"/>
      <c r="L9" s="288"/>
      <c r="O9" s="288"/>
    </row>
    <row r="10" spans="4:15" ht="17.25" x14ac:dyDescent="0.25">
      <c r="D10" s="884" t="s">
        <v>754</v>
      </c>
      <c r="E10" s="884">
        <v>2024</v>
      </c>
      <c r="F10" s="884">
        <v>2025</v>
      </c>
      <c r="G10" s="884" t="s">
        <v>966</v>
      </c>
      <c r="H10" s="884"/>
      <c r="I10" s="884" t="s">
        <v>1057</v>
      </c>
      <c r="J10" s="884"/>
      <c r="L10" s="288"/>
      <c r="O10" s="288"/>
    </row>
    <row r="11" spans="4:15" x14ac:dyDescent="0.25">
      <c r="D11" s="884"/>
      <c r="E11" s="884"/>
      <c r="F11" s="884"/>
      <c r="G11" s="617" t="s">
        <v>1049</v>
      </c>
      <c r="H11" s="617" t="s">
        <v>1050</v>
      </c>
      <c r="I11" s="617">
        <v>2024</v>
      </c>
      <c r="J11" s="617">
        <v>2025</v>
      </c>
    </row>
    <row r="12" spans="4:15" x14ac:dyDescent="0.25">
      <c r="D12" s="884"/>
      <c r="E12" s="617">
        <v>1</v>
      </c>
      <c r="F12" s="617">
        <v>2</v>
      </c>
      <c r="G12" s="617">
        <v>3</v>
      </c>
      <c r="H12" s="617">
        <v>4</v>
      </c>
      <c r="I12" s="617">
        <v>5</v>
      </c>
      <c r="J12" s="617">
        <v>6</v>
      </c>
      <c r="M12" s="271"/>
    </row>
    <row r="13" spans="4:15" ht="15.75" x14ac:dyDescent="0.25">
      <c r="D13" s="280" t="s">
        <v>756</v>
      </c>
      <c r="E13" s="281">
        <v>212957107476.13022</v>
      </c>
      <c r="F13" s="281">
        <v>231903561949.41983</v>
      </c>
      <c r="G13" s="281">
        <f>F13-E13</f>
        <v>18946454473.289612</v>
      </c>
      <c r="H13" s="618">
        <f>G13/E13</f>
        <v>8.8968406351092405E-2</v>
      </c>
      <c r="I13" s="618">
        <f>E13/$N$6</f>
        <v>2.8734366259787619E-2</v>
      </c>
      <c r="J13" s="618">
        <f>F13/$N$7</f>
        <v>2.8583263230754663E-2</v>
      </c>
      <c r="K13" s="286"/>
      <c r="M13" s="621"/>
    </row>
    <row r="14" spans="4:15" ht="15.75" x14ac:dyDescent="0.25">
      <c r="D14" s="280" t="s">
        <v>301</v>
      </c>
      <c r="E14" s="281">
        <v>587578897096.55872</v>
      </c>
      <c r="F14" s="281">
        <v>610669346493.86963</v>
      </c>
      <c r="G14" s="281">
        <f t="shared" ref="G14:G18" si="0">F14-E14</f>
        <v>23090449397.310913</v>
      </c>
      <c r="H14" s="618">
        <f t="shared" ref="H14:H18" si="1">G14/E14</f>
        <v>3.9297615199268103E-2</v>
      </c>
      <c r="I14" s="618">
        <f t="shared" ref="I14:I18" si="2">E14/$N$6</f>
        <v>7.9282196475114253E-2</v>
      </c>
      <c r="J14" s="618">
        <f>F14/$N$7</f>
        <v>7.5268023186268573E-2</v>
      </c>
      <c r="K14" s="286"/>
    </row>
    <row r="15" spans="4:15" ht="15.75" x14ac:dyDescent="0.25">
      <c r="D15" s="280" t="s">
        <v>302</v>
      </c>
      <c r="E15" s="281">
        <v>29776553324.010033</v>
      </c>
      <c r="F15" s="281">
        <v>39697417756.209991</v>
      </c>
      <c r="G15" s="281">
        <f t="shared" si="0"/>
        <v>9920864432.1999588</v>
      </c>
      <c r="H15" s="618">
        <f t="shared" si="1"/>
        <v>0.33317705794378716</v>
      </c>
      <c r="I15" s="618">
        <f t="shared" si="2"/>
        <v>4.0177592535252851E-3</v>
      </c>
      <c r="J15" s="618">
        <f t="shared" ref="J15:J18" si="3">F15/$N$7</f>
        <v>4.8929034628388685E-3</v>
      </c>
      <c r="K15" s="286"/>
    </row>
    <row r="16" spans="4:15" ht="15.75" x14ac:dyDescent="0.25">
      <c r="D16" s="280" t="s">
        <v>303</v>
      </c>
      <c r="E16" s="281">
        <v>686399614342.12036</v>
      </c>
      <c r="F16" s="281">
        <v>724109728119.55127</v>
      </c>
      <c r="G16" s="281">
        <f t="shared" si="0"/>
        <v>37710113777.430908</v>
      </c>
      <c r="H16" s="618">
        <f t="shared" si="1"/>
        <v>5.4939007816276475E-2</v>
      </c>
      <c r="I16" s="618">
        <f t="shared" si="2"/>
        <v>9.2616105434725551E-2</v>
      </c>
      <c r="J16" s="618">
        <f t="shared" si="3"/>
        <v>8.9250112386396255E-2</v>
      </c>
      <c r="K16" s="286"/>
    </row>
    <row r="17" spans="4:11" ht="15.75" x14ac:dyDescent="0.25">
      <c r="D17" s="280" t="s">
        <v>304</v>
      </c>
      <c r="E17" s="281">
        <v>294683760003.90009</v>
      </c>
      <c r="F17" s="281">
        <v>333554415954.57001</v>
      </c>
      <c r="G17" s="281">
        <f t="shared" si="0"/>
        <v>38870655950.669922</v>
      </c>
      <c r="H17" s="618">
        <f t="shared" si="1"/>
        <v>0.13190633901968496</v>
      </c>
      <c r="I17" s="618">
        <f t="shared" si="2"/>
        <v>3.9761767949973326E-2</v>
      </c>
      <c r="J17" s="618">
        <f t="shared" si="3"/>
        <v>4.1112234727509578E-2</v>
      </c>
      <c r="K17" s="286"/>
    </row>
    <row r="18" spans="4:11" ht="15.75" x14ac:dyDescent="0.25">
      <c r="D18" s="282" t="s">
        <v>75</v>
      </c>
      <c r="E18" s="283">
        <v>1811395932242.7195</v>
      </c>
      <c r="F18" s="284">
        <v>1939934470273.6208</v>
      </c>
      <c r="G18" s="283">
        <f t="shared" si="0"/>
        <v>128538538030.90137</v>
      </c>
      <c r="H18" s="619">
        <f t="shared" si="1"/>
        <v>7.096103935253717E-2</v>
      </c>
      <c r="I18" s="619">
        <f t="shared" si="2"/>
        <v>0.24441219537312606</v>
      </c>
      <c r="J18" s="619">
        <f t="shared" si="3"/>
        <v>0.23910653699376794</v>
      </c>
    </row>
    <row r="19" spans="4:11" ht="45" customHeight="1" x14ac:dyDescent="0.25">
      <c r="D19" s="877" t="s">
        <v>1058</v>
      </c>
      <c r="E19" s="877"/>
      <c r="F19" s="877"/>
      <c r="G19" s="877"/>
      <c r="H19" s="877"/>
      <c r="I19" s="877"/>
      <c r="J19" s="877"/>
    </row>
    <row r="20" spans="4:11" x14ac:dyDescent="0.25">
      <c r="D20" s="285"/>
    </row>
    <row r="23" spans="4:11" x14ac:dyDescent="0.25">
      <c r="E23"/>
      <c r="F23" s="286"/>
    </row>
    <row r="24" spans="4:11" x14ac:dyDescent="0.25">
      <c r="E24"/>
    </row>
    <row r="25" spans="4:11" x14ac:dyDescent="0.25">
      <c r="E25"/>
    </row>
    <row r="26" spans="4:11" x14ac:dyDescent="0.25">
      <c r="E26"/>
    </row>
    <row r="27" spans="4:11" x14ac:dyDescent="0.25">
      <c r="E27"/>
    </row>
  </sheetData>
  <mergeCells count="10">
    <mergeCell ref="D19:J19"/>
    <mergeCell ref="D2:J2"/>
    <mergeCell ref="D3:J3"/>
    <mergeCell ref="D4:J4"/>
    <mergeCell ref="D6:J9"/>
    <mergeCell ref="D10:D12"/>
    <mergeCell ref="E10:E11"/>
    <mergeCell ref="F10:F11"/>
    <mergeCell ref="G10:H10"/>
    <mergeCell ref="I10:J10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D38BA-C330-49D8-B494-ECA7E9053920}">
  <sheetPr codeName="Sheet37"/>
  <dimension ref="F2:S46"/>
  <sheetViews>
    <sheetView showGridLines="0" topLeftCell="D8" zoomScale="80" zoomScaleNormal="80" workbookViewId="0">
      <selection activeCell="F3" sqref="F3:P3"/>
    </sheetView>
  </sheetViews>
  <sheetFormatPr defaultColWidth="9.140625" defaultRowHeight="15" x14ac:dyDescent="0.25"/>
  <cols>
    <col min="1" max="5" width="9.140625" style="116"/>
    <col min="6" max="6" width="56" style="116" customWidth="1"/>
    <col min="7" max="7" width="15.5703125" style="116" customWidth="1"/>
    <col min="8" max="8" width="25" style="116" customWidth="1"/>
    <col min="9" max="9" width="19.140625" style="116" customWidth="1"/>
    <col min="10" max="10" width="12.85546875" style="116" customWidth="1"/>
    <col min="11" max="12" width="14.85546875" style="116" customWidth="1"/>
    <col min="13" max="13" width="19.28515625" style="116" customWidth="1"/>
    <col min="14" max="14" width="14.85546875" style="116" customWidth="1"/>
    <col min="15" max="15" width="16.28515625" style="116" customWidth="1"/>
    <col min="16" max="16" width="11.7109375" style="116" customWidth="1"/>
    <col min="17" max="18" width="9.140625" style="116"/>
    <col min="19" max="19" width="23.5703125" style="116" bestFit="1" customWidth="1"/>
    <col min="20" max="16384" width="9.140625" style="116"/>
  </cols>
  <sheetData>
    <row r="2" spans="6:19" ht="27.75" customHeight="1" x14ac:dyDescent="0.25">
      <c r="F2" s="886" t="s">
        <v>36</v>
      </c>
      <c r="G2" s="887"/>
      <c r="H2" s="887"/>
      <c r="I2" s="887"/>
      <c r="J2" s="887"/>
      <c r="K2" s="887"/>
      <c r="L2" s="887"/>
      <c r="M2" s="887"/>
      <c r="N2" s="887"/>
      <c r="O2" s="887"/>
      <c r="P2" s="887"/>
    </row>
    <row r="3" spans="6:19" ht="20.25" x14ac:dyDescent="0.25">
      <c r="F3" s="802" t="s">
        <v>37</v>
      </c>
      <c r="G3" s="803"/>
      <c r="H3" s="803"/>
      <c r="I3" s="803"/>
      <c r="J3" s="803"/>
      <c r="K3" s="803"/>
      <c r="L3" s="803"/>
      <c r="M3" s="803"/>
      <c r="N3" s="803"/>
      <c r="O3" s="803"/>
      <c r="P3" s="803"/>
    </row>
    <row r="4" spans="6:19" ht="15.75" customHeight="1" x14ac:dyDescent="0.25">
      <c r="F4" s="714" t="s">
        <v>38</v>
      </c>
      <c r="G4" s="715"/>
      <c r="H4" s="715"/>
      <c r="I4" s="715"/>
      <c r="J4" s="715"/>
      <c r="K4" s="715"/>
      <c r="L4" s="715"/>
      <c r="M4" s="715"/>
      <c r="N4" s="715"/>
      <c r="O4" s="715"/>
      <c r="P4" s="715"/>
    </row>
    <row r="6" spans="6:19" x14ac:dyDescent="0.25">
      <c r="F6" s="888" t="s">
        <v>1059</v>
      </c>
      <c r="G6" s="811"/>
      <c r="H6" s="811"/>
      <c r="I6" s="811"/>
      <c r="J6" s="811"/>
      <c r="K6" s="811"/>
      <c r="L6" s="811"/>
      <c r="M6" s="811"/>
      <c r="N6" s="811"/>
      <c r="O6" s="811"/>
    </row>
    <row r="7" spans="6:19" x14ac:dyDescent="0.25">
      <c r="F7" s="811"/>
      <c r="G7" s="811"/>
      <c r="H7" s="811"/>
      <c r="I7" s="811"/>
      <c r="J7" s="811"/>
      <c r="K7" s="811"/>
      <c r="L7" s="811"/>
      <c r="M7" s="811"/>
      <c r="N7" s="811"/>
      <c r="O7" s="811"/>
      <c r="R7" s="288"/>
      <c r="S7" s="288"/>
    </row>
    <row r="8" spans="6:19" x14ac:dyDescent="0.25">
      <c r="F8" s="889"/>
      <c r="G8" s="889"/>
      <c r="H8" s="889"/>
      <c r="I8" s="889"/>
      <c r="J8" s="889"/>
      <c r="K8" s="889"/>
      <c r="L8" s="889"/>
      <c r="M8" s="889"/>
      <c r="N8" s="889"/>
      <c r="O8" s="889"/>
      <c r="R8" s="288" t="s">
        <v>759</v>
      </c>
      <c r="S8" s="616">
        <v>8113264048168.5498</v>
      </c>
    </row>
    <row r="9" spans="6:19" ht="75" customHeight="1" x14ac:dyDescent="0.25">
      <c r="F9" s="890" t="s">
        <v>64</v>
      </c>
      <c r="G9" s="892" t="s">
        <v>760</v>
      </c>
      <c r="H9" s="892" t="s">
        <v>1060</v>
      </c>
      <c r="I9" s="892" t="s">
        <v>1061</v>
      </c>
      <c r="J9" s="892" t="s">
        <v>73</v>
      </c>
      <c r="K9" s="892" t="s">
        <v>1062</v>
      </c>
      <c r="L9" s="893" t="s">
        <v>1040</v>
      </c>
      <c r="M9" s="893" t="s">
        <v>1055</v>
      </c>
      <c r="N9" s="893" t="s">
        <v>98</v>
      </c>
      <c r="O9" s="892" t="s">
        <v>136</v>
      </c>
      <c r="P9" s="892" t="s">
        <v>1063</v>
      </c>
      <c r="R9" s="288"/>
      <c r="S9" s="288"/>
    </row>
    <row r="10" spans="6:19" ht="15.6" hidden="1" customHeight="1" x14ac:dyDescent="0.25">
      <c r="F10" s="890"/>
      <c r="G10" s="892"/>
      <c r="H10" s="892"/>
      <c r="I10" s="892"/>
      <c r="J10" s="892"/>
      <c r="K10" s="892"/>
      <c r="L10" s="894"/>
      <c r="M10" s="894"/>
      <c r="N10" s="894"/>
      <c r="O10" s="892"/>
      <c r="P10" s="892"/>
      <c r="R10" s="288"/>
      <c r="S10" s="288"/>
    </row>
    <row r="11" spans="6:19" ht="31.15" hidden="1" customHeight="1" x14ac:dyDescent="0.25">
      <c r="F11" s="890"/>
      <c r="G11" s="892"/>
      <c r="H11" s="892"/>
      <c r="I11" s="892"/>
      <c r="J11" s="892"/>
      <c r="K11" s="892"/>
      <c r="L11" s="895"/>
      <c r="M11" s="895"/>
      <c r="N11" s="895"/>
      <c r="O11" s="892"/>
      <c r="P11" s="892"/>
      <c r="R11" s="288"/>
      <c r="S11" s="288"/>
    </row>
    <row r="12" spans="6:19" ht="15" customHeight="1" x14ac:dyDescent="0.25">
      <c r="F12" s="891"/>
      <c r="G12" s="279">
        <v>1</v>
      </c>
      <c r="H12" s="279">
        <v>2</v>
      </c>
      <c r="I12" s="279">
        <v>3</v>
      </c>
      <c r="J12" s="279">
        <v>4</v>
      </c>
      <c r="K12" s="279">
        <v>5</v>
      </c>
      <c r="L12" s="279">
        <v>6</v>
      </c>
      <c r="M12" s="279">
        <v>7</v>
      </c>
      <c r="N12" s="279">
        <v>8</v>
      </c>
      <c r="O12" s="279">
        <v>9</v>
      </c>
      <c r="P12" s="279" t="s">
        <v>1064</v>
      </c>
    </row>
    <row r="13" spans="6:19" s="626" customFormat="1" x14ac:dyDescent="0.25">
      <c r="F13" s="622" t="s">
        <v>756</v>
      </c>
      <c r="G13" s="623">
        <v>198309038375</v>
      </c>
      <c r="H13" s="623">
        <v>18432559761</v>
      </c>
      <c r="I13" s="623"/>
      <c r="J13" s="623">
        <v>13380001858.419994</v>
      </c>
      <c r="K13" s="623">
        <v>1755218380</v>
      </c>
      <c r="L13" s="623"/>
      <c r="M13" s="623"/>
      <c r="N13" s="623">
        <v>26743575</v>
      </c>
      <c r="O13" s="623">
        <f>SUM(G13:N13)</f>
        <v>231903561949.41998</v>
      </c>
      <c r="P13" s="624">
        <f>O13/$S$8</f>
        <v>2.858326323075468E-2</v>
      </c>
      <c r="Q13" s="625"/>
    </row>
    <row r="14" spans="6:19" s="626" customFormat="1" x14ac:dyDescent="0.25">
      <c r="F14" s="627" t="s">
        <v>967</v>
      </c>
      <c r="G14" s="628">
        <v>53382067560</v>
      </c>
      <c r="H14" s="628">
        <v>18425127761</v>
      </c>
      <c r="I14" s="628"/>
      <c r="J14" s="628">
        <v>12539210140.869995</v>
      </c>
      <c r="K14" s="628">
        <v>1746752918</v>
      </c>
      <c r="L14" s="628"/>
      <c r="M14" s="628"/>
      <c r="N14" s="628">
        <v>18871883</v>
      </c>
      <c r="O14" s="628">
        <f t="shared" ref="O14:O42" si="0">SUM(G14:N14)</f>
        <v>86112030262.869995</v>
      </c>
      <c r="P14" s="629">
        <f t="shared" ref="P14:P42" si="1">O14/$S$8</f>
        <v>1.0613734466377749E-2</v>
      </c>
      <c r="Q14" s="625"/>
    </row>
    <row r="15" spans="6:19" s="626" customFormat="1" x14ac:dyDescent="0.25">
      <c r="F15" s="627" t="s">
        <v>968</v>
      </c>
      <c r="G15" s="628">
        <v>15076035354</v>
      </c>
      <c r="H15" s="628">
        <v>5800000</v>
      </c>
      <c r="I15" s="628"/>
      <c r="J15" s="628"/>
      <c r="K15" s="628">
        <v>8465462</v>
      </c>
      <c r="L15" s="628"/>
      <c r="M15" s="628"/>
      <c r="N15" s="628">
        <v>7871692</v>
      </c>
      <c r="O15" s="628">
        <f t="shared" si="0"/>
        <v>15098172508</v>
      </c>
      <c r="P15" s="629">
        <f t="shared" si="1"/>
        <v>1.8609245820624056E-3</v>
      </c>
      <c r="Q15" s="625"/>
    </row>
    <row r="16" spans="6:19" s="626" customFormat="1" x14ac:dyDescent="0.25">
      <c r="F16" s="627" t="s">
        <v>969</v>
      </c>
      <c r="G16" s="628">
        <v>53556718585</v>
      </c>
      <c r="H16" s="628">
        <v>1132000</v>
      </c>
      <c r="I16" s="628"/>
      <c r="J16" s="628"/>
      <c r="K16" s="628"/>
      <c r="L16" s="628"/>
      <c r="M16" s="628"/>
      <c r="N16" s="628"/>
      <c r="O16" s="628">
        <f t="shared" si="0"/>
        <v>53557850585</v>
      </c>
      <c r="P16" s="629">
        <f t="shared" si="1"/>
        <v>6.6012704957001738E-3</v>
      </c>
      <c r="Q16" s="625"/>
    </row>
    <row r="17" spans="6:17" s="626" customFormat="1" x14ac:dyDescent="0.25">
      <c r="F17" s="627" t="s">
        <v>970</v>
      </c>
      <c r="G17" s="628">
        <v>76294216876</v>
      </c>
      <c r="H17" s="628">
        <v>500000</v>
      </c>
      <c r="I17" s="628"/>
      <c r="J17" s="628">
        <v>840791717.54999995</v>
      </c>
      <c r="K17" s="628"/>
      <c r="L17" s="628"/>
      <c r="M17" s="628"/>
      <c r="N17" s="628"/>
      <c r="O17" s="628">
        <f t="shared" si="0"/>
        <v>77135508593.550003</v>
      </c>
      <c r="P17" s="629">
        <f>O17/$S$8</f>
        <v>9.5073336866143554E-3</v>
      </c>
      <c r="Q17" s="625"/>
    </row>
    <row r="18" spans="6:17" s="626" customFormat="1" x14ac:dyDescent="0.25">
      <c r="F18" s="622" t="s">
        <v>301</v>
      </c>
      <c r="G18" s="623">
        <v>120161122280</v>
      </c>
      <c r="H18" s="623">
        <v>37250254666</v>
      </c>
      <c r="I18" s="623"/>
      <c r="J18" s="623">
        <v>5463571965.8699989</v>
      </c>
      <c r="K18" s="623">
        <v>303180793282</v>
      </c>
      <c r="L18" s="623">
        <v>131235484379</v>
      </c>
      <c r="M18" s="623">
        <v>7988903042</v>
      </c>
      <c r="N18" s="623">
        <v>5389216879</v>
      </c>
      <c r="O18" s="623">
        <f t="shared" si="0"/>
        <v>610669346493.87</v>
      </c>
      <c r="P18" s="624">
        <f t="shared" si="1"/>
        <v>7.5268023186268615E-2</v>
      </c>
      <c r="Q18" s="625"/>
    </row>
    <row r="19" spans="6:17" s="626" customFormat="1" x14ac:dyDescent="0.25">
      <c r="F19" s="627" t="s">
        <v>971</v>
      </c>
      <c r="G19" s="628">
        <v>20320059388</v>
      </c>
      <c r="H19" s="628">
        <v>3019992599</v>
      </c>
      <c r="I19" s="628"/>
      <c r="J19" s="628">
        <v>712213520.12999976</v>
      </c>
      <c r="K19" s="628"/>
      <c r="L19" s="628"/>
      <c r="M19" s="628"/>
      <c r="N19" s="628">
        <v>1335179254</v>
      </c>
      <c r="O19" s="628">
        <f t="shared" si="0"/>
        <v>25387444761.130001</v>
      </c>
      <c r="P19" s="629">
        <f t="shared" si="1"/>
        <v>3.1291283767426311E-3</v>
      </c>
      <c r="Q19" s="625"/>
    </row>
    <row r="20" spans="6:17" s="626" customFormat="1" x14ac:dyDescent="0.25">
      <c r="F20" s="627" t="s">
        <v>972</v>
      </c>
      <c r="G20" s="628">
        <v>10072833554</v>
      </c>
      <c r="H20" s="628">
        <v>4318755498</v>
      </c>
      <c r="I20" s="628"/>
      <c r="J20" s="628">
        <v>50400</v>
      </c>
      <c r="K20" s="628">
        <v>3019132465</v>
      </c>
      <c r="L20" s="628"/>
      <c r="M20" s="628">
        <v>3115107186</v>
      </c>
      <c r="N20" s="628"/>
      <c r="O20" s="628">
        <f t="shared" si="0"/>
        <v>20525879103</v>
      </c>
      <c r="P20" s="629">
        <f t="shared" si="1"/>
        <v>2.5299163174201653E-3</v>
      </c>
      <c r="Q20" s="625"/>
    </row>
    <row r="21" spans="6:17" s="626" customFormat="1" x14ac:dyDescent="0.25">
      <c r="F21" s="627" t="s">
        <v>973</v>
      </c>
      <c r="G21" s="628">
        <v>287221797</v>
      </c>
      <c r="H21" s="628">
        <v>6085070699</v>
      </c>
      <c r="I21" s="628"/>
      <c r="J21" s="628">
        <v>6571191</v>
      </c>
      <c r="K21" s="628"/>
      <c r="L21" s="628"/>
      <c r="M21" s="628"/>
      <c r="N21" s="628"/>
      <c r="O21" s="628">
        <f t="shared" si="0"/>
        <v>6378863687</v>
      </c>
      <c r="P21" s="629">
        <f t="shared" si="1"/>
        <v>7.8622656049755148E-4</v>
      </c>
      <c r="Q21" s="625"/>
    </row>
    <row r="22" spans="6:17" s="626" customFormat="1" x14ac:dyDescent="0.25">
      <c r="F22" s="627" t="s">
        <v>974</v>
      </c>
      <c r="G22" s="628">
        <v>5477553675</v>
      </c>
      <c r="H22" s="628">
        <v>3411392385</v>
      </c>
      <c r="I22" s="628"/>
      <c r="J22" s="628">
        <v>8000000</v>
      </c>
      <c r="K22" s="628">
        <v>295119735732</v>
      </c>
      <c r="L22" s="628"/>
      <c r="M22" s="628"/>
      <c r="N22" s="628"/>
      <c r="O22" s="628">
        <f t="shared" si="0"/>
        <v>304016681792</v>
      </c>
      <c r="P22" s="629">
        <f t="shared" si="1"/>
        <v>3.7471562614879682E-2</v>
      </c>
      <c r="Q22" s="625"/>
    </row>
    <row r="23" spans="6:17" s="626" customFormat="1" x14ac:dyDescent="0.25">
      <c r="F23" s="627" t="s">
        <v>975</v>
      </c>
      <c r="G23" s="628">
        <v>803090911</v>
      </c>
      <c r="H23" s="628"/>
      <c r="I23" s="628"/>
      <c r="J23" s="628">
        <v>1888705544.9299998</v>
      </c>
      <c r="K23" s="628"/>
      <c r="L23" s="628"/>
      <c r="M23" s="628"/>
      <c r="N23" s="628"/>
      <c r="O23" s="628">
        <f t="shared" si="0"/>
        <v>2691796455.9299998</v>
      </c>
      <c r="P23" s="629">
        <f t="shared" si="1"/>
        <v>3.3177725265056958E-4</v>
      </c>
      <c r="Q23" s="625"/>
    </row>
    <row r="24" spans="6:17" s="626" customFormat="1" x14ac:dyDescent="0.25">
      <c r="F24" s="627" t="s">
        <v>976</v>
      </c>
      <c r="G24" s="628">
        <v>73060064109</v>
      </c>
      <c r="H24" s="628">
        <v>14197748644</v>
      </c>
      <c r="I24" s="628"/>
      <c r="J24" s="628">
        <v>2848031309.8099995</v>
      </c>
      <c r="K24" s="628">
        <v>4297750944</v>
      </c>
      <c r="L24" s="628"/>
      <c r="M24" s="628"/>
      <c r="N24" s="628"/>
      <c r="O24" s="628">
        <f t="shared" si="0"/>
        <v>94403595006.809998</v>
      </c>
      <c r="P24" s="629">
        <f t="shared" si="1"/>
        <v>1.163571091071789E-2</v>
      </c>
      <c r="Q24" s="625"/>
    </row>
    <row r="25" spans="6:17" s="626" customFormat="1" x14ac:dyDescent="0.25">
      <c r="F25" s="627" t="s">
        <v>977</v>
      </c>
      <c r="G25" s="628">
        <v>2283942079</v>
      </c>
      <c r="H25" s="628">
        <v>5351001558</v>
      </c>
      <c r="I25" s="628"/>
      <c r="J25" s="628"/>
      <c r="K25" s="628">
        <v>583705349</v>
      </c>
      <c r="L25" s="628"/>
      <c r="M25" s="628"/>
      <c r="N25" s="628"/>
      <c r="O25" s="628">
        <f t="shared" si="0"/>
        <v>8218648986</v>
      </c>
      <c r="P25" s="629">
        <f t="shared" si="1"/>
        <v>1.0129892158329593E-3</v>
      </c>
      <c r="Q25" s="625"/>
    </row>
    <row r="26" spans="6:17" s="626" customFormat="1" x14ac:dyDescent="0.25">
      <c r="F26" s="627" t="s">
        <v>978</v>
      </c>
      <c r="G26" s="628">
        <v>0</v>
      </c>
      <c r="H26" s="628">
        <v>683022784</v>
      </c>
      <c r="I26" s="628"/>
      <c r="J26" s="628"/>
      <c r="K26" s="628"/>
      <c r="L26" s="628">
        <v>131235484379</v>
      </c>
      <c r="M26" s="628">
        <v>4873795856</v>
      </c>
      <c r="N26" s="628">
        <v>4054037625</v>
      </c>
      <c r="O26" s="628">
        <f t="shared" si="0"/>
        <v>140846340644</v>
      </c>
      <c r="P26" s="629">
        <f t="shared" si="1"/>
        <v>1.7360009462011036E-2</v>
      </c>
      <c r="Q26" s="625"/>
    </row>
    <row r="27" spans="6:17" s="626" customFormat="1" x14ac:dyDescent="0.25">
      <c r="F27" s="627" t="s">
        <v>979</v>
      </c>
      <c r="G27" s="628">
        <v>7856356767</v>
      </c>
      <c r="H27" s="628">
        <v>183270499</v>
      </c>
      <c r="I27" s="628"/>
      <c r="J27" s="628"/>
      <c r="K27" s="628">
        <v>160468792</v>
      </c>
      <c r="L27" s="628"/>
      <c r="M27" s="628"/>
      <c r="N27" s="628"/>
      <c r="O27" s="628">
        <f t="shared" si="0"/>
        <v>8200096058</v>
      </c>
      <c r="P27" s="629">
        <f t="shared" si="1"/>
        <v>1.0107024755161335E-3</v>
      </c>
      <c r="Q27" s="625"/>
    </row>
    <row r="28" spans="6:17" s="626" customFormat="1" x14ac:dyDescent="0.25">
      <c r="F28" s="622" t="s">
        <v>302</v>
      </c>
      <c r="G28" s="623">
        <v>13991786761</v>
      </c>
      <c r="H28" s="623">
        <v>1924754901</v>
      </c>
      <c r="I28" s="623"/>
      <c r="J28" s="623">
        <v>9099175305.2099953</v>
      </c>
      <c r="K28" s="623">
        <v>14681700789</v>
      </c>
      <c r="L28" s="623"/>
      <c r="M28" s="623"/>
      <c r="N28" s="623"/>
      <c r="O28" s="623">
        <f t="shared" si="0"/>
        <v>39697417756.209991</v>
      </c>
      <c r="P28" s="624">
        <f t="shared" si="1"/>
        <v>4.8929034628388685E-3</v>
      </c>
      <c r="Q28" s="625"/>
    </row>
    <row r="29" spans="6:17" s="626" customFormat="1" x14ac:dyDescent="0.25">
      <c r="F29" s="627" t="s">
        <v>980</v>
      </c>
      <c r="G29" s="628">
        <v>1018553568</v>
      </c>
      <c r="H29" s="628">
        <v>902185921</v>
      </c>
      <c r="I29" s="628"/>
      <c r="J29" s="628">
        <v>629532446.36999989</v>
      </c>
      <c r="K29" s="628">
        <v>14652300721</v>
      </c>
      <c r="L29" s="628"/>
      <c r="M29" s="628"/>
      <c r="N29" s="628"/>
      <c r="O29" s="628">
        <f t="shared" si="0"/>
        <v>17202572656.369999</v>
      </c>
      <c r="P29" s="629">
        <f t="shared" si="1"/>
        <v>2.120302328907097E-3</v>
      </c>
      <c r="Q29" s="625"/>
    </row>
    <row r="30" spans="6:17" s="626" customFormat="1" x14ac:dyDescent="0.25">
      <c r="F30" s="627" t="s">
        <v>981</v>
      </c>
      <c r="G30" s="628">
        <v>7857320296</v>
      </c>
      <c r="H30" s="628">
        <v>566845097</v>
      </c>
      <c r="I30" s="628"/>
      <c r="J30" s="628">
        <v>8469642858.8399963</v>
      </c>
      <c r="K30" s="628">
        <v>3275000</v>
      </c>
      <c r="L30" s="628"/>
      <c r="M30" s="628"/>
      <c r="N30" s="628"/>
      <c r="O30" s="628">
        <f t="shared" si="0"/>
        <v>16897083251.839996</v>
      </c>
      <c r="P30" s="629">
        <f t="shared" si="1"/>
        <v>2.0826492459165391E-3</v>
      </c>
      <c r="Q30" s="625"/>
    </row>
    <row r="31" spans="6:17" s="626" customFormat="1" x14ac:dyDescent="0.25">
      <c r="F31" s="627" t="s">
        <v>982</v>
      </c>
      <c r="G31" s="628">
        <v>5115912897</v>
      </c>
      <c r="H31" s="628">
        <v>455723883</v>
      </c>
      <c r="I31" s="628"/>
      <c r="J31" s="628"/>
      <c r="K31" s="628">
        <v>26125068</v>
      </c>
      <c r="L31" s="628"/>
      <c r="M31" s="628"/>
      <c r="N31" s="628"/>
      <c r="O31" s="628">
        <f t="shared" si="0"/>
        <v>5597761848</v>
      </c>
      <c r="P31" s="629">
        <f t="shared" si="1"/>
        <v>6.8995188801523259E-4</v>
      </c>
      <c r="Q31" s="625"/>
    </row>
    <row r="32" spans="6:17" s="626" customFormat="1" x14ac:dyDescent="0.25">
      <c r="F32" s="627" t="s">
        <v>982</v>
      </c>
      <c r="G32" s="628">
        <v>508443827027</v>
      </c>
      <c r="H32" s="628">
        <v>123918103310</v>
      </c>
      <c r="I32" s="628">
        <v>69310662054</v>
      </c>
      <c r="J32" s="628">
        <v>5967993272.5499973</v>
      </c>
      <c r="K32" s="628">
        <v>13783815472</v>
      </c>
      <c r="L32" s="628">
        <v>1660002579</v>
      </c>
      <c r="M32" s="628">
        <v>595743012</v>
      </c>
      <c r="N32" s="628">
        <v>429581393</v>
      </c>
      <c r="O32" s="628">
        <f t="shared" si="0"/>
        <v>724109728119.55005</v>
      </c>
      <c r="P32" s="629">
        <f t="shared" si="1"/>
        <v>8.9250112386396102E-2</v>
      </c>
      <c r="Q32" s="625"/>
    </row>
    <row r="33" spans="6:17" s="626" customFormat="1" x14ac:dyDescent="0.25">
      <c r="F33" s="622" t="s">
        <v>303</v>
      </c>
      <c r="G33" s="623">
        <v>8899001602</v>
      </c>
      <c r="H33" s="623">
        <v>2371269601</v>
      </c>
      <c r="I33" s="623"/>
      <c r="J33" s="623">
        <v>1253669252.5199995</v>
      </c>
      <c r="K33" s="623">
        <v>10665965363</v>
      </c>
      <c r="L33" s="623"/>
      <c r="M33" s="623"/>
      <c r="N33" s="623"/>
      <c r="O33" s="623">
        <f t="shared" si="0"/>
        <v>23189905818.52</v>
      </c>
      <c r="P33" s="624">
        <f t="shared" si="1"/>
        <v>2.8582708119495731E-3</v>
      </c>
      <c r="Q33" s="625"/>
    </row>
    <row r="34" spans="6:17" s="626" customFormat="1" x14ac:dyDescent="0.25">
      <c r="F34" s="627" t="s">
        <v>983</v>
      </c>
      <c r="G34" s="628">
        <v>37231935799</v>
      </c>
      <c r="H34" s="628">
        <v>84921940913</v>
      </c>
      <c r="I34" s="628">
        <v>14703792</v>
      </c>
      <c r="J34" s="628">
        <v>159885898.80000001</v>
      </c>
      <c r="K34" s="628"/>
      <c r="L34" s="628"/>
      <c r="M34" s="628"/>
      <c r="N34" s="628"/>
      <c r="O34" s="628">
        <f t="shared" si="0"/>
        <v>122328466402.8</v>
      </c>
      <c r="P34" s="629">
        <f t="shared" si="1"/>
        <v>1.5077589694669663E-2</v>
      </c>
      <c r="Q34" s="625"/>
    </row>
    <row r="35" spans="6:17" s="626" customFormat="1" x14ac:dyDescent="0.25">
      <c r="F35" s="627" t="s">
        <v>984</v>
      </c>
      <c r="G35" s="628">
        <v>11144211483</v>
      </c>
      <c r="H35" s="628">
        <v>599321295</v>
      </c>
      <c r="I35" s="628"/>
      <c r="J35" s="628">
        <v>2808823229.0699992</v>
      </c>
      <c r="K35" s="628">
        <v>591535449</v>
      </c>
      <c r="L35" s="628">
        <v>1165531656</v>
      </c>
      <c r="M35" s="628"/>
      <c r="N35" s="628"/>
      <c r="O35" s="628">
        <f t="shared" si="0"/>
        <v>16309423112.07</v>
      </c>
      <c r="P35" s="629">
        <f t="shared" si="1"/>
        <v>2.0102172214833329E-3</v>
      </c>
      <c r="Q35" s="625"/>
    </row>
    <row r="36" spans="6:17" s="626" customFormat="1" x14ac:dyDescent="0.25">
      <c r="F36" s="627" t="s">
        <v>985</v>
      </c>
      <c r="G36" s="628">
        <v>281804903730</v>
      </c>
      <c r="H36" s="628">
        <v>29149518688</v>
      </c>
      <c r="I36" s="628"/>
      <c r="J36" s="628">
        <v>303895249.19000006</v>
      </c>
      <c r="K36" s="628">
        <v>88953969</v>
      </c>
      <c r="L36" s="628">
        <v>51958527</v>
      </c>
      <c r="M36" s="628">
        <v>10376450</v>
      </c>
      <c r="N36" s="628">
        <v>99101035</v>
      </c>
      <c r="O36" s="628">
        <f t="shared" si="0"/>
        <v>311508707648.19</v>
      </c>
      <c r="P36" s="629">
        <f t="shared" si="1"/>
        <v>3.8394991929112492E-2</v>
      </c>
      <c r="Q36" s="625"/>
    </row>
    <row r="37" spans="6:17" s="626" customFormat="1" x14ac:dyDescent="0.25">
      <c r="F37" s="627" t="s">
        <v>986</v>
      </c>
      <c r="G37" s="628">
        <v>168384748673</v>
      </c>
      <c r="H37" s="628">
        <v>2428613952</v>
      </c>
      <c r="I37" s="628">
        <v>69295958262</v>
      </c>
      <c r="J37" s="628">
        <v>1333075180.03</v>
      </c>
      <c r="K37" s="628">
        <v>2431023399</v>
      </c>
      <c r="L37" s="628">
        <v>442512396</v>
      </c>
      <c r="M37" s="628">
        <v>585366562</v>
      </c>
      <c r="N37" s="628">
        <v>330480358</v>
      </c>
      <c r="O37" s="628">
        <f t="shared" si="0"/>
        <v>245231778782.03</v>
      </c>
      <c r="P37" s="629">
        <f t="shared" si="1"/>
        <v>3.0226032004639053E-2</v>
      </c>
      <c r="Q37" s="625"/>
    </row>
    <row r="38" spans="6:17" s="626" customFormat="1" x14ac:dyDescent="0.25">
      <c r="F38" s="627" t="s">
        <v>987</v>
      </c>
      <c r="G38" s="628">
        <v>979025740</v>
      </c>
      <c r="H38" s="628">
        <v>4447438861</v>
      </c>
      <c r="I38" s="628"/>
      <c r="J38" s="628">
        <v>108644462.94</v>
      </c>
      <c r="K38" s="628">
        <v>6337292</v>
      </c>
      <c r="L38" s="628"/>
      <c r="M38" s="628"/>
      <c r="N38" s="628"/>
      <c r="O38" s="628">
        <f t="shared" si="0"/>
        <v>5541446355.9399996</v>
      </c>
      <c r="P38" s="629">
        <f t="shared" si="1"/>
        <v>6.8301072454198008E-4</v>
      </c>
      <c r="Q38" s="625"/>
    </row>
    <row r="39" spans="6:17" s="626" customFormat="1" x14ac:dyDescent="0.25">
      <c r="F39" s="627" t="s">
        <v>988</v>
      </c>
      <c r="G39" s="628">
        <v>333486471138</v>
      </c>
      <c r="H39" s="628">
        <v>13094</v>
      </c>
      <c r="I39" s="628"/>
      <c r="J39" s="628">
        <v>67931722.569999993</v>
      </c>
      <c r="K39" s="628"/>
      <c r="L39" s="628"/>
      <c r="M39" s="628"/>
      <c r="N39" s="628"/>
      <c r="O39" s="628">
        <f t="shared" si="0"/>
        <v>333554415954.57001</v>
      </c>
      <c r="P39" s="629">
        <f>O39/$S$8</f>
        <v>4.1112234727509578E-2</v>
      </c>
      <c r="Q39" s="625"/>
    </row>
    <row r="40" spans="6:17" s="626" customFormat="1" x14ac:dyDescent="0.25">
      <c r="F40" s="622" t="s">
        <v>304</v>
      </c>
      <c r="G40" s="623">
        <v>333486471138</v>
      </c>
      <c r="H40" s="623">
        <v>13094</v>
      </c>
      <c r="I40" s="623"/>
      <c r="J40" s="623">
        <v>67931722.569999993</v>
      </c>
      <c r="K40" s="623"/>
      <c r="L40" s="623"/>
      <c r="M40" s="623"/>
      <c r="N40" s="623"/>
      <c r="O40" s="623">
        <f t="shared" si="0"/>
        <v>333554415954.57001</v>
      </c>
      <c r="P40" s="624">
        <f t="shared" si="1"/>
        <v>4.1112234727509578E-2</v>
      </c>
      <c r="Q40" s="625"/>
    </row>
    <row r="41" spans="6:17" s="626" customFormat="1" x14ac:dyDescent="0.25">
      <c r="F41" s="627" t="s">
        <v>989</v>
      </c>
      <c r="G41" s="628">
        <v>1174392245581</v>
      </c>
      <c r="H41" s="628">
        <v>181525685732</v>
      </c>
      <c r="I41" s="628">
        <v>69310662054</v>
      </c>
      <c r="J41" s="628">
        <v>33978674124.619984</v>
      </c>
      <c r="K41" s="628">
        <v>333401527923</v>
      </c>
      <c r="L41" s="628">
        <v>132895486958</v>
      </c>
      <c r="M41" s="628">
        <v>8584646054</v>
      </c>
      <c r="N41" s="628">
        <v>5845541847</v>
      </c>
      <c r="O41" s="628">
        <f t="shared" si="0"/>
        <v>1939934470273.6199</v>
      </c>
      <c r="P41" s="629">
        <f t="shared" si="1"/>
        <v>0.23910653699376783</v>
      </c>
      <c r="Q41" s="625"/>
    </row>
    <row r="42" spans="6:17" s="626" customFormat="1" x14ac:dyDescent="0.25">
      <c r="F42" s="630" t="s">
        <v>75</v>
      </c>
      <c r="G42" s="631">
        <v>981371888690</v>
      </c>
      <c r="H42" s="631">
        <v>158336808579</v>
      </c>
      <c r="I42" s="631">
        <v>51461623885</v>
      </c>
      <c r="J42" s="631">
        <f>J13+J29</f>
        <v>14009534304.789993</v>
      </c>
      <c r="K42" s="631">
        <v>258645205660</v>
      </c>
      <c r="L42" s="631"/>
      <c r="M42" s="631"/>
      <c r="N42" s="631"/>
      <c r="O42" s="631">
        <f t="shared" si="0"/>
        <v>1463825061118.79</v>
      </c>
      <c r="P42" s="632">
        <f t="shared" si="1"/>
        <v>0.1804236929092955</v>
      </c>
    </row>
    <row r="43" spans="6:17" ht="55.5" customHeight="1" x14ac:dyDescent="0.25">
      <c r="F43" s="885" t="s">
        <v>1065</v>
      </c>
      <c r="G43" s="885"/>
      <c r="H43" s="885"/>
      <c r="I43" s="885"/>
      <c r="J43" s="885"/>
      <c r="K43" s="885"/>
      <c r="L43" s="885"/>
      <c r="M43" s="885"/>
      <c r="N43" s="885"/>
      <c r="O43" s="885"/>
      <c r="P43" s="885"/>
    </row>
    <row r="46" spans="6:17" x14ac:dyDescent="0.25">
      <c r="G46" s="286"/>
      <c r="H46" s="286"/>
      <c r="I46" s="286"/>
      <c r="J46" s="286"/>
      <c r="K46" s="286"/>
      <c r="L46" s="286"/>
      <c r="M46" s="286"/>
      <c r="N46" s="286"/>
    </row>
  </sheetData>
  <mergeCells count="16">
    <mergeCell ref="F43:P43"/>
    <mergeCell ref="F2:P2"/>
    <mergeCell ref="F3:P3"/>
    <mergeCell ref="F4:P4"/>
    <mergeCell ref="F6:O8"/>
    <mergeCell ref="F9:F12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3E424-4AD6-41A9-A9FB-42717EB33439}">
  <sheetPr codeName="Sheet43"/>
  <dimension ref="A2:Q26"/>
  <sheetViews>
    <sheetView showGridLines="0" zoomScale="90" zoomScaleNormal="90" workbookViewId="0">
      <selection activeCell="M1" sqref="M1:P1048576"/>
    </sheetView>
  </sheetViews>
  <sheetFormatPr defaultColWidth="11.42578125" defaultRowHeight="15" x14ac:dyDescent="0.25"/>
  <cols>
    <col min="1" max="1" width="11.42578125" customWidth="1"/>
    <col min="2" max="2" width="22.85546875" bestFit="1" customWidth="1"/>
    <col min="3" max="4" width="13.140625" bestFit="1" customWidth="1"/>
    <col min="5" max="12" width="11.42578125" customWidth="1"/>
    <col min="13" max="13" width="22.85546875" style="221" bestFit="1" customWidth="1"/>
    <col min="14" max="14" width="13.140625" style="221" bestFit="1" customWidth="1"/>
    <col min="15" max="15" width="14" style="221" bestFit="1" customWidth="1"/>
    <col min="16" max="16" width="15.28515625" style="221" customWidth="1"/>
  </cols>
  <sheetData>
    <row r="2" spans="1:17" ht="27.75" x14ac:dyDescent="0.25">
      <c r="A2" s="710" t="s">
        <v>36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</row>
    <row r="3" spans="1:17" ht="20.25" x14ac:dyDescent="0.25">
      <c r="A3" s="712" t="s">
        <v>37</v>
      </c>
      <c r="B3" s="713"/>
      <c r="C3" s="713"/>
      <c r="D3" s="713"/>
      <c r="E3" s="713"/>
      <c r="F3" s="713"/>
      <c r="G3" s="713"/>
      <c r="H3" s="713"/>
      <c r="I3" s="713"/>
      <c r="J3" s="713"/>
      <c r="K3" s="713"/>
      <c r="L3" s="713"/>
    </row>
    <row r="4" spans="1:17" ht="15.75" x14ac:dyDescent="0.25">
      <c r="A4" s="714" t="s">
        <v>38</v>
      </c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</row>
    <row r="7" spans="1:17" x14ac:dyDescent="0.25">
      <c r="Q7" s="72"/>
    </row>
    <row r="8" spans="1:17" x14ac:dyDescent="0.25">
      <c r="Q8" s="72"/>
    </row>
    <row r="9" spans="1:17" x14ac:dyDescent="0.25">
      <c r="N9" s="221" t="s">
        <v>990</v>
      </c>
      <c r="O9" s="221" t="s">
        <v>182</v>
      </c>
      <c r="P9" s="221" t="s">
        <v>1066</v>
      </c>
      <c r="Q9" s="72"/>
    </row>
    <row r="10" spans="1:17" x14ac:dyDescent="0.25">
      <c r="M10" s="221">
        <v>2024</v>
      </c>
      <c r="N10" s="633">
        <v>566615100000</v>
      </c>
      <c r="O10" s="633">
        <v>368043400000</v>
      </c>
      <c r="P10" s="633">
        <v>198571600000</v>
      </c>
      <c r="Q10" s="72"/>
    </row>
    <row r="11" spans="1:17" x14ac:dyDescent="0.25">
      <c r="M11" s="221">
        <v>2025</v>
      </c>
      <c r="N11" s="633">
        <v>516701027738</v>
      </c>
      <c r="O11" s="633">
        <v>313069015255.47998</v>
      </c>
      <c r="P11" s="633">
        <v>203632012482.52002</v>
      </c>
      <c r="Q11" s="72"/>
    </row>
    <row r="12" spans="1:17" x14ac:dyDescent="0.25">
      <c r="N12" s="633"/>
      <c r="O12" s="633"/>
      <c r="Q12" s="83"/>
    </row>
    <row r="13" spans="1:17" x14ac:dyDescent="0.25">
      <c r="N13" s="307"/>
      <c r="Q13" s="83"/>
    </row>
    <row r="14" spans="1:17" x14ac:dyDescent="0.25">
      <c r="Q14" s="83"/>
    </row>
    <row r="15" spans="1:17" x14ac:dyDescent="0.25">
      <c r="Q15" s="83"/>
    </row>
    <row r="16" spans="1:17" x14ac:dyDescent="0.25">
      <c r="Q16" s="83"/>
    </row>
    <row r="18" spans="3:6" x14ac:dyDescent="0.25">
      <c r="F18" s="116"/>
    </row>
    <row r="26" spans="3:6" x14ac:dyDescent="0.25">
      <c r="C26" s="461" t="s">
        <v>1067</v>
      </c>
    </row>
  </sheetData>
  <mergeCells count="3">
    <mergeCell ref="A2:L2"/>
    <mergeCell ref="A3:L3"/>
    <mergeCell ref="A4:L4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E9A32-CC50-4DE9-9B91-09C5603C3CF4}">
  <sheetPr codeName="Sheet47"/>
  <dimension ref="A1:VRU42"/>
  <sheetViews>
    <sheetView showGridLines="0" zoomScale="80" zoomScaleNormal="80" workbookViewId="0">
      <selection activeCell="A6" sqref="A6:L6"/>
    </sheetView>
  </sheetViews>
  <sheetFormatPr defaultColWidth="0" defaultRowHeight="15" x14ac:dyDescent="0.25"/>
  <cols>
    <col min="1" max="1" width="11.42578125" style="55" customWidth="1"/>
    <col min="2" max="2" width="43.42578125" style="55" customWidth="1"/>
    <col min="3" max="3" width="22.42578125" style="55" customWidth="1"/>
    <col min="4" max="4" width="20.85546875" style="55" customWidth="1"/>
    <col min="5" max="5" width="17.7109375" style="55" customWidth="1"/>
    <col min="6" max="6" width="17.85546875" style="55" customWidth="1"/>
    <col min="7" max="7" width="20.7109375" style="55" customWidth="1"/>
    <col min="8" max="8" width="18.85546875" style="55" customWidth="1"/>
    <col min="9" max="9" width="15.5703125" style="55" customWidth="1"/>
    <col min="10" max="10" width="20.7109375" style="55" customWidth="1"/>
    <col min="11" max="11" width="15.5703125" style="55" customWidth="1"/>
    <col min="12" max="12" width="20.42578125" style="55" customWidth="1"/>
    <col min="13" max="13" width="26.28515625" style="55" customWidth="1"/>
    <col min="14" max="14" width="23.85546875" style="55" customWidth="1"/>
    <col min="15" max="15" width="17.140625" style="55" customWidth="1"/>
    <col min="16" max="16" width="11.42578125" style="55" customWidth="1"/>
    <col min="17" max="17" width="12.5703125" style="55" customWidth="1"/>
    <col min="18" max="258" width="11.42578125" style="55" customWidth="1"/>
    <col min="259" max="259" width="44.85546875" style="55" customWidth="1"/>
    <col min="260" max="260" width="15.5703125" style="55" customWidth="1"/>
    <col min="261" max="261" width="20.85546875" style="55" customWidth="1"/>
    <col min="262" max="262" width="17.7109375" style="55" customWidth="1"/>
    <col min="263" max="263" width="13.42578125" style="55" customWidth="1"/>
    <col min="264" max="264" width="15.140625" style="55" customWidth="1"/>
    <col min="265" max="265" width="15.5703125" style="55" customWidth="1"/>
    <col min="266" max="266" width="8.140625" style="55" customWidth="1"/>
    <col min="267" max="267" width="4.140625" style="55" customWidth="1"/>
    <col min="268" max="514" width="11.42578125" style="55" customWidth="1"/>
    <col min="515" max="515" width="44.85546875" style="55" customWidth="1"/>
    <col min="516" max="516" width="15.5703125" style="55" customWidth="1"/>
    <col min="517" max="517" width="20.85546875" style="55" customWidth="1"/>
    <col min="518" max="518" width="17.7109375" style="55" customWidth="1"/>
    <col min="519" max="519" width="13.42578125" style="55" customWidth="1"/>
    <col min="520" max="520" width="15.140625" style="55" customWidth="1"/>
    <col min="521" max="521" width="15.5703125" style="55" customWidth="1"/>
    <col min="522" max="522" width="8.140625" style="55" customWidth="1"/>
    <col min="523" max="523" width="4.140625" style="55" customWidth="1"/>
    <col min="524" max="770" width="11.42578125" style="55" customWidth="1"/>
    <col min="771" max="771" width="44.85546875" style="55" customWidth="1"/>
    <col min="772" max="772" width="15.5703125" style="55" customWidth="1"/>
    <col min="773" max="773" width="20.85546875" style="55" customWidth="1"/>
    <col min="774" max="774" width="17.7109375" style="55" customWidth="1"/>
    <col min="775" max="775" width="13.42578125" style="55" customWidth="1"/>
    <col min="776" max="776" width="15.140625" style="55" customWidth="1"/>
    <col min="777" max="777" width="15.5703125" style="55" customWidth="1"/>
    <col min="778" max="778" width="8.140625" style="55" customWidth="1"/>
    <col min="779" max="779" width="4.140625" style="55" customWidth="1"/>
    <col min="780" max="1025" width="11.42578125" style="55" hidden="1"/>
    <col min="1026" max="1026" width="11.42578125" style="55" customWidth="1"/>
    <col min="1027" max="1027" width="44.85546875" style="55" customWidth="1"/>
    <col min="1028" max="1028" width="15.5703125" style="55" customWidth="1"/>
    <col min="1029" max="1029" width="20.85546875" style="55" customWidth="1"/>
    <col min="1030" max="1030" width="17.7109375" style="55" customWidth="1"/>
    <col min="1031" max="1031" width="13.42578125" style="55" customWidth="1"/>
    <col min="1032" max="1032" width="15.140625" style="55" customWidth="1"/>
    <col min="1033" max="1033" width="15.5703125" style="55" customWidth="1"/>
    <col min="1034" max="1034" width="8.140625" style="55" customWidth="1"/>
    <col min="1035" max="1035" width="4.140625" style="55" customWidth="1"/>
    <col min="1036" max="1282" width="11.42578125" style="55" customWidth="1"/>
    <col min="1283" max="1283" width="44.85546875" style="55" customWidth="1"/>
    <col min="1284" max="1284" width="15.5703125" style="55" customWidth="1"/>
    <col min="1285" max="1285" width="20.85546875" style="55" customWidth="1"/>
    <col min="1286" max="1286" width="17.7109375" style="55" customWidth="1"/>
    <col min="1287" max="1287" width="13.42578125" style="55" customWidth="1"/>
    <col min="1288" max="1288" width="15.140625" style="55" customWidth="1"/>
    <col min="1289" max="1289" width="15.5703125" style="55" customWidth="1"/>
    <col min="1290" max="1290" width="8.140625" style="55" customWidth="1"/>
    <col min="1291" max="1291" width="4.140625" style="55" customWidth="1"/>
    <col min="1292" max="1538" width="11.42578125" style="55" customWidth="1"/>
    <col min="1539" max="1539" width="44.85546875" style="55" customWidth="1"/>
    <col min="1540" max="1540" width="15.5703125" style="55" customWidth="1"/>
    <col min="1541" max="1541" width="20.85546875" style="55" customWidth="1"/>
    <col min="1542" max="1542" width="17.7109375" style="55" customWidth="1"/>
    <col min="1543" max="1543" width="13.42578125" style="55" customWidth="1"/>
    <col min="1544" max="1544" width="15.140625" style="55" customWidth="1"/>
    <col min="1545" max="1545" width="15.5703125" style="55" customWidth="1"/>
    <col min="1546" max="1546" width="8.140625" style="55" customWidth="1"/>
    <col min="1547" max="1547" width="4.140625" style="55" customWidth="1"/>
    <col min="1548" max="1794" width="11.42578125" style="55" customWidth="1"/>
    <col min="1795" max="1795" width="44.85546875" style="55" customWidth="1"/>
    <col min="1796" max="1796" width="15.5703125" style="55" customWidth="1"/>
    <col min="1797" max="1797" width="20.85546875" style="55" customWidth="1"/>
    <col min="1798" max="1798" width="17.7109375" style="55" customWidth="1"/>
    <col min="1799" max="1799" width="13.42578125" style="55" customWidth="1"/>
    <col min="1800" max="1800" width="15.140625" style="55" customWidth="1"/>
    <col min="1801" max="1801" width="15.5703125" style="55" customWidth="1"/>
    <col min="1802" max="1802" width="8.140625" style="55" customWidth="1"/>
    <col min="1803" max="1803" width="4.140625" style="55" customWidth="1"/>
    <col min="1804" max="2049" width="11.42578125" style="55" hidden="1"/>
    <col min="2050" max="2050" width="11.42578125" style="55" customWidth="1"/>
    <col min="2051" max="2051" width="44.85546875" style="55" customWidth="1"/>
    <col min="2052" max="2052" width="15.5703125" style="55" customWidth="1"/>
    <col min="2053" max="2053" width="20.85546875" style="55" customWidth="1"/>
    <col min="2054" max="2054" width="17.7109375" style="55" customWidth="1"/>
    <col min="2055" max="2055" width="13.42578125" style="55" customWidth="1"/>
    <col min="2056" max="2056" width="15.140625" style="55" customWidth="1"/>
    <col min="2057" max="2057" width="15.5703125" style="55" customWidth="1"/>
    <col min="2058" max="2058" width="8.140625" style="55" customWidth="1"/>
    <col min="2059" max="2059" width="4.140625" style="55" customWidth="1"/>
    <col min="2060" max="2306" width="11.42578125" style="55" customWidth="1"/>
    <col min="2307" max="2307" width="44.85546875" style="55" customWidth="1"/>
    <col min="2308" max="2308" width="15.5703125" style="55" customWidth="1"/>
    <col min="2309" max="2309" width="20.85546875" style="55" customWidth="1"/>
    <col min="2310" max="2310" width="17.7109375" style="55" customWidth="1"/>
    <col min="2311" max="2311" width="13.42578125" style="55" customWidth="1"/>
    <col min="2312" max="2312" width="15.140625" style="55" customWidth="1"/>
    <col min="2313" max="2313" width="15.5703125" style="55" customWidth="1"/>
    <col min="2314" max="2314" width="8.140625" style="55" customWidth="1"/>
    <col min="2315" max="2315" width="4.140625" style="55" customWidth="1"/>
    <col min="2316" max="2562" width="11.42578125" style="55" customWidth="1"/>
    <col min="2563" max="2563" width="44.85546875" style="55" customWidth="1"/>
    <col min="2564" max="2564" width="15.5703125" style="55" customWidth="1"/>
    <col min="2565" max="2565" width="20.85546875" style="55" customWidth="1"/>
    <col min="2566" max="2566" width="17.7109375" style="55" customWidth="1"/>
    <col min="2567" max="2567" width="13.42578125" style="55" customWidth="1"/>
    <col min="2568" max="2568" width="15.140625" style="55" customWidth="1"/>
    <col min="2569" max="2569" width="15.5703125" style="55" customWidth="1"/>
    <col min="2570" max="2570" width="8.140625" style="55" customWidth="1"/>
    <col min="2571" max="2571" width="4.140625" style="55" customWidth="1"/>
    <col min="2572" max="2818" width="11.42578125" style="55" customWidth="1"/>
    <col min="2819" max="2819" width="44.85546875" style="55" customWidth="1"/>
    <col min="2820" max="2820" width="15.5703125" style="55" customWidth="1"/>
    <col min="2821" max="2821" width="20.85546875" style="55" customWidth="1"/>
    <col min="2822" max="2822" width="17.7109375" style="55" customWidth="1"/>
    <col min="2823" max="2823" width="13.42578125" style="55" customWidth="1"/>
    <col min="2824" max="2824" width="15.140625" style="55" customWidth="1"/>
    <col min="2825" max="2825" width="15.5703125" style="55" customWidth="1"/>
    <col min="2826" max="2826" width="8.140625" style="55" customWidth="1"/>
    <col min="2827" max="2827" width="4.140625" style="55" customWidth="1"/>
    <col min="2828" max="3073" width="11.42578125" style="55" hidden="1"/>
    <col min="3074" max="3074" width="11.42578125" style="55" customWidth="1"/>
    <col min="3075" max="3075" width="44.85546875" style="55" customWidth="1"/>
    <col min="3076" max="3076" width="15.5703125" style="55" customWidth="1"/>
    <col min="3077" max="3077" width="20.85546875" style="55" customWidth="1"/>
    <col min="3078" max="3078" width="17.7109375" style="55" customWidth="1"/>
    <col min="3079" max="3079" width="13.42578125" style="55" customWidth="1"/>
    <col min="3080" max="3080" width="15.140625" style="55" customWidth="1"/>
    <col min="3081" max="3081" width="15.5703125" style="55" customWidth="1"/>
    <col min="3082" max="3082" width="8.140625" style="55" customWidth="1"/>
    <col min="3083" max="3083" width="4.140625" style="55" customWidth="1"/>
    <col min="3084" max="3330" width="11.42578125" style="55" customWidth="1"/>
    <col min="3331" max="3331" width="44.85546875" style="55" customWidth="1"/>
    <col min="3332" max="3332" width="15.5703125" style="55" customWidth="1"/>
    <col min="3333" max="3333" width="20.85546875" style="55" customWidth="1"/>
    <col min="3334" max="3334" width="17.7109375" style="55" customWidth="1"/>
    <col min="3335" max="3335" width="13.42578125" style="55" customWidth="1"/>
    <col min="3336" max="3336" width="15.140625" style="55" customWidth="1"/>
    <col min="3337" max="3337" width="15.5703125" style="55" customWidth="1"/>
    <col min="3338" max="3338" width="8.140625" style="55" customWidth="1"/>
    <col min="3339" max="3339" width="4.140625" style="55" customWidth="1"/>
    <col min="3340" max="3586" width="11.42578125" style="55" customWidth="1"/>
    <col min="3587" max="3587" width="44.85546875" style="55" customWidth="1"/>
    <col min="3588" max="3588" width="15.5703125" style="55" customWidth="1"/>
    <col min="3589" max="3589" width="20.85546875" style="55" customWidth="1"/>
    <col min="3590" max="3590" width="17.7109375" style="55" customWidth="1"/>
    <col min="3591" max="3591" width="13.42578125" style="55" customWidth="1"/>
    <col min="3592" max="3592" width="15.140625" style="55" customWidth="1"/>
    <col min="3593" max="3593" width="15.5703125" style="55" customWidth="1"/>
    <col min="3594" max="3594" width="8.140625" style="55" customWidth="1"/>
    <col min="3595" max="3595" width="4.140625" style="55" customWidth="1"/>
    <col min="3596" max="3842" width="11.42578125" style="55" customWidth="1"/>
    <col min="3843" max="3843" width="44.85546875" style="55" customWidth="1"/>
    <col min="3844" max="3844" width="15.5703125" style="55" customWidth="1"/>
    <col min="3845" max="3845" width="20.85546875" style="55" customWidth="1"/>
    <col min="3846" max="3846" width="17.7109375" style="55" customWidth="1"/>
    <col min="3847" max="3847" width="13.42578125" style="55" customWidth="1"/>
    <col min="3848" max="3848" width="15.140625" style="55" customWidth="1"/>
    <col min="3849" max="3849" width="15.5703125" style="55" customWidth="1"/>
    <col min="3850" max="3850" width="8.140625" style="55" customWidth="1"/>
    <col min="3851" max="3851" width="4.140625" style="55" customWidth="1"/>
    <col min="3852" max="4097" width="11.42578125" style="55" hidden="1"/>
    <col min="4098" max="4098" width="11.42578125" style="55" customWidth="1"/>
    <col min="4099" max="4099" width="44.85546875" style="55" customWidth="1"/>
    <col min="4100" max="4100" width="15.5703125" style="55" customWidth="1"/>
    <col min="4101" max="4101" width="20.85546875" style="55" customWidth="1"/>
    <col min="4102" max="4102" width="17.7109375" style="55" customWidth="1"/>
    <col min="4103" max="4103" width="13.42578125" style="55" customWidth="1"/>
    <col min="4104" max="4104" width="15.140625" style="55" customWidth="1"/>
    <col min="4105" max="4105" width="15.5703125" style="55" customWidth="1"/>
    <col min="4106" max="4106" width="8.140625" style="55" customWidth="1"/>
    <col min="4107" max="4107" width="4.140625" style="55" customWidth="1"/>
    <col min="4108" max="4354" width="11.42578125" style="55" customWidth="1"/>
    <col min="4355" max="4355" width="44.85546875" style="55" customWidth="1"/>
    <col min="4356" max="4356" width="15.5703125" style="55" customWidth="1"/>
    <col min="4357" max="4357" width="20.85546875" style="55" customWidth="1"/>
    <col min="4358" max="4358" width="17.7109375" style="55" customWidth="1"/>
    <col min="4359" max="4359" width="13.42578125" style="55" customWidth="1"/>
    <col min="4360" max="4360" width="15.140625" style="55" customWidth="1"/>
    <col min="4361" max="4361" width="15.5703125" style="55" customWidth="1"/>
    <col min="4362" max="4362" width="8.140625" style="55" customWidth="1"/>
    <col min="4363" max="4363" width="4.140625" style="55" customWidth="1"/>
    <col min="4364" max="4610" width="11.42578125" style="55" customWidth="1"/>
    <col min="4611" max="4611" width="44.85546875" style="55" customWidth="1"/>
    <col min="4612" max="4612" width="15.5703125" style="55" customWidth="1"/>
    <col min="4613" max="4613" width="20.85546875" style="55" customWidth="1"/>
    <col min="4614" max="4614" width="17.7109375" style="55" customWidth="1"/>
    <col min="4615" max="4615" width="13.42578125" style="55" customWidth="1"/>
    <col min="4616" max="4616" width="15.140625" style="55" customWidth="1"/>
    <col min="4617" max="4617" width="15.5703125" style="55" customWidth="1"/>
    <col min="4618" max="4618" width="8.140625" style="55" customWidth="1"/>
    <col min="4619" max="4619" width="4.140625" style="55" customWidth="1"/>
    <col min="4620" max="4866" width="11.42578125" style="55" customWidth="1"/>
    <col min="4867" max="4867" width="44.85546875" style="55" customWidth="1"/>
    <col min="4868" max="4868" width="15.5703125" style="55" customWidth="1"/>
    <col min="4869" max="4869" width="20.85546875" style="55" customWidth="1"/>
    <col min="4870" max="4870" width="17.7109375" style="55" customWidth="1"/>
    <col min="4871" max="4871" width="13.42578125" style="55" customWidth="1"/>
    <col min="4872" max="4872" width="15.140625" style="55" customWidth="1"/>
    <col min="4873" max="4873" width="15.5703125" style="55" customWidth="1"/>
    <col min="4874" max="4874" width="8.140625" style="55" customWidth="1"/>
    <col min="4875" max="4875" width="4.140625" style="55" customWidth="1"/>
    <col min="4876" max="5121" width="11.42578125" style="55" hidden="1"/>
    <col min="5122" max="5122" width="11.42578125" style="55" customWidth="1"/>
    <col min="5123" max="5123" width="44.85546875" style="55" customWidth="1"/>
    <col min="5124" max="5124" width="15.5703125" style="55" customWidth="1"/>
    <col min="5125" max="5125" width="20.85546875" style="55" customWidth="1"/>
    <col min="5126" max="5126" width="17.7109375" style="55" customWidth="1"/>
    <col min="5127" max="5127" width="13.42578125" style="55" customWidth="1"/>
    <col min="5128" max="5128" width="15.140625" style="55" customWidth="1"/>
    <col min="5129" max="5129" width="15.5703125" style="55" customWidth="1"/>
    <col min="5130" max="5130" width="8.140625" style="55" customWidth="1"/>
    <col min="5131" max="5131" width="4.140625" style="55" customWidth="1"/>
    <col min="5132" max="5378" width="11.42578125" style="55" customWidth="1"/>
    <col min="5379" max="5379" width="44.85546875" style="55" customWidth="1"/>
    <col min="5380" max="5380" width="15.5703125" style="55" customWidth="1"/>
    <col min="5381" max="5381" width="20.85546875" style="55" customWidth="1"/>
    <col min="5382" max="5382" width="17.7109375" style="55" customWidth="1"/>
    <col min="5383" max="5383" width="13.42578125" style="55" customWidth="1"/>
    <col min="5384" max="5384" width="15.140625" style="55" customWidth="1"/>
    <col min="5385" max="5385" width="15.5703125" style="55" customWidth="1"/>
    <col min="5386" max="5386" width="8.140625" style="55" customWidth="1"/>
    <col min="5387" max="5387" width="4.140625" style="55" customWidth="1"/>
    <col min="5388" max="5634" width="11.42578125" style="55" customWidth="1"/>
    <col min="5635" max="5635" width="44.85546875" style="55" customWidth="1"/>
    <col min="5636" max="5636" width="15.5703125" style="55" customWidth="1"/>
    <col min="5637" max="5637" width="20.85546875" style="55" customWidth="1"/>
    <col min="5638" max="5638" width="17.7109375" style="55" customWidth="1"/>
    <col min="5639" max="5639" width="13.42578125" style="55" customWidth="1"/>
    <col min="5640" max="5640" width="15.140625" style="55" customWidth="1"/>
    <col min="5641" max="5641" width="15.5703125" style="55" customWidth="1"/>
    <col min="5642" max="5642" width="8.140625" style="55" customWidth="1"/>
    <col min="5643" max="5643" width="4.140625" style="55" customWidth="1"/>
    <col min="5644" max="5890" width="11.42578125" style="55" customWidth="1"/>
    <col min="5891" max="5891" width="44.85546875" style="55" customWidth="1"/>
    <col min="5892" max="5892" width="15.5703125" style="55" customWidth="1"/>
    <col min="5893" max="5893" width="20.85546875" style="55" customWidth="1"/>
    <col min="5894" max="5894" width="17.7109375" style="55" customWidth="1"/>
    <col min="5895" max="5895" width="13.42578125" style="55" customWidth="1"/>
    <col min="5896" max="5896" width="15.140625" style="55" customWidth="1"/>
    <col min="5897" max="5897" width="15.5703125" style="55" customWidth="1"/>
    <col min="5898" max="5898" width="8.140625" style="55" customWidth="1"/>
    <col min="5899" max="5899" width="4.140625" style="55" customWidth="1"/>
    <col min="5900" max="6145" width="11.42578125" style="55" hidden="1"/>
    <col min="6146" max="6146" width="11.42578125" style="55" customWidth="1"/>
    <col min="6147" max="6147" width="44.85546875" style="55" customWidth="1"/>
    <col min="6148" max="6148" width="15.5703125" style="55" customWidth="1"/>
    <col min="6149" max="6149" width="20.85546875" style="55" customWidth="1"/>
    <col min="6150" max="6150" width="17.7109375" style="55" customWidth="1"/>
    <col min="6151" max="6151" width="13.42578125" style="55" customWidth="1"/>
    <col min="6152" max="6152" width="15.140625" style="55" customWidth="1"/>
    <col min="6153" max="6153" width="15.5703125" style="55" customWidth="1"/>
    <col min="6154" max="6154" width="8.140625" style="55" customWidth="1"/>
    <col min="6155" max="6155" width="4.140625" style="55" customWidth="1"/>
    <col min="6156" max="6402" width="11.42578125" style="55" customWidth="1"/>
    <col min="6403" max="6403" width="44.85546875" style="55" customWidth="1"/>
    <col min="6404" max="6404" width="15.5703125" style="55" customWidth="1"/>
    <col min="6405" max="6405" width="20.85546875" style="55" customWidth="1"/>
    <col min="6406" max="6406" width="17.7109375" style="55" customWidth="1"/>
    <col min="6407" max="6407" width="13.42578125" style="55" customWidth="1"/>
    <col min="6408" max="6408" width="15.140625" style="55" customWidth="1"/>
    <col min="6409" max="6409" width="15.5703125" style="55" customWidth="1"/>
    <col min="6410" max="6410" width="8.140625" style="55" customWidth="1"/>
    <col min="6411" max="6411" width="4.140625" style="55" customWidth="1"/>
    <col min="6412" max="6658" width="11.42578125" style="55" customWidth="1"/>
    <col min="6659" max="6659" width="44.85546875" style="55" customWidth="1"/>
    <col min="6660" max="6660" width="15.5703125" style="55" customWidth="1"/>
    <col min="6661" max="6661" width="20.85546875" style="55" customWidth="1"/>
    <col min="6662" max="6662" width="17.7109375" style="55" customWidth="1"/>
    <col min="6663" max="6663" width="13.42578125" style="55" customWidth="1"/>
    <col min="6664" max="6664" width="15.140625" style="55" customWidth="1"/>
    <col min="6665" max="6665" width="15.5703125" style="55" customWidth="1"/>
    <col min="6666" max="6666" width="8.140625" style="55" customWidth="1"/>
    <col min="6667" max="6667" width="4.140625" style="55" customWidth="1"/>
    <col min="6668" max="6914" width="11.42578125" style="55" customWidth="1"/>
    <col min="6915" max="6915" width="44.85546875" style="55" customWidth="1"/>
    <col min="6916" max="6916" width="15.5703125" style="55" customWidth="1"/>
    <col min="6917" max="6917" width="20.85546875" style="55" customWidth="1"/>
    <col min="6918" max="6918" width="17.7109375" style="55" customWidth="1"/>
    <col min="6919" max="6919" width="13.42578125" style="55" customWidth="1"/>
    <col min="6920" max="6920" width="15.140625" style="55" customWidth="1"/>
    <col min="6921" max="6921" width="15.5703125" style="55" customWidth="1"/>
    <col min="6922" max="6922" width="8.140625" style="55" customWidth="1"/>
    <col min="6923" max="6923" width="4.140625" style="55" customWidth="1"/>
    <col min="6924" max="7169" width="11.42578125" style="55" hidden="1"/>
    <col min="7170" max="7170" width="11.42578125" style="55" customWidth="1"/>
    <col min="7171" max="7171" width="44.85546875" style="55" customWidth="1"/>
    <col min="7172" max="7172" width="15.5703125" style="55" customWidth="1"/>
    <col min="7173" max="7173" width="20.85546875" style="55" customWidth="1"/>
    <col min="7174" max="7174" width="17.7109375" style="55" customWidth="1"/>
    <col min="7175" max="7175" width="13.42578125" style="55" customWidth="1"/>
    <col min="7176" max="7176" width="15.140625" style="55" customWidth="1"/>
    <col min="7177" max="7177" width="15.5703125" style="55" customWidth="1"/>
    <col min="7178" max="7178" width="8.140625" style="55" customWidth="1"/>
    <col min="7179" max="7179" width="4.140625" style="55" customWidth="1"/>
    <col min="7180" max="7426" width="11.42578125" style="55" customWidth="1"/>
    <col min="7427" max="7427" width="44.85546875" style="55" customWidth="1"/>
    <col min="7428" max="7428" width="15.5703125" style="55" customWidth="1"/>
    <col min="7429" max="7429" width="20.85546875" style="55" customWidth="1"/>
    <col min="7430" max="7430" width="17.7109375" style="55" customWidth="1"/>
    <col min="7431" max="7431" width="13.42578125" style="55" customWidth="1"/>
    <col min="7432" max="7432" width="15.140625" style="55" customWidth="1"/>
    <col min="7433" max="7433" width="15.5703125" style="55" customWidth="1"/>
    <col min="7434" max="7434" width="8.140625" style="55" customWidth="1"/>
    <col min="7435" max="7435" width="4.140625" style="55" customWidth="1"/>
    <col min="7436" max="7682" width="11.42578125" style="55" customWidth="1"/>
    <col min="7683" max="7683" width="44.85546875" style="55" customWidth="1"/>
    <col min="7684" max="7684" width="15.5703125" style="55" customWidth="1"/>
    <col min="7685" max="7685" width="20.85546875" style="55" customWidth="1"/>
    <col min="7686" max="7686" width="17.7109375" style="55" customWidth="1"/>
    <col min="7687" max="7687" width="13.42578125" style="55" customWidth="1"/>
    <col min="7688" max="7688" width="15.140625" style="55" customWidth="1"/>
    <col min="7689" max="7689" width="15.5703125" style="55" customWidth="1"/>
    <col min="7690" max="7690" width="8.140625" style="55" customWidth="1"/>
    <col min="7691" max="7691" width="4.140625" style="55" customWidth="1"/>
    <col min="7692" max="7938" width="11.42578125" style="55" customWidth="1"/>
    <col min="7939" max="7939" width="44.85546875" style="55" customWidth="1"/>
    <col min="7940" max="7940" width="15.5703125" style="55" customWidth="1"/>
    <col min="7941" max="7941" width="20.85546875" style="55" customWidth="1"/>
    <col min="7942" max="7942" width="17.7109375" style="55" customWidth="1"/>
    <col min="7943" max="7943" width="13.42578125" style="55" customWidth="1"/>
    <col min="7944" max="7944" width="15.140625" style="55" customWidth="1"/>
    <col min="7945" max="7945" width="15.5703125" style="55" customWidth="1"/>
    <col min="7946" max="7946" width="8.140625" style="55" customWidth="1"/>
    <col min="7947" max="7947" width="4.140625" style="55" customWidth="1"/>
    <col min="7948" max="8193" width="11.42578125" style="55" hidden="1"/>
    <col min="8194" max="8194" width="11.42578125" style="55" customWidth="1"/>
    <col min="8195" max="8195" width="44.85546875" style="55" customWidth="1"/>
    <col min="8196" max="8196" width="15.5703125" style="55" customWidth="1"/>
    <col min="8197" max="8197" width="20.85546875" style="55" customWidth="1"/>
    <col min="8198" max="8198" width="17.7109375" style="55" customWidth="1"/>
    <col min="8199" max="8199" width="13.42578125" style="55" customWidth="1"/>
    <col min="8200" max="8200" width="15.140625" style="55" customWidth="1"/>
    <col min="8201" max="8201" width="15.5703125" style="55" customWidth="1"/>
    <col min="8202" max="8202" width="8.140625" style="55" customWidth="1"/>
    <col min="8203" max="8203" width="4.140625" style="55" customWidth="1"/>
    <col min="8204" max="8450" width="11.42578125" style="55" customWidth="1"/>
    <col min="8451" max="8451" width="44.85546875" style="55" customWidth="1"/>
    <col min="8452" max="8452" width="15.5703125" style="55" customWidth="1"/>
    <col min="8453" max="8453" width="20.85546875" style="55" customWidth="1"/>
    <col min="8454" max="8454" width="17.7109375" style="55" customWidth="1"/>
    <col min="8455" max="8455" width="13.42578125" style="55" customWidth="1"/>
    <col min="8456" max="8456" width="15.140625" style="55" customWidth="1"/>
    <col min="8457" max="8457" width="15.5703125" style="55" customWidth="1"/>
    <col min="8458" max="8458" width="8.140625" style="55" customWidth="1"/>
    <col min="8459" max="8459" width="4.140625" style="55" customWidth="1"/>
    <col min="8460" max="8706" width="11.42578125" style="55" customWidth="1"/>
    <col min="8707" max="8707" width="44.85546875" style="55" customWidth="1"/>
    <col min="8708" max="8708" width="15.5703125" style="55" customWidth="1"/>
    <col min="8709" max="8709" width="20.85546875" style="55" customWidth="1"/>
    <col min="8710" max="8710" width="17.7109375" style="55" customWidth="1"/>
    <col min="8711" max="8711" width="13.42578125" style="55" customWidth="1"/>
    <col min="8712" max="8712" width="15.140625" style="55" customWidth="1"/>
    <col min="8713" max="8713" width="15.5703125" style="55" customWidth="1"/>
    <col min="8714" max="8714" width="8.140625" style="55" customWidth="1"/>
    <col min="8715" max="8715" width="4.140625" style="55" customWidth="1"/>
    <col min="8716" max="8962" width="11.42578125" style="55" customWidth="1"/>
    <col min="8963" max="8963" width="44.85546875" style="55" customWidth="1"/>
    <col min="8964" max="8964" width="15.5703125" style="55" customWidth="1"/>
    <col min="8965" max="8965" width="20.85546875" style="55" customWidth="1"/>
    <col min="8966" max="8966" width="17.7109375" style="55" customWidth="1"/>
    <col min="8967" max="8967" width="13.42578125" style="55" customWidth="1"/>
    <col min="8968" max="8968" width="15.140625" style="55" customWidth="1"/>
    <col min="8969" max="8969" width="15.5703125" style="55" customWidth="1"/>
    <col min="8970" max="8970" width="8.140625" style="55" customWidth="1"/>
    <col min="8971" max="8971" width="4.140625" style="55" customWidth="1"/>
    <col min="8972" max="9217" width="11.42578125" style="55" hidden="1"/>
    <col min="9218" max="9218" width="11.42578125" style="55" customWidth="1"/>
    <col min="9219" max="9219" width="44.85546875" style="55" customWidth="1"/>
    <col min="9220" max="9220" width="15.5703125" style="55" customWidth="1"/>
    <col min="9221" max="9221" width="20.85546875" style="55" customWidth="1"/>
    <col min="9222" max="9222" width="17.7109375" style="55" customWidth="1"/>
    <col min="9223" max="9223" width="13.42578125" style="55" customWidth="1"/>
    <col min="9224" max="9224" width="15.140625" style="55" customWidth="1"/>
    <col min="9225" max="9225" width="15.5703125" style="55" customWidth="1"/>
    <col min="9226" max="9226" width="8.140625" style="55" customWidth="1"/>
    <col min="9227" max="9227" width="4.140625" style="55" customWidth="1"/>
    <col min="9228" max="9474" width="11.42578125" style="55" customWidth="1"/>
    <col min="9475" max="9475" width="44.85546875" style="55" customWidth="1"/>
    <col min="9476" max="9476" width="15.5703125" style="55" customWidth="1"/>
    <col min="9477" max="9477" width="20.85546875" style="55" customWidth="1"/>
    <col min="9478" max="9478" width="17.7109375" style="55" customWidth="1"/>
    <col min="9479" max="9479" width="13.42578125" style="55" customWidth="1"/>
    <col min="9480" max="9480" width="15.140625" style="55" customWidth="1"/>
    <col min="9481" max="9481" width="15.5703125" style="55" customWidth="1"/>
    <col min="9482" max="9482" width="8.140625" style="55" customWidth="1"/>
    <col min="9483" max="9483" width="4.140625" style="55" customWidth="1"/>
    <col min="9484" max="9730" width="11.42578125" style="55" customWidth="1"/>
    <col min="9731" max="9731" width="44.85546875" style="55" customWidth="1"/>
    <col min="9732" max="9732" width="15.5703125" style="55" customWidth="1"/>
    <col min="9733" max="9733" width="20.85546875" style="55" customWidth="1"/>
    <col min="9734" max="9734" width="17.7109375" style="55" customWidth="1"/>
    <col min="9735" max="9735" width="13.42578125" style="55" customWidth="1"/>
    <col min="9736" max="9736" width="15.140625" style="55" customWidth="1"/>
    <col min="9737" max="9737" width="15.5703125" style="55" customWidth="1"/>
    <col min="9738" max="9738" width="8.140625" style="55" customWidth="1"/>
    <col min="9739" max="9739" width="4.140625" style="55" customWidth="1"/>
    <col min="9740" max="9986" width="11.42578125" style="55" customWidth="1"/>
    <col min="9987" max="9987" width="44.85546875" style="55" customWidth="1"/>
    <col min="9988" max="9988" width="15.5703125" style="55" customWidth="1"/>
    <col min="9989" max="9989" width="20.85546875" style="55" customWidth="1"/>
    <col min="9990" max="9990" width="17.7109375" style="55" customWidth="1"/>
    <col min="9991" max="9991" width="13.42578125" style="55" customWidth="1"/>
    <col min="9992" max="9992" width="15.140625" style="55" customWidth="1"/>
    <col min="9993" max="9993" width="15.5703125" style="55" customWidth="1"/>
    <col min="9994" max="9994" width="8.140625" style="55" customWidth="1"/>
    <col min="9995" max="9995" width="4.140625" style="55" customWidth="1"/>
    <col min="9996" max="10241" width="11.42578125" style="55" hidden="1"/>
    <col min="10242" max="10242" width="11.42578125" style="55" customWidth="1"/>
    <col min="10243" max="10243" width="44.85546875" style="55" customWidth="1"/>
    <col min="10244" max="10244" width="15.5703125" style="55" customWidth="1"/>
    <col min="10245" max="10245" width="20.85546875" style="55" customWidth="1"/>
    <col min="10246" max="10246" width="17.7109375" style="55" customWidth="1"/>
    <col min="10247" max="10247" width="13.42578125" style="55" customWidth="1"/>
    <col min="10248" max="10248" width="15.140625" style="55" customWidth="1"/>
    <col min="10249" max="10249" width="15.5703125" style="55" customWidth="1"/>
    <col min="10250" max="10250" width="8.140625" style="55" customWidth="1"/>
    <col min="10251" max="10251" width="4.140625" style="55" customWidth="1"/>
    <col min="10252" max="10498" width="11.42578125" style="55" customWidth="1"/>
    <col min="10499" max="10499" width="44.85546875" style="55" customWidth="1"/>
    <col min="10500" max="10500" width="15.5703125" style="55" customWidth="1"/>
    <col min="10501" max="10501" width="20.85546875" style="55" customWidth="1"/>
    <col min="10502" max="10502" width="17.7109375" style="55" customWidth="1"/>
    <col min="10503" max="10503" width="13.42578125" style="55" customWidth="1"/>
    <col min="10504" max="10504" width="15.140625" style="55" customWidth="1"/>
    <col min="10505" max="10505" width="15.5703125" style="55" customWidth="1"/>
    <col min="10506" max="10506" width="8.140625" style="55" customWidth="1"/>
    <col min="10507" max="10507" width="4.140625" style="55" customWidth="1"/>
    <col min="10508" max="10754" width="11.42578125" style="55" customWidth="1"/>
    <col min="10755" max="10755" width="44.85546875" style="55" customWidth="1"/>
    <col min="10756" max="10756" width="15.5703125" style="55" customWidth="1"/>
    <col min="10757" max="10757" width="20.85546875" style="55" customWidth="1"/>
    <col min="10758" max="10758" width="17.7109375" style="55" customWidth="1"/>
    <col min="10759" max="10759" width="13.42578125" style="55" customWidth="1"/>
    <col min="10760" max="10760" width="15.140625" style="55" customWidth="1"/>
    <col min="10761" max="10761" width="15.5703125" style="55" customWidth="1"/>
    <col min="10762" max="10762" width="8.140625" style="55" customWidth="1"/>
    <col min="10763" max="10763" width="4.140625" style="55" customWidth="1"/>
    <col min="10764" max="11010" width="11.42578125" style="55" customWidth="1"/>
    <col min="11011" max="11011" width="44.85546875" style="55" customWidth="1"/>
    <col min="11012" max="11012" width="15.5703125" style="55" customWidth="1"/>
    <col min="11013" max="11013" width="20.85546875" style="55" customWidth="1"/>
    <col min="11014" max="11014" width="17.7109375" style="55" customWidth="1"/>
    <col min="11015" max="11015" width="13.42578125" style="55" customWidth="1"/>
    <col min="11016" max="11016" width="15.140625" style="55" customWidth="1"/>
    <col min="11017" max="11017" width="15.5703125" style="55" customWidth="1"/>
    <col min="11018" max="11018" width="8.140625" style="55" customWidth="1"/>
    <col min="11019" max="11019" width="4.140625" style="55" customWidth="1"/>
    <col min="11020" max="11265" width="11.42578125" style="55" hidden="1"/>
    <col min="11266" max="11266" width="11.42578125" style="55" customWidth="1"/>
    <col min="11267" max="11267" width="44.85546875" style="55" customWidth="1"/>
    <col min="11268" max="11268" width="15.5703125" style="55" customWidth="1"/>
    <col min="11269" max="11269" width="20.85546875" style="55" customWidth="1"/>
    <col min="11270" max="11270" width="17.7109375" style="55" customWidth="1"/>
    <col min="11271" max="11271" width="13.42578125" style="55" customWidth="1"/>
    <col min="11272" max="11272" width="15.140625" style="55" customWidth="1"/>
    <col min="11273" max="11273" width="15.5703125" style="55" customWidth="1"/>
    <col min="11274" max="11274" width="8.140625" style="55" customWidth="1"/>
    <col min="11275" max="11275" width="4.140625" style="55" customWidth="1"/>
    <col min="11276" max="11522" width="11.42578125" style="55" customWidth="1"/>
    <col min="11523" max="11523" width="44.85546875" style="55" customWidth="1"/>
    <col min="11524" max="11524" width="15.5703125" style="55" customWidth="1"/>
    <col min="11525" max="11525" width="20.85546875" style="55" customWidth="1"/>
    <col min="11526" max="11526" width="17.7109375" style="55" customWidth="1"/>
    <col min="11527" max="11527" width="13.42578125" style="55" customWidth="1"/>
    <col min="11528" max="11528" width="15.140625" style="55" customWidth="1"/>
    <col min="11529" max="11529" width="15.5703125" style="55" customWidth="1"/>
    <col min="11530" max="11530" width="8.140625" style="55" customWidth="1"/>
    <col min="11531" max="11531" width="4.140625" style="55" customWidth="1"/>
    <col min="11532" max="11778" width="11.42578125" style="55" customWidth="1"/>
    <col min="11779" max="11779" width="44.85546875" style="55" customWidth="1"/>
    <col min="11780" max="11780" width="15.5703125" style="55" customWidth="1"/>
    <col min="11781" max="11781" width="20.85546875" style="55" customWidth="1"/>
    <col min="11782" max="11782" width="17.7109375" style="55" customWidth="1"/>
    <col min="11783" max="11783" width="13.42578125" style="55" customWidth="1"/>
    <col min="11784" max="11784" width="15.140625" style="55" customWidth="1"/>
    <col min="11785" max="11785" width="15.5703125" style="55" customWidth="1"/>
    <col min="11786" max="11786" width="8.140625" style="55" customWidth="1"/>
    <col min="11787" max="11787" width="4.140625" style="55" customWidth="1"/>
    <col min="11788" max="12034" width="11.42578125" style="55" customWidth="1"/>
    <col min="12035" max="12035" width="44.85546875" style="55" customWidth="1"/>
    <col min="12036" max="12036" width="15.5703125" style="55" customWidth="1"/>
    <col min="12037" max="12037" width="20.85546875" style="55" customWidth="1"/>
    <col min="12038" max="12038" width="17.7109375" style="55" customWidth="1"/>
    <col min="12039" max="12039" width="13.42578125" style="55" customWidth="1"/>
    <col min="12040" max="12040" width="15.140625" style="55" customWidth="1"/>
    <col min="12041" max="12041" width="15.5703125" style="55" customWidth="1"/>
    <col min="12042" max="12042" width="8.140625" style="55" customWidth="1"/>
    <col min="12043" max="12043" width="4.140625" style="55" customWidth="1"/>
    <col min="12044" max="12289" width="11.42578125" style="55" hidden="1"/>
    <col min="12290" max="12290" width="11.42578125" style="55" customWidth="1"/>
    <col min="12291" max="12291" width="44.85546875" style="55" customWidth="1"/>
    <col min="12292" max="12292" width="15.5703125" style="55" customWidth="1"/>
    <col min="12293" max="12293" width="20.85546875" style="55" customWidth="1"/>
    <col min="12294" max="12294" width="17.7109375" style="55" customWidth="1"/>
    <col min="12295" max="12295" width="13.42578125" style="55" customWidth="1"/>
    <col min="12296" max="12296" width="15.140625" style="55" customWidth="1"/>
    <col min="12297" max="12297" width="15.5703125" style="55" customWidth="1"/>
    <col min="12298" max="12298" width="8.140625" style="55" customWidth="1"/>
    <col min="12299" max="12299" width="4.140625" style="55" customWidth="1"/>
    <col min="12300" max="12546" width="11.42578125" style="55" customWidth="1"/>
    <col min="12547" max="12547" width="44.85546875" style="55" customWidth="1"/>
    <col min="12548" max="12548" width="15.5703125" style="55" customWidth="1"/>
    <col min="12549" max="12549" width="20.85546875" style="55" customWidth="1"/>
    <col min="12550" max="12550" width="17.7109375" style="55" customWidth="1"/>
    <col min="12551" max="12551" width="13.42578125" style="55" customWidth="1"/>
    <col min="12552" max="12552" width="15.140625" style="55" customWidth="1"/>
    <col min="12553" max="12553" width="15.5703125" style="55" customWidth="1"/>
    <col min="12554" max="12554" width="8.140625" style="55" customWidth="1"/>
    <col min="12555" max="12555" width="4.140625" style="55" customWidth="1"/>
    <col min="12556" max="12802" width="11.42578125" style="55" customWidth="1"/>
    <col min="12803" max="12803" width="44.85546875" style="55" customWidth="1"/>
    <col min="12804" max="12804" width="15.5703125" style="55" customWidth="1"/>
    <col min="12805" max="12805" width="20.85546875" style="55" customWidth="1"/>
    <col min="12806" max="12806" width="17.7109375" style="55" customWidth="1"/>
    <col min="12807" max="12807" width="13.42578125" style="55" customWidth="1"/>
    <col min="12808" max="12808" width="15.140625" style="55" customWidth="1"/>
    <col min="12809" max="12809" width="15.5703125" style="55" customWidth="1"/>
    <col min="12810" max="12810" width="8.140625" style="55" customWidth="1"/>
    <col min="12811" max="12811" width="4.140625" style="55" customWidth="1"/>
    <col min="12812" max="13058" width="11.42578125" style="55" customWidth="1"/>
    <col min="13059" max="13059" width="44.85546875" style="55" customWidth="1"/>
    <col min="13060" max="13060" width="15.5703125" style="55" customWidth="1"/>
    <col min="13061" max="13061" width="20.85546875" style="55" customWidth="1"/>
    <col min="13062" max="13062" width="17.7109375" style="55" customWidth="1"/>
    <col min="13063" max="13063" width="13.42578125" style="55" customWidth="1"/>
    <col min="13064" max="13064" width="15.140625" style="55" customWidth="1"/>
    <col min="13065" max="13065" width="15.5703125" style="55" customWidth="1"/>
    <col min="13066" max="13066" width="8.140625" style="55" customWidth="1"/>
    <col min="13067" max="13067" width="4.140625" style="55" customWidth="1"/>
    <col min="13068" max="13313" width="11.42578125" style="55" hidden="1"/>
    <col min="13314" max="13314" width="11.42578125" style="55" customWidth="1"/>
    <col min="13315" max="13315" width="44.85546875" style="55" customWidth="1"/>
    <col min="13316" max="13316" width="15.5703125" style="55" customWidth="1"/>
    <col min="13317" max="13317" width="20.85546875" style="55" customWidth="1"/>
    <col min="13318" max="13318" width="17.7109375" style="55" customWidth="1"/>
    <col min="13319" max="13319" width="13.42578125" style="55" customWidth="1"/>
    <col min="13320" max="13320" width="15.140625" style="55" customWidth="1"/>
    <col min="13321" max="13321" width="15.5703125" style="55" customWidth="1"/>
    <col min="13322" max="13322" width="8.140625" style="55" customWidth="1"/>
    <col min="13323" max="13323" width="4.140625" style="55" customWidth="1"/>
    <col min="13324" max="13570" width="11.42578125" style="55" customWidth="1"/>
    <col min="13571" max="13571" width="44.85546875" style="55" customWidth="1"/>
    <col min="13572" max="13572" width="15.5703125" style="55" customWidth="1"/>
    <col min="13573" max="13573" width="20.85546875" style="55" customWidth="1"/>
    <col min="13574" max="13574" width="17.7109375" style="55" customWidth="1"/>
    <col min="13575" max="13575" width="13.42578125" style="55" customWidth="1"/>
    <col min="13576" max="13576" width="15.140625" style="55" customWidth="1"/>
    <col min="13577" max="13577" width="15.5703125" style="55" customWidth="1"/>
    <col min="13578" max="13578" width="8.140625" style="55" customWidth="1"/>
    <col min="13579" max="13579" width="4.140625" style="55" customWidth="1"/>
    <col min="13580" max="13826" width="11.42578125" style="55" customWidth="1"/>
    <col min="13827" max="13827" width="44.85546875" style="55" customWidth="1"/>
    <col min="13828" max="13828" width="15.5703125" style="55" customWidth="1"/>
    <col min="13829" max="13829" width="20.85546875" style="55" customWidth="1"/>
    <col min="13830" max="13830" width="17.7109375" style="55" customWidth="1"/>
    <col min="13831" max="13831" width="13.42578125" style="55" customWidth="1"/>
    <col min="13832" max="13832" width="15.140625" style="55" customWidth="1"/>
    <col min="13833" max="13833" width="15.5703125" style="55" customWidth="1"/>
    <col min="13834" max="13834" width="8.140625" style="55" customWidth="1"/>
    <col min="13835" max="13835" width="4.140625" style="55" customWidth="1"/>
    <col min="13836" max="14082" width="11.42578125" style="55" customWidth="1"/>
    <col min="14083" max="14083" width="44.85546875" style="55" customWidth="1"/>
    <col min="14084" max="14084" width="15.5703125" style="55" customWidth="1"/>
    <col min="14085" max="14085" width="20.85546875" style="55" customWidth="1"/>
    <col min="14086" max="14086" width="17.7109375" style="55" customWidth="1"/>
    <col min="14087" max="14087" width="13.42578125" style="55" customWidth="1"/>
    <col min="14088" max="14088" width="15.140625" style="55" customWidth="1"/>
    <col min="14089" max="14089" width="15.5703125" style="55" customWidth="1"/>
    <col min="14090" max="14090" width="8.140625" style="55" customWidth="1"/>
    <col min="14091" max="14091" width="4.140625" style="55" customWidth="1"/>
    <col min="14092" max="14337" width="11.42578125" style="55" hidden="1"/>
    <col min="14338" max="14338" width="11.42578125" style="55" customWidth="1"/>
    <col min="14339" max="14339" width="44.85546875" style="55" customWidth="1"/>
    <col min="14340" max="14340" width="15.5703125" style="55" customWidth="1"/>
    <col min="14341" max="14341" width="20.85546875" style="55" customWidth="1"/>
    <col min="14342" max="14342" width="17.7109375" style="55" customWidth="1"/>
    <col min="14343" max="14343" width="13.42578125" style="55" customWidth="1"/>
    <col min="14344" max="14344" width="15.140625" style="55" customWidth="1"/>
    <col min="14345" max="14345" width="15.5703125" style="55" customWidth="1"/>
    <col min="14346" max="14346" width="8.140625" style="55" customWidth="1"/>
    <col min="14347" max="14347" width="4.140625" style="55" customWidth="1"/>
    <col min="14348" max="14594" width="11.42578125" style="55" customWidth="1"/>
    <col min="14595" max="14595" width="44.85546875" style="55" customWidth="1"/>
    <col min="14596" max="14596" width="15.5703125" style="55" customWidth="1"/>
    <col min="14597" max="14597" width="20.85546875" style="55" customWidth="1"/>
    <col min="14598" max="14598" width="17.7109375" style="55" customWidth="1"/>
    <col min="14599" max="14599" width="13.42578125" style="55" customWidth="1"/>
    <col min="14600" max="14600" width="15.140625" style="55" customWidth="1"/>
    <col min="14601" max="14601" width="15.5703125" style="55" customWidth="1"/>
    <col min="14602" max="14602" width="8.140625" style="55" customWidth="1"/>
    <col min="14603" max="14603" width="4.140625" style="55" customWidth="1"/>
    <col min="14604" max="14850" width="11.42578125" style="55" customWidth="1"/>
    <col min="14851" max="14851" width="44.85546875" style="55" customWidth="1"/>
    <col min="14852" max="14852" width="15.5703125" style="55" customWidth="1"/>
    <col min="14853" max="14853" width="20.85546875" style="55" customWidth="1"/>
    <col min="14854" max="14854" width="17.7109375" style="55" customWidth="1"/>
    <col min="14855" max="14855" width="13.42578125" style="55" customWidth="1"/>
    <col min="14856" max="14856" width="15.140625" style="55" customWidth="1"/>
    <col min="14857" max="14857" width="15.5703125" style="55" customWidth="1"/>
    <col min="14858" max="14858" width="8.140625" style="55" customWidth="1"/>
    <col min="14859" max="14859" width="4.140625" style="55" customWidth="1"/>
    <col min="14860" max="15106" width="11.42578125" style="55" customWidth="1"/>
    <col min="15107" max="15107" width="44.85546875" style="55" customWidth="1"/>
    <col min="15108" max="15108" width="15.5703125" style="55" customWidth="1"/>
    <col min="15109" max="15109" width="20.85546875" style="55" customWidth="1"/>
    <col min="15110" max="15110" width="17.7109375" style="55" customWidth="1"/>
    <col min="15111" max="15111" width="13.42578125" style="55" customWidth="1"/>
    <col min="15112" max="15112" width="15.140625" style="55" customWidth="1"/>
    <col min="15113" max="15113" width="15.5703125" style="55" customWidth="1"/>
    <col min="15114" max="15114" width="8.140625" style="55" customWidth="1"/>
    <col min="15115" max="15115" width="4.140625" style="55" customWidth="1"/>
    <col min="15116" max="15361" width="11.42578125" style="55" hidden="1"/>
    <col min="15362" max="15362" width="11.42578125" style="55" customWidth="1"/>
    <col min="15363" max="15363" width="44.85546875" style="55" customWidth="1"/>
    <col min="15364" max="15364" width="15.5703125" style="55" customWidth="1"/>
    <col min="15365" max="15365" width="20.85546875" style="55" customWidth="1"/>
    <col min="15366" max="15366" width="17.7109375" style="55" customWidth="1"/>
    <col min="15367" max="15367" width="13.42578125" style="55" customWidth="1"/>
    <col min="15368" max="15368" width="15.140625" style="55" customWidth="1"/>
    <col min="15369" max="15369" width="15.5703125" style="55" customWidth="1"/>
    <col min="15370" max="15370" width="8.140625" style="55" customWidth="1"/>
    <col min="15371" max="15371" width="4.140625" style="55" customWidth="1"/>
    <col min="15372" max="15618" width="11.42578125" style="55" customWidth="1"/>
    <col min="15619" max="15619" width="44.85546875" style="55" customWidth="1"/>
    <col min="15620" max="15620" width="15.5703125" style="55" customWidth="1"/>
    <col min="15621" max="15621" width="20.85546875" style="55" customWidth="1"/>
    <col min="15622" max="15622" width="17.7109375" style="55" customWidth="1"/>
    <col min="15623" max="15623" width="13.42578125" style="55" customWidth="1"/>
    <col min="15624" max="15624" width="15.140625" style="55" customWidth="1"/>
    <col min="15625" max="15625" width="15.5703125" style="55" customWidth="1"/>
    <col min="15626" max="15626" width="8.140625" style="55" customWidth="1"/>
    <col min="15627" max="15627" width="4.140625" style="55" customWidth="1"/>
    <col min="15628" max="15874" width="11.42578125" style="55" customWidth="1"/>
    <col min="15875" max="15875" width="44.85546875" style="55" customWidth="1"/>
    <col min="15876" max="15876" width="15.5703125" style="55" customWidth="1"/>
    <col min="15877" max="15877" width="20.85546875" style="55" customWidth="1"/>
    <col min="15878" max="15878" width="17.7109375" style="55" customWidth="1"/>
    <col min="15879" max="15879" width="13.42578125" style="55" customWidth="1"/>
    <col min="15880" max="15880" width="15.140625" style="55" customWidth="1"/>
    <col min="15881" max="15881" width="15.5703125" style="55" customWidth="1"/>
    <col min="15882" max="15882" width="8.140625" style="55" customWidth="1"/>
    <col min="15883" max="15883" width="4.140625" style="55" customWidth="1"/>
    <col min="15884" max="16130" width="11.42578125" style="55" customWidth="1"/>
    <col min="16131" max="16131" width="44.85546875" style="55" customWidth="1"/>
    <col min="16132" max="16132" width="15.5703125" style="55" customWidth="1"/>
    <col min="16133" max="16133" width="20.85546875" style="55" customWidth="1"/>
    <col min="16134" max="16134" width="17.7109375" style="55" customWidth="1"/>
    <col min="16135" max="16135" width="13.42578125" style="55" customWidth="1"/>
    <col min="16136" max="16136" width="15.140625" style="55" customWidth="1"/>
    <col min="16137" max="16137" width="15.5703125" style="55" customWidth="1"/>
    <col min="16138" max="16138" width="8.140625" style="55" customWidth="1"/>
    <col min="16139" max="16139" width="4.140625" style="55" customWidth="1"/>
    <col min="16140" max="16384" width="11.42578125" style="55" customWidth="1"/>
  </cols>
  <sheetData>
    <row r="1" spans="1:20" ht="23.25" customHeight="1" x14ac:dyDescent="0.25">
      <c r="A1" s="738" t="s">
        <v>36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4"/>
      <c r="N1" s="54"/>
      <c r="O1" s="54"/>
      <c r="P1" s="54"/>
      <c r="Q1" s="54"/>
    </row>
    <row r="2" spans="1:20" ht="18.75" x14ac:dyDescent="0.25">
      <c r="A2" s="739" t="s">
        <v>37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5"/>
      <c r="N2" s="5"/>
      <c r="O2" s="5"/>
      <c r="P2" s="5"/>
      <c r="Q2" s="5"/>
    </row>
    <row r="3" spans="1:20" ht="15.75" customHeight="1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56"/>
      <c r="N3" s="56"/>
      <c r="O3" s="56"/>
      <c r="P3" s="56"/>
      <c r="Q3" s="56"/>
    </row>
    <row r="4" spans="1:20" ht="15.75" customHeigh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6"/>
      <c r="L4" s="56"/>
      <c r="M4" s="56"/>
      <c r="N4" s="56"/>
      <c r="O4" s="56"/>
      <c r="P4" s="56"/>
      <c r="Q4" s="56"/>
    </row>
    <row r="5" spans="1:20" ht="18.75" x14ac:dyDescent="0.3">
      <c r="A5" s="797" t="s">
        <v>1068</v>
      </c>
      <c r="B5" s="797"/>
      <c r="C5" s="797"/>
      <c r="D5" s="797"/>
      <c r="E5" s="797"/>
      <c r="F5" s="797"/>
      <c r="G5" s="797"/>
      <c r="H5" s="797"/>
      <c r="I5" s="797"/>
      <c r="J5" s="797"/>
      <c r="K5" s="797"/>
      <c r="L5" s="797"/>
      <c r="M5" s="58"/>
      <c r="N5" s="59"/>
      <c r="O5" s="60"/>
      <c r="P5" s="59"/>
      <c r="Q5" s="59"/>
    </row>
    <row r="6" spans="1:20" ht="15.75" x14ac:dyDescent="0.25">
      <c r="A6" s="798" t="s">
        <v>68</v>
      </c>
      <c r="B6" s="798"/>
      <c r="C6" s="798"/>
      <c r="D6" s="798"/>
      <c r="E6" s="798"/>
      <c r="F6" s="798"/>
      <c r="G6" s="798"/>
      <c r="H6" s="798"/>
      <c r="I6" s="798"/>
      <c r="J6" s="798"/>
      <c r="K6" s="798"/>
      <c r="L6" s="798"/>
    </row>
    <row r="7" spans="1:20" ht="15.75" x14ac:dyDescent="0.25">
      <c r="A7" s="798">
        <v>2025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  <c r="L7" s="798"/>
    </row>
    <row r="8" spans="1:20" ht="15.75" x14ac:dyDescent="0.25">
      <c r="A8" s="795" t="s">
        <v>69</v>
      </c>
      <c r="B8" s="795"/>
      <c r="C8" s="795"/>
      <c r="D8" s="795"/>
      <c r="E8" s="795"/>
      <c r="F8" s="795"/>
      <c r="G8" s="795"/>
      <c r="H8" s="795"/>
      <c r="I8" s="795"/>
      <c r="J8" s="795"/>
      <c r="K8" s="795"/>
      <c r="L8" s="795"/>
      <c r="M8" s="62"/>
    </row>
    <row r="9" spans="1:20" ht="15.75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1"/>
      <c r="L9" s="61"/>
      <c r="M9" s="62"/>
    </row>
    <row r="10" spans="1:20" ht="75.75" thickBot="1" x14ac:dyDescent="0.3">
      <c r="B10" s="896" t="s">
        <v>70</v>
      </c>
      <c r="C10" s="379" t="s">
        <v>751</v>
      </c>
      <c r="D10" s="379" t="s">
        <v>71</v>
      </c>
      <c r="E10" s="380" t="s">
        <v>72</v>
      </c>
      <c r="F10" s="380" t="s">
        <v>73</v>
      </c>
      <c r="G10" s="379" t="s">
        <v>74</v>
      </c>
      <c r="H10" s="379" t="s">
        <v>97</v>
      </c>
      <c r="I10" s="379" t="s">
        <v>96</v>
      </c>
      <c r="J10" s="379" t="s">
        <v>98</v>
      </c>
      <c r="K10" s="380" t="s">
        <v>75</v>
      </c>
      <c r="L10" s="381" t="s">
        <v>99</v>
      </c>
      <c r="M10" s="64"/>
      <c r="N10" s="96" t="s">
        <v>1069</v>
      </c>
    </row>
    <row r="11" spans="1:20" ht="15.75" x14ac:dyDescent="0.25">
      <c r="B11" s="896"/>
      <c r="C11" s="382">
        <v>1</v>
      </c>
      <c r="D11" s="382">
        <v>2</v>
      </c>
      <c r="E11" s="383">
        <v>3</v>
      </c>
      <c r="F11" s="383">
        <v>4</v>
      </c>
      <c r="G11" s="382">
        <v>5</v>
      </c>
      <c r="H11" s="383">
        <v>6</v>
      </c>
      <c r="I11" s="383">
        <v>7</v>
      </c>
      <c r="J11" s="382">
        <v>8</v>
      </c>
      <c r="K11" s="383">
        <v>9</v>
      </c>
      <c r="L11" s="384">
        <v>10</v>
      </c>
      <c r="M11" s="62"/>
      <c r="N11" s="97">
        <v>8113264048168.5498</v>
      </c>
    </row>
    <row r="12" spans="1:20" x14ac:dyDescent="0.25">
      <c r="B12" s="385" t="s">
        <v>76</v>
      </c>
      <c r="C12" s="386">
        <f t="shared" ref="C12:J12" si="0">SUM(C13:C14)</f>
        <v>1232274315644.3</v>
      </c>
      <c r="D12" s="386">
        <f t="shared" si="0"/>
        <v>42497883549</v>
      </c>
      <c r="E12" s="386">
        <f t="shared" si="0"/>
        <v>46875006548</v>
      </c>
      <c r="F12" s="386">
        <f t="shared" si="0"/>
        <v>11564313807.520004</v>
      </c>
      <c r="G12" s="386">
        <f t="shared" si="0"/>
        <v>213787872873.96002</v>
      </c>
      <c r="H12" s="386">
        <f t="shared" si="0"/>
        <v>162235576341</v>
      </c>
      <c r="I12" s="386">
        <f t="shared" si="0"/>
        <v>17512218090</v>
      </c>
      <c r="J12" s="386">
        <f t="shared" si="0"/>
        <v>9555270577</v>
      </c>
      <c r="K12" s="386">
        <f>SUM(K13:K14)</f>
        <v>1736302457430.78</v>
      </c>
      <c r="L12" s="387">
        <f>K12/N$11</f>
        <v>0.21400788229279002</v>
      </c>
      <c r="M12" s="273"/>
      <c r="N12" s="65"/>
      <c r="O12" s="66"/>
      <c r="P12" s="67"/>
      <c r="Q12" s="67"/>
      <c r="R12" s="67"/>
      <c r="S12" s="67"/>
      <c r="T12" s="67"/>
    </row>
    <row r="13" spans="1:20" x14ac:dyDescent="0.25">
      <c r="B13" s="68" t="s">
        <v>77</v>
      </c>
      <c r="C13" s="69">
        <v>1231337956206.3</v>
      </c>
      <c r="D13" s="69">
        <v>42497883549</v>
      </c>
      <c r="E13" s="69">
        <v>46837205548</v>
      </c>
      <c r="F13" s="70">
        <v>11293327101.35</v>
      </c>
      <c r="G13" s="70">
        <v>213787872873.96002</v>
      </c>
      <c r="H13" s="69">
        <v>162235576341</v>
      </c>
      <c r="I13" s="70">
        <v>8299659828</v>
      </c>
      <c r="J13" s="70">
        <v>9555270577</v>
      </c>
      <c r="K13" s="82">
        <f>SUM(C13:J13)</f>
        <v>1725844752024.6101</v>
      </c>
      <c r="L13" s="71">
        <f>K13/N$11</f>
        <v>0.21271891827731088</v>
      </c>
      <c r="M13" s="72"/>
      <c r="N13"/>
      <c r="O13"/>
      <c r="P13"/>
      <c r="Q13"/>
      <c r="R13" s="67"/>
      <c r="S13" s="67"/>
      <c r="T13" s="67"/>
    </row>
    <row r="14" spans="1:20" x14ac:dyDescent="0.25">
      <c r="B14" s="68" t="s">
        <v>78</v>
      </c>
      <c r="C14" s="69">
        <v>936359438</v>
      </c>
      <c r="D14" s="69">
        <v>0</v>
      </c>
      <c r="E14" s="69">
        <v>37801000</v>
      </c>
      <c r="F14" s="70">
        <v>270986706.17000341</v>
      </c>
      <c r="G14" s="70">
        <v>0</v>
      </c>
      <c r="H14" s="69"/>
      <c r="I14" s="70">
        <v>9212558262</v>
      </c>
      <c r="J14" s="70"/>
      <c r="K14" s="82">
        <f>SUM(C14:J14)</f>
        <v>10457705406.170004</v>
      </c>
      <c r="L14" s="71">
        <f>K14/N$11</f>
        <v>1.2889640154791556E-3</v>
      </c>
      <c r="M14" s="72"/>
      <c r="N14"/>
      <c r="O14"/>
      <c r="P14"/>
      <c r="Q14"/>
      <c r="R14" s="67"/>
      <c r="S14" s="67"/>
      <c r="T14" s="67"/>
    </row>
    <row r="15" spans="1:20" x14ac:dyDescent="0.25">
      <c r="B15" s="73"/>
      <c r="C15" s="74"/>
      <c r="D15" s="74"/>
      <c r="E15" s="74"/>
      <c r="F15" s="75"/>
      <c r="G15" s="76"/>
      <c r="H15" s="74"/>
      <c r="I15" s="75"/>
      <c r="J15" s="76"/>
      <c r="K15" s="75"/>
      <c r="L15" s="77"/>
      <c r="M15" s="72"/>
      <c r="N15"/>
      <c r="O15"/>
      <c r="P15"/>
      <c r="Q15"/>
      <c r="R15" s="67"/>
      <c r="S15" s="67"/>
      <c r="T15" s="67"/>
    </row>
    <row r="16" spans="1:20" x14ac:dyDescent="0.25">
      <c r="B16" s="385" t="s">
        <v>79</v>
      </c>
      <c r="C16" s="388">
        <f>+C17+C23</f>
        <v>1174392245581</v>
      </c>
      <c r="D16" s="388">
        <f t="shared" ref="D16:K16" si="1">+D17+D23</f>
        <v>181525685732</v>
      </c>
      <c r="E16" s="388">
        <f t="shared" si="1"/>
        <v>69310662054</v>
      </c>
      <c r="F16" s="388">
        <f t="shared" si="1"/>
        <v>33978674124.619999</v>
      </c>
      <c r="G16" s="388">
        <f t="shared" si="1"/>
        <v>333401527923</v>
      </c>
      <c r="H16" s="388">
        <f t="shared" si="1"/>
        <v>132895486958</v>
      </c>
      <c r="I16" s="388">
        <f t="shared" si="1"/>
        <v>8584646054</v>
      </c>
      <c r="J16" s="388">
        <f t="shared" si="1"/>
        <v>5845541847</v>
      </c>
      <c r="K16" s="388">
        <f t="shared" si="1"/>
        <v>1939934470273.6199</v>
      </c>
      <c r="L16" s="389">
        <f t="shared" ref="L16:L23" si="2">K16/N$11</f>
        <v>0.23910653699376783</v>
      </c>
      <c r="M16" s="72"/>
      <c r="N16"/>
      <c r="O16"/>
      <c r="P16"/>
      <c r="Q16"/>
      <c r="R16" s="67"/>
      <c r="S16" s="67"/>
      <c r="T16" s="67"/>
    </row>
    <row r="17" spans="2:20" x14ac:dyDescent="0.25">
      <c r="B17" s="78" t="s">
        <v>80</v>
      </c>
      <c r="C17" s="79">
        <v>1034854790625</v>
      </c>
      <c r="D17" s="80">
        <v>162746239221</v>
      </c>
      <c r="E17" s="81">
        <v>68261606618</v>
      </c>
      <c r="F17" s="81">
        <v>22041334543.390003</v>
      </c>
      <c r="G17" s="82">
        <v>255052273058</v>
      </c>
      <c r="H17" s="82">
        <v>130186225518</v>
      </c>
      <c r="I17" s="82">
        <v>8038294839</v>
      </c>
      <c r="J17" s="82">
        <v>5327340658</v>
      </c>
      <c r="K17" s="82">
        <f>SUM(C17:J17)</f>
        <v>1686508105080.3899</v>
      </c>
      <c r="L17" s="71">
        <f t="shared" si="2"/>
        <v>0.20787048160488433</v>
      </c>
      <c r="M17" s="83"/>
      <c r="N17"/>
      <c r="O17"/>
      <c r="P17"/>
      <c r="Q17"/>
      <c r="R17" s="67"/>
      <c r="S17" s="67"/>
      <c r="T17" s="67"/>
    </row>
    <row r="18" spans="2:20" x14ac:dyDescent="0.25">
      <c r="B18" s="84" t="s">
        <v>81</v>
      </c>
      <c r="C18" s="82">
        <f>SUM(C19:C22)</f>
        <v>298486441612</v>
      </c>
      <c r="D18" s="82">
        <f>SUM(D19:D22)</f>
        <v>120729328</v>
      </c>
      <c r="E18" s="82">
        <f>SUM(E19:E22)</f>
        <v>0</v>
      </c>
      <c r="F18" s="79">
        <f>SUM(F19:F22)</f>
        <v>67892145.569999993</v>
      </c>
      <c r="G18" s="82">
        <f>SUM(G19:G22)</f>
        <v>1228289358</v>
      </c>
      <c r="H18" s="82">
        <f t="shared" ref="H18:J18" si="3">SUM(H19:H22)</f>
        <v>52339423187</v>
      </c>
      <c r="I18" s="82">
        <f t="shared" si="3"/>
        <v>1568882686</v>
      </c>
      <c r="J18" s="82">
        <f t="shared" si="3"/>
        <v>0</v>
      </c>
      <c r="K18" s="82">
        <f>SUM(C18:J18)</f>
        <v>353811658316.57001</v>
      </c>
      <c r="L18" s="85">
        <f t="shared" si="2"/>
        <v>4.3609040235346189E-2</v>
      </c>
      <c r="M18" s="83"/>
      <c r="N18"/>
      <c r="O18"/>
      <c r="P18"/>
      <c r="Q18"/>
      <c r="R18" s="67"/>
      <c r="S18" s="67"/>
      <c r="T18" s="67"/>
    </row>
    <row r="19" spans="2:20" x14ac:dyDescent="0.25">
      <c r="B19" s="86" t="s">
        <v>82</v>
      </c>
      <c r="C19" s="69">
        <v>120010652162</v>
      </c>
      <c r="D19" s="69">
        <v>13094</v>
      </c>
      <c r="E19" s="69"/>
      <c r="F19" s="69">
        <v>63565468.57</v>
      </c>
      <c r="G19" s="69"/>
      <c r="H19" s="69">
        <v>52339423187</v>
      </c>
      <c r="I19" s="69">
        <v>1356311790</v>
      </c>
      <c r="J19" s="69"/>
      <c r="K19" s="69">
        <f t="shared" ref="K19:K22" si="4">SUM(C19:J19)</f>
        <v>173769965701.57001</v>
      </c>
      <c r="L19" s="85">
        <f t="shared" si="2"/>
        <v>2.1418009406558882E-2</v>
      </c>
      <c r="M19" s="83"/>
      <c r="N19"/>
      <c r="O19"/>
      <c r="P19"/>
      <c r="Q19"/>
      <c r="R19" s="67"/>
      <c r="S19" s="67"/>
      <c r="T19" s="67"/>
    </row>
    <row r="20" spans="2:20" x14ac:dyDescent="0.25">
      <c r="B20" s="86" t="s">
        <v>83</v>
      </c>
      <c r="C20" s="69">
        <v>176990963659</v>
      </c>
      <c r="D20" s="69">
        <v>120716234</v>
      </c>
      <c r="E20" s="69"/>
      <c r="F20" s="69">
        <v>3908957</v>
      </c>
      <c r="G20" s="69"/>
      <c r="H20" s="69"/>
      <c r="I20" s="69">
        <v>212570896</v>
      </c>
      <c r="J20" s="69"/>
      <c r="K20" s="69">
        <f t="shared" si="4"/>
        <v>177328159746</v>
      </c>
      <c r="L20" s="85">
        <f t="shared" si="2"/>
        <v>2.1856574455508967E-2</v>
      </c>
      <c r="M20" s="83"/>
      <c r="N20"/>
      <c r="O20"/>
      <c r="P20"/>
      <c r="Q20"/>
      <c r="R20" s="67"/>
      <c r="S20" s="67"/>
      <c r="T20" s="67"/>
    </row>
    <row r="21" spans="2:20" x14ac:dyDescent="0.25">
      <c r="B21" s="86" t="s">
        <v>84</v>
      </c>
      <c r="C21" s="69">
        <v>1484825791</v>
      </c>
      <c r="D21" s="69"/>
      <c r="E21" s="69"/>
      <c r="F21" s="69"/>
      <c r="G21" s="69"/>
      <c r="H21" s="69"/>
      <c r="I21" s="69"/>
      <c r="J21" s="69"/>
      <c r="K21" s="69">
        <f t="shared" si="4"/>
        <v>1484825791</v>
      </c>
      <c r="L21" s="85">
        <f t="shared" si="2"/>
        <v>1.8301213693829892E-4</v>
      </c>
      <c r="M21" s="83"/>
      <c r="N21"/>
      <c r="O21"/>
      <c r="P21"/>
      <c r="Q21"/>
      <c r="R21" s="67"/>
      <c r="S21" s="67"/>
      <c r="T21" s="67"/>
    </row>
    <row r="22" spans="2:20" x14ac:dyDescent="0.25">
      <c r="B22" s="86" t="s">
        <v>85</v>
      </c>
      <c r="C22" s="69"/>
      <c r="D22" s="69"/>
      <c r="E22" s="69"/>
      <c r="F22" s="69">
        <v>417720</v>
      </c>
      <c r="G22" s="69">
        <v>1228289358</v>
      </c>
      <c r="H22" s="69"/>
      <c r="I22" s="69"/>
      <c r="J22" s="69"/>
      <c r="K22" s="69">
        <f t="shared" si="4"/>
        <v>1228707078</v>
      </c>
      <c r="L22" s="85">
        <f t="shared" si="2"/>
        <v>1.5144423634004154E-4</v>
      </c>
      <c r="M22" s="83"/>
      <c r="N22"/>
      <c r="O22"/>
      <c r="P22"/>
      <c r="Q22"/>
      <c r="R22" s="67"/>
      <c r="S22" s="67"/>
      <c r="T22" s="67"/>
    </row>
    <row r="23" spans="2:20" x14ac:dyDescent="0.25">
      <c r="B23" s="78" t="s">
        <v>86</v>
      </c>
      <c r="C23" s="82">
        <v>139537454956</v>
      </c>
      <c r="D23" s="82">
        <v>18779446511</v>
      </c>
      <c r="E23" s="82">
        <v>1049055436</v>
      </c>
      <c r="F23" s="82">
        <v>11937339581.229996</v>
      </c>
      <c r="G23" s="82">
        <v>78349254865</v>
      </c>
      <c r="H23" s="82">
        <v>2709261440</v>
      </c>
      <c r="I23" s="82">
        <v>546351215</v>
      </c>
      <c r="J23" s="82">
        <v>518201189</v>
      </c>
      <c r="K23" s="82">
        <f>SUM(C23:J23)</f>
        <v>253426365193.22998</v>
      </c>
      <c r="L23" s="71">
        <f t="shared" si="2"/>
        <v>3.12360553888835E-2</v>
      </c>
      <c r="M23" s="83"/>
      <c r="N23"/>
      <c r="O23"/>
      <c r="P23"/>
      <c r="Q23"/>
      <c r="R23" s="67"/>
      <c r="S23" s="67"/>
      <c r="T23" s="67"/>
    </row>
    <row r="24" spans="2:20" x14ac:dyDescent="0.25">
      <c r="B24" s="68"/>
      <c r="C24" s="69"/>
      <c r="D24" s="87"/>
      <c r="E24" s="88"/>
      <c r="F24" s="89"/>
      <c r="G24" s="89"/>
      <c r="H24" s="88"/>
      <c r="I24" s="89"/>
      <c r="J24" s="89"/>
      <c r="K24" s="89"/>
      <c r="L24" s="90"/>
      <c r="M24" s="83"/>
      <c r="N24"/>
      <c r="O24"/>
      <c r="P24"/>
      <c r="Q24"/>
      <c r="R24" s="67"/>
      <c r="S24" s="67"/>
      <c r="T24" s="67"/>
    </row>
    <row r="25" spans="2:20" x14ac:dyDescent="0.25">
      <c r="B25" s="385" t="s">
        <v>87</v>
      </c>
      <c r="C25" s="390"/>
      <c r="D25" s="390"/>
      <c r="E25" s="390"/>
      <c r="F25" s="391"/>
      <c r="G25" s="391"/>
      <c r="H25" s="390"/>
      <c r="I25" s="391"/>
      <c r="J25" s="391"/>
      <c r="K25" s="391"/>
      <c r="L25" s="389"/>
      <c r="M25" s="83"/>
      <c r="N25"/>
      <c r="O25"/>
      <c r="P25"/>
      <c r="Q25"/>
      <c r="R25" s="67"/>
      <c r="S25" s="67"/>
      <c r="T25" s="67"/>
    </row>
    <row r="26" spans="2:20" x14ac:dyDescent="0.25">
      <c r="B26" s="68" t="s">
        <v>88</v>
      </c>
      <c r="C26" s="91">
        <f t="shared" ref="C26:J26" si="5">C13-C17</f>
        <v>196483165581.30005</v>
      </c>
      <c r="D26" s="91">
        <f t="shared" si="5"/>
        <v>-120248355672</v>
      </c>
      <c r="E26" s="91">
        <f t="shared" si="5"/>
        <v>-21424401070</v>
      </c>
      <c r="F26" s="91">
        <f t="shared" si="5"/>
        <v>-10748007442.040003</v>
      </c>
      <c r="G26" s="91">
        <f t="shared" si="5"/>
        <v>-41264400184.039978</v>
      </c>
      <c r="H26" s="91">
        <f t="shared" si="5"/>
        <v>32049350823</v>
      </c>
      <c r="I26" s="91">
        <f t="shared" si="5"/>
        <v>261364989</v>
      </c>
      <c r="J26" s="91">
        <f t="shared" si="5"/>
        <v>4227929919</v>
      </c>
      <c r="K26" s="91">
        <f>K13-K17</f>
        <v>39336646944.220215</v>
      </c>
      <c r="L26" s="77">
        <f>K26/N$11</f>
        <v>4.8484366724265418E-3</v>
      </c>
      <c r="M26"/>
      <c r="N26"/>
      <c r="O26"/>
      <c r="P26"/>
      <c r="Q26"/>
      <c r="R26" s="67"/>
      <c r="S26" s="67"/>
      <c r="T26" s="67"/>
    </row>
    <row r="27" spans="2:20" x14ac:dyDescent="0.25">
      <c r="B27" s="68" t="s">
        <v>89</v>
      </c>
      <c r="C27" s="91">
        <f t="shared" ref="C27:J27" si="6">C14-C23</f>
        <v>-138601095518</v>
      </c>
      <c r="D27" s="91">
        <f t="shared" si="6"/>
        <v>-18779446511</v>
      </c>
      <c r="E27" s="91">
        <f t="shared" si="6"/>
        <v>-1011254436</v>
      </c>
      <c r="F27" s="91">
        <f t="shared" si="6"/>
        <v>-11666352875.059992</v>
      </c>
      <c r="G27" s="91">
        <f t="shared" si="6"/>
        <v>-78349254865</v>
      </c>
      <c r="H27" s="91">
        <f t="shared" si="6"/>
        <v>-2709261440</v>
      </c>
      <c r="I27" s="91">
        <f t="shared" si="6"/>
        <v>8666207047</v>
      </c>
      <c r="J27" s="91">
        <f t="shared" si="6"/>
        <v>-518201189</v>
      </c>
      <c r="K27" s="91">
        <f>K14-K23</f>
        <v>-242968659787.05997</v>
      </c>
      <c r="L27" s="77">
        <f>K27/N$11</f>
        <v>-2.9947091373404341E-2</v>
      </c>
      <c r="M27" s="634"/>
      <c r="N27"/>
      <c r="O27"/>
      <c r="P27"/>
      <c r="Q27"/>
      <c r="R27" s="67"/>
      <c r="S27" s="67"/>
      <c r="T27" s="67"/>
    </row>
    <row r="28" spans="2:20" x14ac:dyDescent="0.25">
      <c r="B28" s="68" t="s">
        <v>90</v>
      </c>
      <c r="C28" s="91">
        <f t="shared" ref="C28:J28" si="7">C12-C16</f>
        <v>57882070063.300049</v>
      </c>
      <c r="D28" s="91">
        <f t="shared" si="7"/>
        <v>-139027802183</v>
      </c>
      <c r="E28" s="91">
        <f t="shared" si="7"/>
        <v>-22435655506</v>
      </c>
      <c r="F28" s="91">
        <f t="shared" si="7"/>
        <v>-22414360317.099995</v>
      </c>
      <c r="G28" s="91">
        <f t="shared" si="7"/>
        <v>-119613655049.03998</v>
      </c>
      <c r="H28" s="91">
        <f t="shared" si="7"/>
        <v>29340089383</v>
      </c>
      <c r="I28" s="91">
        <f t="shared" si="7"/>
        <v>8927572036</v>
      </c>
      <c r="J28" s="91">
        <f t="shared" si="7"/>
        <v>3709728730</v>
      </c>
      <c r="K28" s="91">
        <f>K12-K16</f>
        <v>-203632012842.83984</v>
      </c>
      <c r="L28" s="77">
        <f>K28/N$11</f>
        <v>-2.5098654700977812E-2</v>
      </c>
      <c r="M28"/>
      <c r="N28"/>
      <c r="O28"/>
      <c r="P28"/>
      <c r="Q28"/>
      <c r="R28" s="67"/>
      <c r="S28" s="67"/>
      <c r="T28" s="67"/>
    </row>
    <row r="29" spans="2:20" x14ac:dyDescent="0.25">
      <c r="B29" s="68" t="s">
        <v>91</v>
      </c>
      <c r="C29" s="91">
        <f t="shared" ref="C29:J29" si="8">(C12-(C16-C18))</f>
        <v>356368511675.30005</v>
      </c>
      <c r="D29" s="91">
        <f t="shared" si="8"/>
        <v>-138907072855</v>
      </c>
      <c r="E29" s="91">
        <f t="shared" si="8"/>
        <v>-22435655506</v>
      </c>
      <c r="F29" s="91">
        <f t="shared" si="8"/>
        <v>-22346468171.529995</v>
      </c>
      <c r="G29" s="91">
        <f t="shared" si="8"/>
        <v>-118385365691.03998</v>
      </c>
      <c r="H29" s="91">
        <f t="shared" si="8"/>
        <v>81679512570</v>
      </c>
      <c r="I29" s="91">
        <f t="shared" si="8"/>
        <v>10496454722</v>
      </c>
      <c r="J29" s="91">
        <f t="shared" si="8"/>
        <v>3709728730</v>
      </c>
      <c r="K29" s="91">
        <f>(K12-(K16-K18))</f>
        <v>150179645473.73022</v>
      </c>
      <c r="L29" s="77">
        <f>K29/N$11</f>
        <v>1.8510385534368387E-2</v>
      </c>
      <c r="M29"/>
      <c r="N29"/>
      <c r="O29"/>
      <c r="P29"/>
      <c r="Q29"/>
      <c r="R29" s="67"/>
      <c r="S29" s="67"/>
      <c r="T29" s="67"/>
    </row>
    <row r="30" spans="2:20" x14ac:dyDescent="0.25">
      <c r="B30" s="68"/>
      <c r="C30" s="129"/>
      <c r="D30"/>
      <c r="E30"/>
      <c r="F30"/>
      <c r="G30" s="266"/>
      <c r="H30" s="129"/>
      <c r="I30" s="130"/>
      <c r="J30" s="129"/>
      <c r="K30"/>
      <c r="L30" s="77"/>
      <c r="M30" s="83"/>
      <c r="N30"/>
      <c r="O30"/>
      <c r="P30"/>
      <c r="Q30"/>
      <c r="R30" s="67"/>
      <c r="S30" s="67"/>
      <c r="T30" s="67"/>
    </row>
    <row r="31" spans="2:20" x14ac:dyDescent="0.25">
      <c r="B31" s="385" t="s">
        <v>92</v>
      </c>
      <c r="C31" s="392">
        <f>C28/N$11</f>
        <v>7.1342519754877291E-3</v>
      </c>
      <c r="D31" s="392">
        <f>D28/N$11</f>
        <v>-1.7135865584749888E-2</v>
      </c>
      <c r="E31" s="392">
        <f>E28/N$11</f>
        <v>-2.7653057231712456E-3</v>
      </c>
      <c r="F31" s="392">
        <f>F28/N$11</f>
        <v>-2.7626809856089556E-3</v>
      </c>
      <c r="G31" s="392">
        <f>G28/N$11</f>
        <v>-1.4742975741808995E-2</v>
      </c>
      <c r="H31" s="392">
        <f>H28/N$11</f>
        <v>3.6163114141001111E-3</v>
      </c>
      <c r="I31" s="392">
        <f>I28/N$11</f>
        <v>1.1003674948820714E-3</v>
      </c>
      <c r="J31" s="392">
        <f>J28/N$11</f>
        <v>4.5724244989135004E-4</v>
      </c>
      <c r="K31" s="392">
        <f>K28/N$11</f>
        <v>-2.5098654700977812E-2</v>
      </c>
      <c r="L31" s="392">
        <f>L28</f>
        <v>-2.5098654700977812E-2</v>
      </c>
      <c r="M31" s="83"/>
      <c r="N31"/>
      <c r="O31"/>
      <c r="P31"/>
      <c r="Q31"/>
      <c r="R31" s="67"/>
      <c r="S31" s="67"/>
      <c r="T31" s="67"/>
    </row>
    <row r="32" spans="2:20" x14ac:dyDescent="0.25">
      <c r="B32" s="68"/>
      <c r="C32" s="92"/>
      <c r="D32" s="93"/>
      <c r="E32" s="94"/>
      <c r="F32" s="89"/>
      <c r="G32" s="89"/>
      <c r="H32" s="94"/>
      <c r="I32" s="89"/>
      <c r="J32" s="89"/>
      <c r="K32" s="89"/>
      <c r="L32" s="95"/>
      <c r="M32" s="83"/>
      <c r="N32"/>
      <c r="O32"/>
      <c r="P32"/>
      <c r="Q32"/>
      <c r="R32" s="67"/>
      <c r="S32" s="67"/>
      <c r="T32" s="67"/>
    </row>
    <row r="33" spans="2:20" x14ac:dyDescent="0.25">
      <c r="B33" s="385" t="s">
        <v>93</v>
      </c>
      <c r="C33" s="388">
        <f t="shared" ref="C33:J33" si="9">C34-C35</f>
        <v>242869879465</v>
      </c>
      <c r="D33" s="388">
        <f t="shared" si="9"/>
        <v>-1414493801</v>
      </c>
      <c r="E33" s="388">
        <f t="shared" si="9"/>
        <v>-626999996</v>
      </c>
      <c r="F33" s="388">
        <f t="shared" si="9"/>
        <v>-1333371373.4800007</v>
      </c>
      <c r="G33" s="388">
        <f t="shared" si="9"/>
        <v>1737715401</v>
      </c>
      <c r="H33" s="388">
        <f t="shared" si="9"/>
        <v>-21770698767</v>
      </c>
      <c r="I33" s="388">
        <f t="shared" si="9"/>
        <v>-11992933696</v>
      </c>
      <c r="J33" s="388">
        <f t="shared" si="9"/>
        <v>-3837084750</v>
      </c>
      <c r="K33" s="388">
        <f>K34-K35</f>
        <v>203632012482.52002</v>
      </c>
      <c r="L33" s="389">
        <f>K33/N$11</f>
        <v>2.5098654656566608E-2</v>
      </c>
      <c r="M33" s="83"/>
      <c r="N33"/>
      <c r="O33"/>
      <c r="P33"/>
      <c r="Q33"/>
      <c r="R33" s="67"/>
      <c r="S33" s="67"/>
      <c r="T33" s="67"/>
    </row>
    <row r="34" spans="2:20" x14ac:dyDescent="0.25">
      <c r="B34" s="78" t="s">
        <v>94</v>
      </c>
      <c r="C34" s="79">
        <v>350990390000</v>
      </c>
      <c r="D34" s="79"/>
      <c r="E34" s="79"/>
      <c r="F34" s="79">
        <v>378448669</v>
      </c>
      <c r="G34" s="82">
        <v>2844671566</v>
      </c>
      <c r="H34" s="79">
        <v>119606482964</v>
      </c>
      <c r="I34" s="79">
        <v>42788191484</v>
      </c>
      <c r="J34" s="82">
        <v>92843055</v>
      </c>
      <c r="K34" s="82">
        <f>SUM(C34:J34)</f>
        <v>516701027738</v>
      </c>
      <c r="L34" s="71">
        <f>K34/N$11</f>
        <v>6.3685962230532564E-2</v>
      </c>
      <c r="M34" s="83"/>
      <c r="N34"/>
      <c r="O34"/>
      <c r="P34"/>
      <c r="Q34"/>
    </row>
    <row r="35" spans="2:20" x14ac:dyDescent="0.25">
      <c r="B35" s="78" t="s">
        <v>95</v>
      </c>
      <c r="C35" s="82">
        <v>108120510535</v>
      </c>
      <c r="D35" s="79">
        <v>1414493801</v>
      </c>
      <c r="E35" s="82">
        <v>626999996</v>
      </c>
      <c r="F35" s="81">
        <v>1711820042.4800007</v>
      </c>
      <c r="G35" s="82">
        <v>1106956165</v>
      </c>
      <c r="H35" s="82">
        <v>141377181731</v>
      </c>
      <c r="I35" s="81">
        <v>54781125180</v>
      </c>
      <c r="J35" s="82">
        <v>3929927805</v>
      </c>
      <c r="K35" s="82">
        <f>SUM(C35:J35)</f>
        <v>313069015255.47998</v>
      </c>
      <c r="L35" s="71">
        <f>K35/N$11</f>
        <v>3.8587307573965959E-2</v>
      </c>
      <c r="M35" s="83"/>
      <c r="N35"/>
      <c r="O35"/>
      <c r="P35"/>
      <c r="Q35"/>
    </row>
    <row r="36" spans="2:20" x14ac:dyDescent="0.25">
      <c r="B36" s="99" t="s">
        <v>750</v>
      </c>
      <c r="L36"/>
      <c r="M36"/>
      <c r="N36"/>
      <c r="O36"/>
      <c r="P36"/>
      <c r="Q36"/>
    </row>
    <row r="37" spans="2:20" ht="15" customHeight="1" x14ac:dyDescent="0.25">
      <c r="C37" s="98"/>
      <c r="D37" s="98"/>
      <c r="E37" s="98"/>
      <c r="F37" s="98"/>
      <c r="G37" s="98"/>
      <c r="H37" s="98"/>
      <c r="I37" s="98"/>
      <c r="J37" s="98"/>
      <c r="L37"/>
      <c r="M37"/>
      <c r="N37"/>
      <c r="O37"/>
      <c r="P37"/>
      <c r="Q37"/>
    </row>
    <row r="38" spans="2:20" x14ac:dyDescent="0.25">
      <c r="B38"/>
      <c r="C38"/>
      <c r="D38"/>
      <c r="E38"/>
      <c r="F38"/>
      <c r="G38"/>
      <c r="H38"/>
      <c r="I38"/>
      <c r="J38"/>
      <c r="L38"/>
      <c r="M38"/>
      <c r="N38"/>
      <c r="O38"/>
      <c r="P38"/>
      <c r="Q38"/>
    </row>
    <row r="39" spans="2:20" x14ac:dyDescent="0.25">
      <c r="B39"/>
      <c r="C39"/>
      <c r="D39"/>
      <c r="E39"/>
      <c r="F39"/>
      <c r="G39"/>
      <c r="H39"/>
      <c r="I39"/>
      <c r="J39"/>
      <c r="L39"/>
      <c r="M39"/>
      <c r="N39"/>
      <c r="O39"/>
      <c r="P39"/>
      <c r="Q39"/>
    </row>
    <row r="40" spans="2:20" x14ac:dyDescent="0.25">
      <c r="B40"/>
      <c r="C40"/>
      <c r="D40"/>
      <c r="E40"/>
      <c r="F40"/>
      <c r="G40"/>
      <c r="H40"/>
      <c r="I40"/>
      <c r="J40"/>
      <c r="L40"/>
      <c r="M40"/>
      <c r="N40"/>
      <c r="O40"/>
      <c r="P40"/>
      <c r="Q40"/>
    </row>
    <row r="41" spans="2:20" x14ac:dyDescent="0.25">
      <c r="K41"/>
      <c r="L41"/>
      <c r="M41"/>
      <c r="N41"/>
      <c r="O41"/>
    </row>
    <row r="42" spans="2:20" x14ac:dyDescent="0.25">
      <c r="K42"/>
      <c r="L42"/>
      <c r="M42"/>
      <c r="N42"/>
      <c r="O42"/>
    </row>
  </sheetData>
  <mergeCells count="8">
    <mergeCell ref="A8:L8"/>
    <mergeCell ref="B10:B11"/>
    <mergeCell ref="A1:L1"/>
    <mergeCell ref="A2:L2"/>
    <mergeCell ref="A3:L3"/>
    <mergeCell ref="A5:L5"/>
    <mergeCell ref="A6:L6"/>
    <mergeCell ref="A7:L7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41EA-5CBC-43EE-97A3-8B7FA7899C8A}">
  <sheetPr codeName="Sheet3"/>
  <dimension ref="A1:R37"/>
  <sheetViews>
    <sheetView showGridLines="0" zoomScaleNormal="100" workbookViewId="0">
      <selection activeCell="D47" sqref="D47"/>
    </sheetView>
  </sheetViews>
  <sheetFormatPr defaultColWidth="9.140625" defaultRowHeight="15" x14ac:dyDescent="0.25"/>
  <cols>
    <col min="1" max="4" width="9.140625" style="3"/>
    <col min="5" max="5" width="23.7109375" style="3" customWidth="1"/>
    <col min="6" max="6" width="11.140625" style="3" customWidth="1"/>
    <col min="7" max="7" width="9.140625" style="3"/>
    <col min="8" max="8" width="7" style="3" customWidth="1"/>
    <col min="9" max="10" width="9.140625" style="3"/>
    <col min="11" max="11" width="15.5703125" style="3" customWidth="1"/>
    <col min="12" max="12" width="18.140625" style="3" customWidth="1"/>
    <col min="13" max="16384" width="9.140625" style="3"/>
  </cols>
  <sheetData>
    <row r="1" spans="1:18" ht="23.25" customHeight="1" x14ac:dyDescent="0.25">
      <c r="C1" s="738" t="s">
        <v>36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4"/>
      <c r="P1" s="4"/>
      <c r="Q1" s="4"/>
      <c r="R1" s="4"/>
    </row>
    <row r="2" spans="1:18" ht="18.75" x14ac:dyDescent="0.25">
      <c r="C2" s="739" t="s">
        <v>37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5"/>
      <c r="P2" s="5"/>
      <c r="Q2" s="5"/>
      <c r="R2" s="5"/>
    </row>
    <row r="3" spans="1:18" ht="15.75" customHeight="1" x14ac:dyDescent="0.25">
      <c r="C3" s="715" t="s">
        <v>38</v>
      </c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6"/>
      <c r="P3" s="6"/>
      <c r="Q3" s="6"/>
      <c r="R3" s="6"/>
    </row>
    <row r="5" spans="1:18" ht="15.75" x14ac:dyDescent="0.25">
      <c r="E5" s="740" t="s">
        <v>39</v>
      </c>
      <c r="F5" s="741"/>
      <c r="G5" s="741"/>
      <c r="H5" s="741"/>
      <c r="I5" s="741"/>
      <c r="J5" s="741"/>
      <c r="K5" s="741"/>
      <c r="L5" s="741"/>
      <c r="M5" s="741"/>
      <c r="N5" s="741"/>
    </row>
    <row r="6" spans="1:18" ht="15.75" x14ac:dyDescent="0.25">
      <c r="E6" s="742" t="s">
        <v>40</v>
      </c>
      <c r="F6" s="742"/>
      <c r="G6" s="742"/>
      <c r="H6" s="742"/>
      <c r="I6" s="742"/>
      <c r="J6" s="742"/>
      <c r="K6" s="742"/>
      <c r="L6" s="742"/>
      <c r="M6" s="742"/>
      <c r="N6" s="742"/>
    </row>
    <row r="8" spans="1:18" ht="15.75" thickBot="1" x14ac:dyDescent="0.3">
      <c r="E8" s="730" t="s">
        <v>41</v>
      </c>
      <c r="F8" s="732" t="s">
        <v>51</v>
      </c>
      <c r="G8" s="734" t="s">
        <v>52</v>
      </c>
      <c r="H8" s="735"/>
      <c r="I8" s="735"/>
      <c r="J8" s="735"/>
      <c r="K8" s="735"/>
      <c r="L8" s="735"/>
    </row>
    <row r="9" spans="1:18" ht="15.75" thickBot="1" x14ac:dyDescent="0.3">
      <c r="E9" s="730"/>
      <c r="F9" s="732"/>
      <c r="G9" s="736">
        <v>45078</v>
      </c>
      <c r="H9" s="737"/>
      <c r="I9" s="736">
        <v>45292</v>
      </c>
      <c r="J9" s="737"/>
      <c r="K9" s="718" t="s">
        <v>53</v>
      </c>
      <c r="L9" s="719"/>
    </row>
    <row r="10" spans="1:18" ht="15.75" thickBot="1" x14ac:dyDescent="0.3">
      <c r="E10" s="731"/>
      <c r="F10" s="733"/>
      <c r="G10" s="33">
        <v>2024</v>
      </c>
      <c r="H10" s="34">
        <v>2025</v>
      </c>
      <c r="I10" s="35">
        <v>2024</v>
      </c>
      <c r="J10" s="33">
        <v>2025</v>
      </c>
      <c r="K10" s="36">
        <v>2024</v>
      </c>
      <c r="L10" s="34">
        <v>2025</v>
      </c>
    </row>
    <row r="11" spans="1:18" x14ac:dyDescent="0.25">
      <c r="E11" s="40" t="s">
        <v>47</v>
      </c>
      <c r="F11" s="41">
        <v>2.6</v>
      </c>
      <c r="G11" s="41">
        <f t="shared" ref="G11:H16" si="0">I11-M11</f>
        <v>2.4</v>
      </c>
      <c r="H11" s="43">
        <f t="shared" si="0"/>
        <v>3</v>
      </c>
      <c r="I11" s="41">
        <v>2.4</v>
      </c>
      <c r="J11" s="41">
        <v>2.7</v>
      </c>
      <c r="K11" s="45">
        <v>0</v>
      </c>
      <c r="L11" s="48">
        <v>-0.3</v>
      </c>
      <c r="M11" s="3">
        <v>0</v>
      </c>
      <c r="N11" s="3">
        <v>-0.3</v>
      </c>
      <c r="Q11" s="44"/>
    </row>
    <row r="12" spans="1:18" x14ac:dyDescent="0.25">
      <c r="E12" s="9" t="s">
        <v>48</v>
      </c>
      <c r="F12" s="32">
        <v>1.5</v>
      </c>
      <c r="G12" s="32">
        <f t="shared" si="0"/>
        <v>1.2</v>
      </c>
      <c r="H12" s="9">
        <f t="shared" si="0"/>
        <v>2.2000000000000002</v>
      </c>
      <c r="I12" s="32">
        <v>1.2</v>
      </c>
      <c r="J12" s="32">
        <v>1.6</v>
      </c>
      <c r="K12" s="46">
        <v>0</v>
      </c>
      <c r="L12" s="49">
        <v>-0.6</v>
      </c>
      <c r="M12" s="3">
        <v>0</v>
      </c>
      <c r="N12" s="3">
        <v>-0.6</v>
      </c>
    </row>
    <row r="13" spans="1:18" x14ac:dyDescent="0.25">
      <c r="E13" s="40" t="s">
        <v>49</v>
      </c>
      <c r="F13" s="41">
        <v>2.5</v>
      </c>
      <c r="G13" s="42">
        <f t="shared" si="0"/>
        <v>0.8</v>
      </c>
      <c r="H13" s="40">
        <f t="shared" si="0"/>
        <v>2.2999999999999998</v>
      </c>
      <c r="I13" s="41">
        <v>1.6</v>
      </c>
      <c r="J13" s="41">
        <v>1.7</v>
      </c>
      <c r="K13" s="47">
        <v>0.8</v>
      </c>
      <c r="L13" s="48">
        <v>-0.6</v>
      </c>
      <c r="M13" s="3">
        <v>0.8</v>
      </c>
      <c r="N13" s="3">
        <v>-0.6</v>
      </c>
    </row>
    <row r="14" spans="1:18" x14ac:dyDescent="0.25">
      <c r="A14" s="7"/>
      <c r="B14" s="7"/>
      <c r="C14" s="7"/>
      <c r="E14" s="9" t="s">
        <v>26</v>
      </c>
      <c r="F14" s="32">
        <v>0.4</v>
      </c>
      <c r="G14" s="32">
        <f t="shared" si="0"/>
        <v>1.2999999999999998</v>
      </c>
      <c r="H14" s="9">
        <f t="shared" si="0"/>
        <v>2.2999999999999998</v>
      </c>
      <c r="I14" s="32">
        <v>0.7</v>
      </c>
      <c r="J14" s="32">
        <v>1.6</v>
      </c>
      <c r="K14" s="49">
        <v>-0.6</v>
      </c>
      <c r="L14" s="49">
        <v>-0.7</v>
      </c>
      <c r="M14" s="3">
        <v>-0.6</v>
      </c>
      <c r="N14" s="3">
        <v>-0.7</v>
      </c>
    </row>
    <row r="15" spans="1:18" x14ac:dyDescent="0.25">
      <c r="A15" s="7"/>
      <c r="B15" s="7"/>
      <c r="C15" s="720"/>
      <c r="D15" s="720"/>
      <c r="E15" s="40" t="s">
        <v>30</v>
      </c>
      <c r="F15" s="41">
        <v>1.8</v>
      </c>
      <c r="G15" s="42">
        <f t="shared" si="0"/>
        <v>0.7</v>
      </c>
      <c r="H15" s="41">
        <f t="shared" si="0"/>
        <v>0.60000000000000009</v>
      </c>
      <c r="I15" s="41">
        <v>0.9</v>
      </c>
      <c r="J15" s="41">
        <v>0.8</v>
      </c>
      <c r="K15" s="47">
        <v>0.2</v>
      </c>
      <c r="L15" s="47">
        <v>0.2</v>
      </c>
      <c r="M15" s="3">
        <v>0.2</v>
      </c>
      <c r="N15" s="3">
        <v>0.2</v>
      </c>
    </row>
    <row r="16" spans="1:18" ht="15.75" thickBot="1" x14ac:dyDescent="0.3">
      <c r="E16" s="37" t="s">
        <v>50</v>
      </c>
      <c r="F16" s="38">
        <v>5.2</v>
      </c>
      <c r="G16" s="39">
        <f>I16-M16</f>
        <v>4.5999999999999996</v>
      </c>
      <c r="H16" s="38">
        <f t="shared" si="0"/>
        <v>4.3999999999999995</v>
      </c>
      <c r="I16" s="38">
        <v>4.5</v>
      </c>
      <c r="J16" s="38">
        <v>4.3</v>
      </c>
      <c r="K16" s="50">
        <v>-0.1</v>
      </c>
      <c r="L16" s="50">
        <v>-0.1</v>
      </c>
      <c r="M16" s="3">
        <v>-0.1</v>
      </c>
      <c r="N16" s="3">
        <v>-0.1</v>
      </c>
    </row>
    <row r="17" spans="4:12" x14ac:dyDescent="0.25">
      <c r="E17" s="8" t="s">
        <v>54</v>
      </c>
    </row>
    <row r="19" spans="4:12" ht="29.25" customHeight="1" x14ac:dyDescent="0.25"/>
    <row r="24" spans="4:12" hidden="1" x14ac:dyDescent="0.25"/>
    <row r="25" spans="4:12" hidden="1" x14ac:dyDescent="0.25"/>
    <row r="26" spans="4:12" hidden="1" x14ac:dyDescent="0.25"/>
    <row r="27" spans="4:12" hidden="1" x14ac:dyDescent="0.25">
      <c r="D27" s="10"/>
      <c r="E27" s="11"/>
      <c r="F27" s="11"/>
    </row>
    <row r="28" spans="4:12" hidden="1" x14ac:dyDescent="0.25">
      <c r="E28" s="11"/>
      <c r="F28" s="11"/>
    </row>
    <row r="29" spans="4:12" ht="15.75" hidden="1" thickBot="1" x14ac:dyDescent="0.3">
      <c r="E29" s="721" t="s">
        <v>41</v>
      </c>
      <c r="F29" s="723" t="s">
        <v>42</v>
      </c>
      <c r="G29" s="725" t="s">
        <v>43</v>
      </c>
      <c r="H29" s="726"/>
      <c r="I29" s="726"/>
      <c r="J29" s="726"/>
      <c r="K29" s="726"/>
      <c r="L29" s="726"/>
    </row>
    <row r="30" spans="4:12" ht="40.5" hidden="1" customHeight="1" thickBot="1" x14ac:dyDescent="0.3">
      <c r="E30" s="721"/>
      <c r="F30" s="723"/>
      <c r="G30" s="727" t="s">
        <v>44</v>
      </c>
      <c r="H30" s="728"/>
      <c r="I30" s="727" t="s">
        <v>45</v>
      </c>
      <c r="J30" s="728"/>
      <c r="K30" s="729" t="s">
        <v>46</v>
      </c>
      <c r="L30" s="729"/>
    </row>
    <row r="31" spans="4:12" ht="15.75" hidden="1" thickBot="1" x14ac:dyDescent="0.3">
      <c r="E31" s="722"/>
      <c r="F31" s="724"/>
      <c r="G31" s="12">
        <v>2023</v>
      </c>
      <c r="H31" s="12">
        <v>2024</v>
      </c>
      <c r="I31" s="12">
        <v>2023</v>
      </c>
      <c r="J31" s="12">
        <v>2024</v>
      </c>
      <c r="K31" s="12">
        <v>2023</v>
      </c>
      <c r="L31" s="12">
        <v>2024</v>
      </c>
    </row>
    <row r="32" spans="4:12" hidden="1" x14ac:dyDescent="0.25">
      <c r="E32" s="13" t="s">
        <v>47</v>
      </c>
      <c r="F32" s="14">
        <v>3.4</v>
      </c>
      <c r="G32" s="15">
        <v>3.1</v>
      </c>
      <c r="H32" s="15">
        <v>3</v>
      </c>
      <c r="I32" s="15">
        <v>2.9</v>
      </c>
      <c r="J32" s="16">
        <v>3.1</v>
      </c>
      <c r="K32" s="17">
        <f>IF(G32&gt;I32,0, IF(G32&lt;I32,2,1))</f>
        <v>0</v>
      </c>
      <c r="L32" s="17">
        <f>IF(H32&gt;J32,0, IF(H32&lt;J32,2,1))</f>
        <v>2</v>
      </c>
    </row>
    <row r="33" spans="5:12" hidden="1" x14ac:dyDescent="0.25">
      <c r="E33" s="18" t="s">
        <v>48</v>
      </c>
      <c r="F33" s="19">
        <v>2.7</v>
      </c>
      <c r="G33" s="19">
        <v>1.3</v>
      </c>
      <c r="H33" s="19">
        <v>1.2</v>
      </c>
      <c r="I33" s="19">
        <v>1.2</v>
      </c>
      <c r="J33" s="19">
        <v>1.4</v>
      </c>
      <c r="K33" s="20">
        <f>IF(G33&gt;I33,0, IF(G33&lt;I33,2,1))</f>
        <v>0</v>
      </c>
      <c r="L33" s="21">
        <f t="shared" ref="L33:L36" si="1">IF(H33&gt;J33,0, IF(H33&lt;J33,2,1))</f>
        <v>2</v>
      </c>
    </row>
    <row r="34" spans="5:12" hidden="1" x14ac:dyDescent="0.25">
      <c r="E34" s="22" t="s">
        <v>49</v>
      </c>
      <c r="F34" s="23">
        <v>2</v>
      </c>
      <c r="G34" s="23">
        <v>1.7999999999999998</v>
      </c>
      <c r="H34" s="23">
        <v>0.8</v>
      </c>
      <c r="I34" s="23">
        <v>1.4</v>
      </c>
      <c r="J34" s="23">
        <v>1</v>
      </c>
      <c r="K34" s="24">
        <f t="shared" ref="K34:K36" si="2">IF(G34&gt;I34,0, IF(G34&lt;I34,2,1))</f>
        <v>0</v>
      </c>
      <c r="L34" s="25">
        <f t="shared" si="1"/>
        <v>2</v>
      </c>
    </row>
    <row r="35" spans="5:12" hidden="1" x14ac:dyDescent="0.25">
      <c r="E35" s="18" t="s">
        <v>26</v>
      </c>
      <c r="F35" s="19">
        <v>3.5</v>
      </c>
      <c r="G35" s="19">
        <v>0.89999999999999991</v>
      </c>
      <c r="H35" s="19">
        <v>1.4000000000000001</v>
      </c>
      <c r="I35" s="26">
        <v>0.7</v>
      </c>
      <c r="J35" s="26">
        <v>1.6</v>
      </c>
      <c r="K35" s="20">
        <f t="shared" si="2"/>
        <v>0</v>
      </c>
      <c r="L35" s="21">
        <f t="shared" si="1"/>
        <v>2</v>
      </c>
    </row>
    <row r="36" spans="5:12" ht="15.75" hidden="1" thickBot="1" x14ac:dyDescent="0.3">
      <c r="E36" s="27" t="s">
        <v>50</v>
      </c>
      <c r="F36" s="28">
        <v>3</v>
      </c>
      <c r="G36" s="29">
        <v>6</v>
      </c>
      <c r="H36" s="29">
        <v>4.5</v>
      </c>
      <c r="I36" s="29">
        <v>5.2</v>
      </c>
      <c r="J36" s="28">
        <v>4.5</v>
      </c>
      <c r="K36" s="30">
        <f t="shared" si="2"/>
        <v>0</v>
      </c>
      <c r="L36" s="31">
        <f t="shared" si="1"/>
        <v>1</v>
      </c>
    </row>
    <row r="37" spans="5:12" hidden="1" x14ac:dyDescent="0.25"/>
  </sheetData>
  <mergeCells count="18">
    <mergeCell ref="C1:N1"/>
    <mergeCell ref="C2:N2"/>
    <mergeCell ref="C3:N3"/>
    <mergeCell ref="E5:N5"/>
    <mergeCell ref="E6:N6"/>
    <mergeCell ref="K9:L9"/>
    <mergeCell ref="C15:D15"/>
    <mergeCell ref="E29:E31"/>
    <mergeCell ref="F29:F31"/>
    <mergeCell ref="G29:L29"/>
    <mergeCell ref="G30:H30"/>
    <mergeCell ref="I30:J30"/>
    <mergeCell ref="K30:L30"/>
    <mergeCell ref="E8:E10"/>
    <mergeCell ref="F8:F10"/>
    <mergeCell ref="G8:L8"/>
    <mergeCell ref="G9:H9"/>
    <mergeCell ref="I9:J9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AE82145-DD81-420B-9CE5-84C0566E244A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K32:L32</xm:sqref>
        </x14:conditionalFormatting>
        <x14:conditionalFormatting xmlns:xm="http://schemas.microsoft.com/office/excel/2006/main">
          <x14:cfRule type="iconSet" priority="2" id="{D94C07D8-D582-4990-A6A9-9BA4A492D83A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K33:L36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19227-3388-4AB2-AD67-41E28C5A19C8}">
  <sheetPr codeName="Sheet48"/>
  <dimension ref="A1:U45"/>
  <sheetViews>
    <sheetView showGridLines="0" zoomScale="80" zoomScaleNormal="80" workbookViewId="0">
      <selection activeCell="P5" sqref="P5"/>
    </sheetView>
  </sheetViews>
  <sheetFormatPr defaultColWidth="11.42578125" defaultRowHeight="15" x14ac:dyDescent="0.25"/>
  <cols>
    <col min="2" max="2" width="39.5703125" bestFit="1" customWidth="1"/>
    <col min="3" max="4" width="12.5703125" bestFit="1" customWidth="1"/>
    <col min="16" max="16" width="30.85546875" style="72" bestFit="1" customWidth="1"/>
    <col min="17" max="17" width="13.85546875" style="72" bestFit="1" customWidth="1"/>
    <col min="18" max="18" width="22.140625" style="72" bestFit="1" customWidth="1"/>
    <col min="19" max="19" width="19.5703125" bestFit="1" customWidth="1"/>
    <col min="20" max="20" width="11.7109375" bestFit="1" customWidth="1"/>
  </cols>
  <sheetData>
    <row r="1" spans="1:21" s="116" customFormat="1" ht="28.5" customHeight="1" x14ac:dyDescent="0.25">
      <c r="A1" s="897" t="s">
        <v>36</v>
      </c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P1" s="288"/>
      <c r="Q1" s="288"/>
      <c r="R1" s="288"/>
    </row>
    <row r="2" spans="1:21" s="116" customFormat="1" ht="20.25" x14ac:dyDescent="0.25">
      <c r="A2" s="712" t="s">
        <v>37</v>
      </c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P2" s="288"/>
      <c r="Q2" s="288"/>
      <c r="R2" s="288"/>
    </row>
    <row r="3" spans="1:21" s="116" customFormat="1" ht="15.75" customHeight="1" x14ac:dyDescent="0.25">
      <c r="A3" s="714" t="s">
        <v>38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P3" s="288"/>
      <c r="Q3" s="288"/>
      <c r="R3" s="288"/>
    </row>
    <row r="8" spans="1:21" x14ac:dyDescent="0.25">
      <c r="N8" s="83"/>
      <c r="O8" s="83"/>
    </row>
    <row r="9" spans="1:21" x14ac:dyDescent="0.25">
      <c r="N9" s="83"/>
      <c r="O9" s="83"/>
    </row>
    <row r="10" spans="1:21" x14ac:dyDescent="0.25">
      <c r="N10" s="83"/>
      <c r="O10" s="83"/>
    </row>
    <row r="11" spans="1:21" x14ac:dyDescent="0.25">
      <c r="N11" s="83"/>
      <c r="O11" s="83"/>
      <c r="S11" s="72"/>
      <c r="T11" s="72"/>
    </row>
    <row r="12" spans="1:21" x14ac:dyDescent="0.25">
      <c r="N12" s="83"/>
      <c r="O12" s="83"/>
      <c r="S12" s="72"/>
      <c r="T12" s="72"/>
    </row>
    <row r="13" spans="1:21" x14ac:dyDescent="0.25">
      <c r="N13" s="83"/>
      <c r="O13" s="454"/>
      <c r="S13" s="454"/>
      <c r="T13" s="72"/>
    </row>
    <row r="14" spans="1:21" x14ac:dyDescent="0.25">
      <c r="N14" s="83"/>
      <c r="O14" s="454"/>
      <c r="S14" s="454"/>
      <c r="T14" s="454"/>
      <c r="U14" s="454"/>
    </row>
    <row r="15" spans="1:21" x14ac:dyDescent="0.25">
      <c r="N15" s="83"/>
      <c r="O15" s="454"/>
      <c r="S15" s="454"/>
      <c r="T15" s="454"/>
      <c r="U15" s="454"/>
    </row>
    <row r="16" spans="1:21" x14ac:dyDescent="0.25">
      <c r="N16" s="83"/>
      <c r="O16" s="454"/>
      <c r="S16" s="454"/>
      <c r="T16" s="454"/>
      <c r="U16" s="454"/>
    </row>
    <row r="17" spans="1:21" x14ac:dyDescent="0.25">
      <c r="N17" s="83"/>
      <c r="O17" s="454"/>
      <c r="S17" s="72"/>
      <c r="T17" s="72"/>
      <c r="U17" s="454"/>
    </row>
    <row r="18" spans="1:21" x14ac:dyDescent="0.25">
      <c r="F18" s="116"/>
      <c r="N18" s="83"/>
      <c r="O18" s="454"/>
      <c r="S18" s="72"/>
      <c r="T18" s="72"/>
      <c r="U18" s="454"/>
    </row>
    <row r="19" spans="1:21" x14ac:dyDescent="0.25">
      <c r="N19" s="83"/>
      <c r="O19" s="454"/>
      <c r="S19" s="72"/>
      <c r="T19" s="72"/>
      <c r="U19" s="454"/>
    </row>
    <row r="20" spans="1:21" x14ac:dyDescent="0.25">
      <c r="N20" s="83"/>
      <c r="O20" s="454"/>
      <c r="Q20" s="72">
        <v>2024</v>
      </c>
      <c r="R20" s="72">
        <v>2025</v>
      </c>
      <c r="S20" s="72">
        <v>2022</v>
      </c>
      <c r="T20" s="72">
        <v>2023</v>
      </c>
      <c r="U20" s="454"/>
    </row>
    <row r="21" spans="1:21" x14ac:dyDescent="0.25">
      <c r="N21" s="83"/>
      <c r="O21" s="454"/>
      <c r="P21" s="72" t="s">
        <v>183</v>
      </c>
      <c r="Q21" s="635">
        <v>42809228179.8899</v>
      </c>
      <c r="R21" s="635">
        <v>39336646944.220215</v>
      </c>
      <c r="S21" s="636">
        <v>-9.1192975235067711E-3</v>
      </c>
      <c r="T21" s="636">
        <v>-4.9447027930419737E-3</v>
      </c>
      <c r="U21" s="454"/>
    </row>
    <row r="22" spans="1:21" x14ac:dyDescent="0.25">
      <c r="N22" s="83"/>
      <c r="O22" s="454"/>
      <c r="P22" s="72" t="s">
        <v>184</v>
      </c>
      <c r="Q22" s="635">
        <v>-241380865688.51999</v>
      </c>
      <c r="R22" s="635">
        <v>-242968659787.05997</v>
      </c>
      <c r="S22" s="636">
        <v>-2.0152164931981291E-2</v>
      </c>
      <c r="T22" s="636">
        <v>-2.5224891311870404E-2</v>
      </c>
      <c r="U22" s="454"/>
    </row>
    <row r="23" spans="1:21" x14ac:dyDescent="0.25">
      <c r="N23" s="83"/>
      <c r="O23" s="454"/>
      <c r="P23" s="72" t="s">
        <v>185</v>
      </c>
      <c r="Q23" s="635">
        <v>-198571637508.62988</v>
      </c>
      <c r="R23" s="635">
        <v>-203632012842.83984</v>
      </c>
      <c r="S23" s="636">
        <v>-2.9271462455488059E-2</v>
      </c>
      <c r="T23" s="636">
        <v>-3.0169594104912392E-2</v>
      </c>
      <c r="U23" s="454"/>
    </row>
    <row r="24" spans="1:21" x14ac:dyDescent="0.25">
      <c r="N24" s="83"/>
      <c r="O24" s="454"/>
      <c r="P24" s="72" t="s">
        <v>186</v>
      </c>
      <c r="Q24" s="635">
        <v>116772488907.27026</v>
      </c>
      <c r="R24" s="635">
        <v>150179645473.73022</v>
      </c>
      <c r="S24" s="636">
        <v>4.057646359766064E-3</v>
      </c>
      <c r="T24" s="636">
        <v>2.9171061906168114E-3</v>
      </c>
      <c r="U24" s="454"/>
    </row>
    <row r="25" spans="1:21" x14ac:dyDescent="0.25">
      <c r="N25" s="83"/>
      <c r="O25" s="454"/>
      <c r="S25" s="72"/>
      <c r="T25" s="72"/>
      <c r="U25" s="454"/>
    </row>
    <row r="26" spans="1:21" x14ac:dyDescent="0.25">
      <c r="N26" s="83"/>
      <c r="O26" s="454"/>
      <c r="S26" s="72"/>
      <c r="T26" s="72"/>
      <c r="U26" s="454"/>
    </row>
    <row r="27" spans="1:21" x14ac:dyDescent="0.25">
      <c r="N27" s="83"/>
      <c r="O27" s="454"/>
      <c r="S27" s="72"/>
      <c r="T27" s="72"/>
      <c r="U27" s="454"/>
    </row>
    <row r="28" spans="1:21" x14ac:dyDescent="0.25">
      <c r="N28" s="83"/>
      <c r="O28" s="454"/>
      <c r="R28" s="635"/>
      <c r="S28" s="72"/>
      <c r="T28" s="72"/>
      <c r="U28" s="454"/>
    </row>
    <row r="29" spans="1:21" x14ac:dyDescent="0.25">
      <c r="N29" s="83"/>
      <c r="O29" s="454"/>
      <c r="R29" s="635"/>
      <c r="S29" s="72"/>
      <c r="T29" s="72"/>
      <c r="U29" s="454"/>
    </row>
    <row r="30" spans="1:21" x14ac:dyDescent="0.25">
      <c r="N30" s="83"/>
      <c r="O30" s="454"/>
      <c r="R30" s="635"/>
      <c r="S30" s="72"/>
      <c r="T30" s="72"/>
      <c r="U30" s="454"/>
    </row>
    <row r="31" spans="1:21" x14ac:dyDescent="0.25">
      <c r="O31" s="454"/>
      <c r="R31" s="635"/>
      <c r="S31" s="454"/>
      <c r="T31" s="72"/>
    </row>
    <row r="32" spans="1:21" ht="15" customHeight="1" x14ac:dyDescent="0.25">
      <c r="A32" s="270" t="s">
        <v>1070</v>
      </c>
      <c r="C32" s="270"/>
      <c r="D32" s="270"/>
      <c r="E32" s="270"/>
      <c r="F32" s="270"/>
      <c r="G32" s="270"/>
      <c r="H32" s="270"/>
      <c r="I32" s="270"/>
      <c r="O32" s="454"/>
      <c r="S32" s="454"/>
      <c r="T32" s="72"/>
    </row>
    <row r="42" spans="16:17" x14ac:dyDescent="0.25">
      <c r="P42" s="637"/>
      <c r="Q42" s="635"/>
    </row>
    <row r="43" spans="16:17" x14ac:dyDescent="0.25">
      <c r="P43" s="637"/>
      <c r="Q43" s="635"/>
    </row>
    <row r="44" spans="16:17" x14ac:dyDescent="0.25">
      <c r="P44" s="637"/>
      <c r="Q44" s="635"/>
    </row>
    <row r="45" spans="16:17" x14ac:dyDescent="0.25">
      <c r="P45" s="637"/>
      <c r="Q45" s="635"/>
    </row>
  </sheetData>
  <mergeCells count="3">
    <mergeCell ref="A1:M1"/>
    <mergeCell ref="A2:M2"/>
    <mergeCell ref="A3:M3"/>
  </mergeCell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83E89-1D7F-439C-94D3-B1F45907AD7B}">
  <dimension ref="A1:P112"/>
  <sheetViews>
    <sheetView showGridLines="0" zoomScale="80" zoomScaleNormal="80" workbookViewId="0">
      <selection activeCell="H29" sqref="H29"/>
    </sheetView>
  </sheetViews>
  <sheetFormatPr defaultColWidth="11" defaultRowHeight="15" x14ac:dyDescent="0.25"/>
  <cols>
    <col min="1" max="1" width="18.28515625" style="72" bestFit="1" customWidth="1"/>
    <col min="2" max="2" width="41.85546875" style="72" customWidth="1"/>
    <col min="3" max="3" width="25.140625" style="72" customWidth="1"/>
    <col min="4" max="4" width="25.85546875" style="72" customWidth="1"/>
    <col min="5" max="5" width="21.7109375" style="72" customWidth="1"/>
    <col min="6" max="6" width="31.28515625" style="72" customWidth="1"/>
    <col min="7" max="7" width="21.42578125" style="72" bestFit="1" customWidth="1"/>
    <col min="8" max="8" width="11" style="72"/>
    <col min="9" max="9" width="86.140625" style="72" bestFit="1" customWidth="1"/>
    <col min="10" max="10" width="22" style="72" customWidth="1"/>
    <col min="11" max="11" width="28.28515625" style="72" bestFit="1" customWidth="1"/>
    <col min="12" max="12" width="13" bestFit="1" customWidth="1"/>
    <col min="13" max="13" width="11.140625" bestFit="1" customWidth="1"/>
    <col min="14" max="14" width="25.28515625" customWidth="1"/>
    <col min="15" max="15" width="20.42578125" bestFit="1" customWidth="1"/>
    <col min="16" max="16" width="11" style="72"/>
  </cols>
  <sheetData>
    <row r="1" spans="1:13" ht="27.75" x14ac:dyDescent="0.25">
      <c r="A1" s="638"/>
      <c r="B1" s="899" t="s">
        <v>36</v>
      </c>
      <c r="C1" s="900"/>
      <c r="D1" s="900"/>
      <c r="E1" s="900"/>
      <c r="F1" s="900"/>
      <c r="G1" s="900"/>
      <c r="H1" s="900"/>
      <c r="I1" s="639"/>
      <c r="J1" s="639"/>
      <c r="K1" s="640"/>
      <c r="L1" s="101"/>
      <c r="M1" s="101"/>
    </row>
    <row r="2" spans="1:13" ht="20.25" x14ac:dyDescent="0.25">
      <c r="A2" s="638"/>
      <c r="B2" s="901" t="s">
        <v>37</v>
      </c>
      <c r="C2" s="902"/>
      <c r="D2" s="902"/>
      <c r="E2" s="902"/>
      <c r="F2" s="902"/>
      <c r="G2" s="902"/>
      <c r="H2" s="902"/>
      <c r="I2" s="641"/>
      <c r="J2" s="641"/>
      <c r="K2" s="101"/>
      <c r="L2" s="101"/>
      <c r="M2" s="101"/>
    </row>
    <row r="3" spans="1:13" ht="15.75" customHeight="1" x14ac:dyDescent="0.25">
      <c r="A3" s="638"/>
      <c r="B3" s="714" t="s">
        <v>38</v>
      </c>
      <c r="C3" s="715"/>
      <c r="D3" s="715"/>
      <c r="E3" s="715"/>
      <c r="F3" s="715"/>
      <c r="G3" s="715"/>
      <c r="H3" s="715"/>
      <c r="I3" s="6"/>
      <c r="J3" s="6"/>
      <c r="K3" s="101"/>
      <c r="L3" s="101"/>
      <c r="M3" s="101"/>
    </row>
    <row r="7" spans="1:13" x14ac:dyDescent="0.25">
      <c r="C7" s="72" t="s">
        <v>1071</v>
      </c>
      <c r="D7" s="642">
        <v>8113264048168.5498</v>
      </c>
      <c r="E7" s="642"/>
      <c r="F7" s="642">
        <v>8113264048168.5498</v>
      </c>
      <c r="G7" s="643">
        <v>6884473166050.0195</v>
      </c>
      <c r="I7" s="642">
        <v>1000000</v>
      </c>
      <c r="L7" s="72"/>
      <c r="M7" s="72"/>
    </row>
    <row r="8" spans="1:13" x14ac:dyDescent="0.25">
      <c r="C8" s="72" t="s">
        <v>1072</v>
      </c>
      <c r="D8" s="642">
        <v>7411233835846.0195</v>
      </c>
      <c r="E8" s="642"/>
      <c r="F8" s="644">
        <f>+J51/F7</f>
        <v>0.1430232200550936</v>
      </c>
      <c r="L8" s="72"/>
      <c r="M8" s="72"/>
    </row>
    <row r="9" spans="1:13" x14ac:dyDescent="0.25">
      <c r="L9" s="72"/>
      <c r="M9" s="72"/>
    </row>
    <row r="10" spans="1:13" x14ac:dyDescent="0.25">
      <c r="C10" s="903">
        <v>2025</v>
      </c>
      <c r="D10" s="903"/>
      <c r="E10" s="903"/>
      <c r="I10" s="903">
        <v>2023</v>
      </c>
      <c r="J10" s="903"/>
      <c r="K10" s="903"/>
      <c r="L10" s="903"/>
      <c r="M10" s="903"/>
    </row>
    <row r="11" spans="1:13" x14ac:dyDescent="0.25">
      <c r="C11" s="72" t="s">
        <v>760</v>
      </c>
      <c r="D11" s="72" t="s">
        <v>767</v>
      </c>
      <c r="E11" s="72" t="s">
        <v>1073</v>
      </c>
      <c r="I11" s="642"/>
      <c r="J11" s="642" t="s">
        <v>760</v>
      </c>
      <c r="K11" s="642" t="s">
        <v>767</v>
      </c>
      <c r="L11" s="72" t="s">
        <v>768</v>
      </c>
      <c r="M11" s="72"/>
    </row>
    <row r="12" spans="1:13" x14ac:dyDescent="0.25">
      <c r="C12" s="645">
        <f>B14</f>
        <v>1150657077319.3</v>
      </c>
      <c r="D12" s="296">
        <f>B14+B15</f>
        <v>1154953997235.3</v>
      </c>
      <c r="E12" s="296">
        <f>B14+B15+B16</f>
        <v>1160385149326.29</v>
      </c>
      <c r="J12" s="642">
        <v>682855176596</v>
      </c>
      <c r="K12" s="646">
        <v>684733633071</v>
      </c>
      <c r="L12" s="72">
        <v>687546119861.18994</v>
      </c>
      <c r="M12" s="72"/>
    </row>
    <row r="13" spans="1:13" x14ac:dyDescent="0.25">
      <c r="C13" s="647"/>
      <c r="D13" s="647">
        <f>+D12/D7</f>
        <v>0.14235380364528058</v>
      </c>
      <c r="E13" s="647">
        <f>+E12/D7</f>
        <v>0.1430232200550936</v>
      </c>
      <c r="I13" s="647"/>
      <c r="J13" s="647"/>
      <c r="K13" s="647">
        <v>0.13921855610971573</v>
      </c>
      <c r="L13" s="647">
        <v>0.13979038481959202</v>
      </c>
      <c r="M13" s="72"/>
    </row>
    <row r="14" spans="1:13" x14ac:dyDescent="0.25">
      <c r="A14" s="72" t="s">
        <v>760</v>
      </c>
      <c r="B14" s="642">
        <f>+J22</f>
        <v>1150657077319.3</v>
      </c>
      <c r="C14" s="647">
        <f>$C$12/$D$7</f>
        <v>0.14182418697183213</v>
      </c>
      <c r="D14" s="647">
        <f t="shared" ref="D14:E14" si="0">$C$12/$D$7</f>
        <v>0.14182418697183213</v>
      </c>
      <c r="E14" s="647">
        <f t="shared" si="0"/>
        <v>0.14182418697183213</v>
      </c>
      <c r="I14" s="72" t="s">
        <v>760</v>
      </c>
      <c r="J14" s="647">
        <v>0.13883663241627664</v>
      </c>
      <c r="K14" s="647">
        <v>0.13883663241627664</v>
      </c>
      <c r="L14" s="647">
        <v>0.13883663241627664</v>
      </c>
      <c r="M14" s="72"/>
    </row>
    <row r="15" spans="1:13" x14ac:dyDescent="0.25">
      <c r="A15" s="72" t="s">
        <v>769</v>
      </c>
      <c r="B15" s="642">
        <f>+J30</f>
        <v>4296919916</v>
      </c>
      <c r="C15" s="299"/>
      <c r="D15" s="299">
        <f>+D13-D14</f>
        <v>5.2961667344844643E-4</v>
      </c>
      <c r="E15" s="299">
        <f>+D15</f>
        <v>5.2961667344844643E-4</v>
      </c>
      <c r="I15" s="72" t="s">
        <v>769</v>
      </c>
      <c r="J15" s="647"/>
      <c r="K15" s="647">
        <v>3.8192369343909016E-4</v>
      </c>
      <c r="L15" s="647">
        <v>3.8192369343909016E-4</v>
      </c>
      <c r="M15" s="72"/>
    </row>
    <row r="16" spans="1:13" x14ac:dyDescent="0.25">
      <c r="A16" s="72" t="s">
        <v>73</v>
      </c>
      <c r="B16" s="642">
        <f>+J35</f>
        <v>5431152090.9900007</v>
      </c>
      <c r="C16" s="299"/>
      <c r="D16" s="299"/>
      <c r="E16" s="299">
        <f>+E13-E14-E15</f>
        <v>6.6941640981302286E-4</v>
      </c>
      <c r="I16" s="72" t="s">
        <v>73</v>
      </c>
      <c r="J16" s="647"/>
      <c r="K16" s="647"/>
      <c r="L16" s="647">
        <v>5.7182870987629308E-4</v>
      </c>
      <c r="M16" s="72"/>
    </row>
    <row r="17" spans="1:13" x14ac:dyDescent="0.25">
      <c r="A17" s="300" t="s">
        <v>136</v>
      </c>
      <c r="C17" s="299"/>
      <c r="D17" s="299">
        <f>+D16+D15+D14</f>
        <v>0.14235380364528058</v>
      </c>
      <c r="E17" s="299">
        <f>+E16+E15+E14</f>
        <v>0.1430232200550936</v>
      </c>
      <c r="L17" s="72"/>
      <c r="M17" s="72"/>
    </row>
    <row r="18" spans="1:13" x14ac:dyDescent="0.25">
      <c r="D18" s="299">
        <f>J14-C14</f>
        <v>-2.9875545555554939E-3</v>
      </c>
      <c r="L18" s="72"/>
      <c r="M18" s="72"/>
    </row>
    <row r="19" spans="1:13" x14ac:dyDescent="0.25">
      <c r="L19" s="72"/>
      <c r="M19" s="72"/>
    </row>
    <row r="20" spans="1:13" x14ac:dyDescent="0.25">
      <c r="L20" s="72"/>
      <c r="M20" s="72"/>
    </row>
    <row r="21" spans="1:13" x14ac:dyDescent="0.25">
      <c r="L21" s="72"/>
      <c r="M21" s="72"/>
    </row>
    <row r="22" spans="1:13" x14ac:dyDescent="0.25">
      <c r="I22" s="648" t="s">
        <v>1074</v>
      </c>
      <c r="J22" s="649">
        <f>+J23</f>
        <v>1150657077319.3</v>
      </c>
      <c r="L22" s="650">
        <f>J22/1000000</f>
        <v>1150657.0773193</v>
      </c>
      <c r="M22" s="72"/>
    </row>
    <row r="23" spans="1:13" x14ac:dyDescent="0.25">
      <c r="I23" s="72" t="s">
        <v>1075</v>
      </c>
      <c r="J23" s="651">
        <f>SUM(J24:J29)</f>
        <v>1150657077319.3</v>
      </c>
      <c r="L23" s="652">
        <f t="shared" ref="L23:L33" si="1">J23/1000000</f>
        <v>1150657.0773193</v>
      </c>
      <c r="M23" s="72"/>
    </row>
    <row r="24" spans="1:13" x14ac:dyDescent="0.25">
      <c r="I24" s="72" t="s">
        <v>1076</v>
      </c>
      <c r="J24" s="651">
        <v>382142018494</v>
      </c>
      <c r="L24" s="652">
        <f t="shared" si="1"/>
        <v>382142.01849400002</v>
      </c>
      <c r="M24" s="644">
        <f>L24/$L$22</f>
        <v>0.33210765051241936</v>
      </c>
    </row>
    <row r="25" spans="1:13" x14ac:dyDescent="0.25">
      <c r="I25" s="72" t="s">
        <v>1077</v>
      </c>
      <c r="J25" s="651">
        <v>62392105744</v>
      </c>
      <c r="L25" s="652">
        <f t="shared" si="1"/>
        <v>62392.105744</v>
      </c>
      <c r="M25" s="644">
        <f t="shared" ref="M25:M29" si="2">L25/$L$22</f>
        <v>5.4223023500064554E-2</v>
      </c>
    </row>
    <row r="26" spans="1:13" x14ac:dyDescent="0.25">
      <c r="I26" s="72" t="s">
        <v>1078</v>
      </c>
      <c r="J26" s="651">
        <v>627907353918.30005</v>
      </c>
      <c r="L26" s="652">
        <f t="shared" si="1"/>
        <v>627907.35391830001</v>
      </c>
      <c r="M26" s="644">
        <f t="shared" si="2"/>
        <v>0.54569460032448891</v>
      </c>
    </row>
    <row r="27" spans="1:13" x14ac:dyDescent="0.25">
      <c r="I27" s="72" t="s">
        <v>1079</v>
      </c>
      <c r="J27" s="651">
        <v>76451309662</v>
      </c>
      <c r="L27" s="652">
        <f t="shared" si="1"/>
        <v>76451.309662</v>
      </c>
      <c r="M27" s="644">
        <f t="shared" si="2"/>
        <v>6.64414369571424E-2</v>
      </c>
    </row>
    <row r="28" spans="1:13" x14ac:dyDescent="0.25">
      <c r="I28" s="72" t="s">
        <v>1080</v>
      </c>
      <c r="J28" s="651">
        <v>1761383820</v>
      </c>
      <c r="L28" s="652">
        <f t="shared" si="1"/>
        <v>1761.38382</v>
      </c>
      <c r="M28" s="644">
        <f t="shared" si="2"/>
        <v>1.5307634696025314E-3</v>
      </c>
    </row>
    <row r="29" spans="1:13" x14ac:dyDescent="0.25">
      <c r="I29" s="72" t="s">
        <v>1081</v>
      </c>
      <c r="J29" s="651">
        <v>2905681</v>
      </c>
      <c r="L29" s="652">
        <f t="shared" si="1"/>
        <v>2.905681</v>
      </c>
      <c r="M29" s="644">
        <f t="shared" si="2"/>
        <v>2.5252362821853063E-6</v>
      </c>
    </row>
    <row r="30" spans="1:13" x14ac:dyDescent="0.25">
      <c r="I30" s="648" t="s">
        <v>1082</v>
      </c>
      <c r="J30" s="649">
        <f>+J31</f>
        <v>4296919916</v>
      </c>
      <c r="L30" s="650">
        <f t="shared" si="1"/>
        <v>4296.9199159999998</v>
      </c>
      <c r="M30" s="72"/>
    </row>
    <row r="31" spans="1:13" x14ac:dyDescent="0.25">
      <c r="I31" s="72" t="s">
        <v>1075</v>
      </c>
      <c r="J31" s="651">
        <f>SUM(J32:J34)</f>
        <v>4296919916</v>
      </c>
      <c r="L31" s="652">
        <f t="shared" si="1"/>
        <v>4296.9199159999998</v>
      </c>
      <c r="M31" s="72"/>
    </row>
    <row r="32" spans="1:13" x14ac:dyDescent="0.25">
      <c r="C32" s="270" t="s">
        <v>757</v>
      </c>
      <c r="G32" s="299">
        <v>0.13270000000000001</v>
      </c>
      <c r="I32" s="72" t="s">
        <v>1078</v>
      </c>
      <c r="J32" s="651">
        <v>1927900762</v>
      </c>
      <c r="L32" s="652">
        <f t="shared" si="1"/>
        <v>1927.900762</v>
      </c>
      <c r="M32" s="644">
        <f>+L32/L31</f>
        <v>0.44867039639749245</v>
      </c>
    </row>
    <row r="33" spans="2:16" x14ac:dyDescent="0.25">
      <c r="I33" s="72" t="s">
        <v>1079</v>
      </c>
      <c r="J33" s="651">
        <v>109140000</v>
      </c>
      <c r="L33" s="652">
        <f t="shared" si="1"/>
        <v>109.14</v>
      </c>
      <c r="M33" s="644">
        <f>+L33/L32</f>
        <v>5.6610797687936178E-2</v>
      </c>
    </row>
    <row r="34" spans="2:16" x14ac:dyDescent="0.25">
      <c r="I34" s="72" t="s">
        <v>1083</v>
      </c>
      <c r="J34" s="651">
        <v>2259879154</v>
      </c>
      <c r="L34" s="650">
        <f>J35/1000000</f>
        <v>5431.1520909900009</v>
      </c>
      <c r="M34" s="72"/>
    </row>
    <row r="35" spans="2:16" x14ac:dyDescent="0.25">
      <c r="G35" s="653">
        <f>0.04%+G32</f>
        <v>0.13310000000000002</v>
      </c>
      <c r="I35" s="648" t="s">
        <v>1084</v>
      </c>
      <c r="J35" s="649">
        <f>+J36</f>
        <v>5431152090.9900007</v>
      </c>
      <c r="L35" s="652">
        <f>J36/1000000</f>
        <v>5431.1520909900009</v>
      </c>
      <c r="M35" s="72"/>
    </row>
    <row r="36" spans="2:16" x14ac:dyDescent="0.25">
      <c r="I36" s="72" t="s">
        <v>103</v>
      </c>
      <c r="J36" s="651">
        <f>SUM(J37:J42)</f>
        <v>5431152090.9900007</v>
      </c>
      <c r="L36" s="652">
        <f>J37/1000000</f>
        <v>67.978800300000003</v>
      </c>
      <c r="M36" s="72"/>
      <c r="P36" s="654">
        <v>4.99E-2</v>
      </c>
    </row>
    <row r="37" spans="2:16" x14ac:dyDescent="0.25">
      <c r="I37" s="72" t="s">
        <v>1085</v>
      </c>
      <c r="J37" s="651">
        <v>67978800.299999997</v>
      </c>
      <c r="L37" s="652">
        <f>J38/1000000</f>
        <v>56.697019220000001</v>
      </c>
      <c r="M37" s="72"/>
    </row>
    <row r="38" spans="2:16" x14ac:dyDescent="0.25">
      <c r="G38" s="653">
        <f>+G35+0.06%</f>
        <v>0.13370000000000001</v>
      </c>
      <c r="I38" s="72" t="s">
        <v>1086</v>
      </c>
      <c r="J38" s="651">
        <v>56697019.219999999</v>
      </c>
      <c r="L38" s="652">
        <f>J39/1000000</f>
        <v>3343.8340017900005</v>
      </c>
      <c r="M38" s="72"/>
    </row>
    <row r="39" spans="2:16" x14ac:dyDescent="0.25">
      <c r="I39" s="72" t="s">
        <v>1087</v>
      </c>
      <c r="J39" s="651">
        <v>3343834001.7900004</v>
      </c>
      <c r="L39" s="652">
        <f>J41/1000000</f>
        <v>57.564583390000003</v>
      </c>
      <c r="M39" s="72"/>
    </row>
    <row r="40" spans="2:16" x14ac:dyDescent="0.25">
      <c r="I40" s="72" t="s">
        <v>1088</v>
      </c>
      <c r="J40" s="651">
        <v>0</v>
      </c>
      <c r="L40" s="652">
        <f>J42/1000000</f>
        <v>1905.0776862900002</v>
      </c>
      <c r="M40" s="72"/>
    </row>
    <row r="41" spans="2:16" x14ac:dyDescent="0.25">
      <c r="C41" s="477">
        <v>2021</v>
      </c>
      <c r="D41" s="477">
        <v>2022</v>
      </c>
      <c r="I41" s="72" t="s">
        <v>1089</v>
      </c>
      <c r="J41" s="651">
        <v>57564583.390000001</v>
      </c>
      <c r="L41" s="652">
        <f>J43/1000000</f>
        <v>1160385.14932629</v>
      </c>
      <c r="M41" s="72"/>
    </row>
    <row r="42" spans="2:16" x14ac:dyDescent="0.25">
      <c r="B42" s="72" t="s">
        <v>760</v>
      </c>
      <c r="C42" s="642">
        <v>605936356314</v>
      </c>
      <c r="D42" s="642">
        <v>774311822528</v>
      </c>
      <c r="I42" s="72" t="s">
        <v>1083</v>
      </c>
      <c r="J42" s="651">
        <v>1905077686.2900002</v>
      </c>
      <c r="L42" s="72"/>
      <c r="M42" s="72"/>
    </row>
    <row r="43" spans="2:16" x14ac:dyDescent="0.25">
      <c r="B43" s="72" t="s">
        <v>767</v>
      </c>
      <c r="C43" s="642">
        <v>607827043920</v>
      </c>
      <c r="D43" s="642">
        <v>2065544412</v>
      </c>
      <c r="I43" s="72" t="s">
        <v>135</v>
      </c>
      <c r="J43" s="651">
        <f>+J35+J30+J22</f>
        <v>1160385149326.29</v>
      </c>
      <c r="L43" s="72"/>
      <c r="M43" s="72"/>
    </row>
    <row r="44" spans="2:16" x14ac:dyDescent="0.25">
      <c r="B44" s="72" t="s">
        <v>1090</v>
      </c>
      <c r="C44" s="642">
        <v>610666987490.04004</v>
      </c>
      <c r="D44" s="642">
        <v>3656365935.79</v>
      </c>
      <c r="E44" s="652">
        <f>D44/1000000</f>
        <v>3656.3659357900001</v>
      </c>
      <c r="J44" s="642"/>
      <c r="L44" s="72"/>
      <c r="M44" s="72"/>
    </row>
    <row r="45" spans="2:16" x14ac:dyDescent="0.25">
      <c r="I45" s="72" t="s">
        <v>1076</v>
      </c>
      <c r="J45" s="642">
        <f>J24+J37</f>
        <v>382209997294.29999</v>
      </c>
      <c r="K45" s="644">
        <f t="shared" ref="K45:K51" si="3">J45/$J$51</f>
        <v>0.32938201382205551</v>
      </c>
      <c r="L45" s="652">
        <f t="shared" ref="L45:L50" si="4">J45/1000000</f>
        <v>382209.9972943</v>
      </c>
      <c r="M45" s="72"/>
    </row>
    <row r="46" spans="2:16" x14ac:dyDescent="0.25">
      <c r="I46" s="72" t="s">
        <v>1077</v>
      </c>
      <c r="J46" s="642">
        <f>J25+J38</f>
        <v>62448802763.220001</v>
      </c>
      <c r="K46" s="644">
        <f t="shared" si="3"/>
        <v>5.3817306089686906E-2</v>
      </c>
      <c r="L46" s="652">
        <f t="shared" si="4"/>
        <v>62448.802763220003</v>
      </c>
      <c r="M46" s="72"/>
    </row>
    <row r="47" spans="2:16" x14ac:dyDescent="0.25">
      <c r="C47" s="477">
        <v>2021</v>
      </c>
      <c r="D47" s="477">
        <v>2022</v>
      </c>
      <c r="I47" s="72" t="s">
        <v>1078</v>
      </c>
      <c r="J47" s="642">
        <f>J26+J32+J39</f>
        <v>633179088682.09009</v>
      </c>
      <c r="K47" s="644">
        <f t="shared" si="3"/>
        <v>0.5456628681000516</v>
      </c>
      <c r="L47" s="652">
        <f t="shared" si="4"/>
        <v>633179.08868209005</v>
      </c>
      <c r="M47" s="72"/>
    </row>
    <row r="48" spans="2:16" x14ac:dyDescent="0.25">
      <c r="B48" s="72" t="s">
        <v>760</v>
      </c>
      <c r="C48" s="644">
        <v>0.12360373919654108</v>
      </c>
      <c r="D48" s="644">
        <f>+C14</f>
        <v>0.14182418697183213</v>
      </c>
      <c r="E48" s="654">
        <f>D48-C48</f>
        <v>1.8220447775291054E-2</v>
      </c>
      <c r="F48" s="299">
        <f>C48-D48</f>
        <v>-1.8220447775291054E-2</v>
      </c>
      <c r="I48" s="72" t="s">
        <v>1079</v>
      </c>
      <c r="J48" s="642">
        <f>J27+J33+J40</f>
        <v>76560449662</v>
      </c>
      <c r="K48" s="644">
        <f t="shared" si="3"/>
        <v>6.5978481115903945E-2</v>
      </c>
      <c r="L48" s="652">
        <f t="shared" si="4"/>
        <v>76560.449661999999</v>
      </c>
      <c r="M48" s="72"/>
    </row>
    <row r="49" spans="2:13" x14ac:dyDescent="0.25">
      <c r="B49" s="72" t="s">
        <v>767</v>
      </c>
      <c r="C49" s="644">
        <v>0.12398941676039575</v>
      </c>
      <c r="D49" s="644">
        <f>+D17</f>
        <v>0.14235380364528058</v>
      </c>
      <c r="E49" s="654">
        <f>D49-C49</f>
        <v>1.8364386884884829E-2</v>
      </c>
      <c r="I49" s="72" t="s">
        <v>1080</v>
      </c>
      <c r="J49" s="642">
        <f>J28+J41</f>
        <v>1818948403.3900001</v>
      </c>
      <c r="K49" s="644">
        <f t="shared" si="3"/>
        <v>1.5675385060262676E-3</v>
      </c>
      <c r="L49" s="652">
        <f t="shared" si="4"/>
        <v>1818.9484033900001</v>
      </c>
      <c r="M49" s="72"/>
    </row>
    <row r="50" spans="2:13" x14ac:dyDescent="0.25">
      <c r="B50" s="72" t="s">
        <v>1090</v>
      </c>
      <c r="C50" s="644">
        <v>0.1245687311400436</v>
      </c>
      <c r="D50" s="644">
        <f>+E17</f>
        <v>0.1430232200550936</v>
      </c>
      <c r="E50" s="654">
        <f>D50-C50</f>
        <v>1.8454488915049999E-2</v>
      </c>
      <c r="I50" s="72" t="s">
        <v>1081</v>
      </c>
      <c r="J50" s="642">
        <f>J29+J34+J42</f>
        <v>4167862521.29</v>
      </c>
      <c r="K50" s="644">
        <f t="shared" si="3"/>
        <v>3.5917923662758234E-3</v>
      </c>
      <c r="L50" s="652">
        <f t="shared" si="4"/>
        <v>4167.8625212899997</v>
      </c>
      <c r="M50" s="72"/>
    </row>
    <row r="51" spans="2:13" x14ac:dyDescent="0.25">
      <c r="J51" s="646">
        <f>SUM(J45:J50)</f>
        <v>1160385149326.29</v>
      </c>
      <c r="K51" s="647">
        <f t="shared" si="3"/>
        <v>1</v>
      </c>
      <c r="L51" s="72"/>
      <c r="M51" s="72"/>
    </row>
    <row r="52" spans="2:13" x14ac:dyDescent="0.25">
      <c r="L52" s="72"/>
      <c r="M52" s="72"/>
    </row>
    <row r="53" spans="2:13" x14ac:dyDescent="0.25">
      <c r="L53" s="72"/>
      <c r="M53" s="72"/>
    </row>
    <row r="54" spans="2:13" x14ac:dyDescent="0.25">
      <c r="L54" s="72"/>
      <c r="M54" s="72"/>
    </row>
    <row r="55" spans="2:13" x14ac:dyDescent="0.25">
      <c r="L55" s="72"/>
      <c r="M55" s="72"/>
    </row>
    <row r="56" spans="2:13" x14ac:dyDescent="0.25">
      <c r="L56" s="72"/>
      <c r="M56" s="72"/>
    </row>
    <row r="57" spans="2:13" x14ac:dyDescent="0.25">
      <c r="L57" s="72"/>
      <c r="M57" s="72"/>
    </row>
    <row r="58" spans="2:13" x14ac:dyDescent="0.25">
      <c r="L58" s="72"/>
      <c r="M58" s="72"/>
    </row>
    <row r="59" spans="2:13" x14ac:dyDescent="0.25">
      <c r="L59" s="72"/>
      <c r="M59" s="72"/>
    </row>
    <row r="60" spans="2:13" x14ac:dyDescent="0.25">
      <c r="L60" s="72"/>
      <c r="M60" s="72"/>
    </row>
    <row r="61" spans="2:13" x14ac:dyDescent="0.25">
      <c r="L61" s="72"/>
      <c r="M61" s="72"/>
    </row>
    <row r="62" spans="2:13" x14ac:dyDescent="0.25">
      <c r="L62" s="72"/>
      <c r="M62" s="72"/>
    </row>
    <row r="63" spans="2:13" x14ac:dyDescent="0.25">
      <c r="L63" s="72"/>
      <c r="M63" s="72"/>
    </row>
    <row r="64" spans="2:13" x14ac:dyDescent="0.25">
      <c r="L64" s="72"/>
      <c r="M64" s="72"/>
    </row>
    <row r="65" spans="2:13" x14ac:dyDescent="0.25">
      <c r="L65" s="72"/>
      <c r="M65" s="72"/>
    </row>
    <row r="66" spans="2:13" x14ac:dyDescent="0.25">
      <c r="L66" s="72"/>
      <c r="M66" s="72"/>
    </row>
    <row r="67" spans="2:13" x14ac:dyDescent="0.25">
      <c r="L67" s="72"/>
      <c r="M67" s="72"/>
    </row>
    <row r="68" spans="2:13" x14ac:dyDescent="0.25">
      <c r="L68" s="72"/>
      <c r="M68" s="72"/>
    </row>
    <row r="69" spans="2:13" x14ac:dyDescent="0.25">
      <c r="L69" s="72"/>
      <c r="M69" s="72"/>
    </row>
    <row r="70" spans="2:13" x14ac:dyDescent="0.25">
      <c r="L70" s="72"/>
      <c r="M70" s="72"/>
    </row>
    <row r="71" spans="2:13" x14ac:dyDescent="0.25">
      <c r="L71" s="72"/>
      <c r="M71" s="72"/>
    </row>
    <row r="72" spans="2:13" x14ac:dyDescent="0.25">
      <c r="L72" s="72"/>
      <c r="M72" s="72"/>
    </row>
    <row r="73" spans="2:13" x14ac:dyDescent="0.25">
      <c r="L73" s="72"/>
      <c r="M73" s="72"/>
    </row>
    <row r="74" spans="2:13" x14ac:dyDescent="0.25">
      <c r="L74" s="72"/>
      <c r="M74" s="72"/>
    </row>
    <row r="75" spans="2:13" x14ac:dyDescent="0.25">
      <c r="L75" s="72"/>
      <c r="M75" s="72"/>
    </row>
    <row r="76" spans="2:13" x14ac:dyDescent="0.25">
      <c r="L76" s="72"/>
      <c r="M76" s="72"/>
    </row>
    <row r="77" spans="2:13" x14ac:dyDescent="0.25">
      <c r="C77" s="72">
        <v>2018</v>
      </c>
      <c r="D77" s="72">
        <v>2019</v>
      </c>
      <c r="E77" s="72" t="s">
        <v>1091</v>
      </c>
      <c r="L77" s="72"/>
      <c r="M77" s="72"/>
    </row>
    <row r="78" spans="2:13" x14ac:dyDescent="0.25">
      <c r="B78" s="72" t="s">
        <v>760</v>
      </c>
      <c r="C78" s="299">
        <v>0.1454</v>
      </c>
      <c r="D78" s="647">
        <v>0.14788925618476048</v>
      </c>
      <c r="E78" s="299">
        <f>D78-C78</f>
        <v>2.4892561847604799E-3</v>
      </c>
      <c r="L78" s="72"/>
      <c r="M78" s="72"/>
    </row>
    <row r="79" spans="2:13" x14ac:dyDescent="0.25">
      <c r="B79" s="72" t="s">
        <v>769</v>
      </c>
      <c r="C79" s="299">
        <v>5.0000000000000001E-4</v>
      </c>
      <c r="D79" s="647">
        <v>4.0000000000000002E-4</v>
      </c>
      <c r="E79" s="299">
        <f t="shared" ref="E79:E80" si="5">D79-C79</f>
        <v>-9.9999999999999991E-5</v>
      </c>
      <c r="L79" s="72"/>
      <c r="M79" s="72"/>
    </row>
    <row r="80" spans="2:13" x14ac:dyDescent="0.25">
      <c r="B80" s="72" t="s">
        <v>1092</v>
      </c>
      <c r="C80" s="299">
        <v>8.0000000000000004E-4</v>
      </c>
      <c r="D80" s="647">
        <v>5.9999999999999995E-4</v>
      </c>
      <c r="E80" s="299">
        <f t="shared" si="5"/>
        <v>-2.0000000000000009E-4</v>
      </c>
      <c r="L80" s="72"/>
      <c r="M80" s="72"/>
    </row>
    <row r="81" spans="12:13" x14ac:dyDescent="0.25">
      <c r="L81" s="72"/>
      <c r="M81" s="72"/>
    </row>
    <row r="82" spans="12:13" x14ac:dyDescent="0.25">
      <c r="L82" s="72"/>
      <c r="M82" s="72"/>
    </row>
    <row r="107" spans="1:5" x14ac:dyDescent="0.25">
      <c r="C107" s="295"/>
      <c r="D107" s="296"/>
      <c r="E107" s="296"/>
    </row>
    <row r="108" spans="1:5" x14ac:dyDescent="0.25">
      <c r="C108" s="297"/>
      <c r="D108" s="297"/>
      <c r="E108" s="297"/>
    </row>
    <row r="109" spans="1:5" x14ac:dyDescent="0.25">
      <c r="A109" s="72" t="s">
        <v>760</v>
      </c>
      <c r="B109" s="655"/>
      <c r="C109" s="297"/>
      <c r="D109" s="297"/>
      <c r="E109" s="297"/>
    </row>
    <row r="110" spans="1:5" x14ac:dyDescent="0.25">
      <c r="A110" s="72" t="s">
        <v>769</v>
      </c>
      <c r="B110" s="655"/>
      <c r="C110" s="299"/>
      <c r="D110" s="299"/>
      <c r="E110" s="299"/>
    </row>
    <row r="111" spans="1:5" x14ac:dyDescent="0.25">
      <c r="A111" s="72" t="s">
        <v>73</v>
      </c>
      <c r="B111" s="655"/>
      <c r="C111" s="299"/>
      <c r="D111" s="299"/>
      <c r="E111" s="299"/>
    </row>
    <row r="112" spans="1:5" x14ac:dyDescent="0.25">
      <c r="A112" s="300" t="s">
        <v>136</v>
      </c>
      <c r="C112" s="299"/>
      <c r="D112" s="299"/>
      <c r="E112" s="299"/>
    </row>
  </sheetData>
  <mergeCells count="5">
    <mergeCell ref="B1:H1"/>
    <mergeCell ref="B2:H2"/>
    <mergeCell ref="B3:H3"/>
    <mergeCell ref="C10:E10"/>
    <mergeCell ref="I10:M10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9BEE5-D622-4328-83A1-91083F779355}">
  <dimension ref="B1:P30"/>
  <sheetViews>
    <sheetView showGridLines="0" zoomScale="70" zoomScaleNormal="70" workbookViewId="0"/>
  </sheetViews>
  <sheetFormatPr defaultColWidth="11.42578125" defaultRowHeight="15" x14ac:dyDescent="0.25"/>
  <cols>
    <col min="4" max="4" width="23.140625" customWidth="1"/>
    <col min="5" max="5" width="13.85546875" bestFit="1" customWidth="1"/>
    <col min="6" max="6" width="20.85546875" customWidth="1"/>
    <col min="7" max="7" width="28.42578125" customWidth="1"/>
    <col min="9" max="9" width="16.7109375" customWidth="1"/>
  </cols>
  <sheetData>
    <row r="1" spans="2:16" ht="27.75" x14ac:dyDescent="0.25">
      <c r="B1" s="710" t="s">
        <v>36</v>
      </c>
      <c r="C1" s="711"/>
      <c r="D1" s="711"/>
      <c r="E1" s="711"/>
      <c r="F1" s="711"/>
      <c r="G1" s="711"/>
      <c r="H1" s="711"/>
      <c r="I1" s="711"/>
      <c r="J1" s="711"/>
      <c r="K1" s="711"/>
    </row>
    <row r="2" spans="2:16" ht="20.25" x14ac:dyDescent="0.25">
      <c r="B2" s="712" t="s">
        <v>37</v>
      </c>
      <c r="C2" s="713"/>
      <c r="D2" s="713"/>
      <c r="E2" s="713"/>
      <c r="F2" s="713"/>
      <c r="G2" s="713"/>
      <c r="H2" s="713"/>
      <c r="I2" s="713"/>
      <c r="J2" s="713"/>
      <c r="K2" s="713"/>
    </row>
    <row r="3" spans="2:16" ht="15.75" x14ac:dyDescent="0.25">
      <c r="B3" s="714" t="s">
        <v>38</v>
      </c>
      <c r="C3" s="715"/>
      <c r="D3" s="715"/>
      <c r="E3" s="715"/>
      <c r="F3" s="715"/>
      <c r="G3" s="715"/>
      <c r="H3" s="715"/>
      <c r="I3" s="715"/>
      <c r="J3" s="715"/>
      <c r="K3" s="715"/>
    </row>
    <row r="5" spans="2:16" x14ac:dyDescent="0.25">
      <c r="L5" s="83"/>
      <c r="M5" s="83"/>
      <c r="N5" s="83"/>
      <c r="O5" s="83"/>
      <c r="P5" s="83"/>
    </row>
    <row r="6" spans="2:16" x14ac:dyDescent="0.25">
      <c r="L6" s="83"/>
      <c r="M6" s="83"/>
      <c r="N6" s="83"/>
      <c r="O6" s="83"/>
      <c r="P6" s="83"/>
    </row>
    <row r="7" spans="2:16" ht="18.75" x14ac:dyDescent="0.25">
      <c r="G7" s="601" t="s">
        <v>1093</v>
      </c>
      <c r="L7" s="83"/>
      <c r="M7" s="83"/>
      <c r="N7" s="83"/>
      <c r="O7" s="83"/>
      <c r="P7" s="83"/>
    </row>
    <row r="8" spans="2:16" ht="18.75" x14ac:dyDescent="0.25">
      <c r="G8" s="602" t="s">
        <v>69</v>
      </c>
      <c r="L8" s="83"/>
      <c r="M8" s="83"/>
      <c r="N8" s="83"/>
      <c r="O8" s="83"/>
      <c r="P8" s="83"/>
    </row>
    <row r="9" spans="2:16" x14ac:dyDescent="0.25">
      <c r="L9" s="83"/>
      <c r="M9" s="83"/>
      <c r="N9" s="83"/>
      <c r="O9" s="83"/>
      <c r="P9" s="83"/>
    </row>
    <row r="10" spans="2:16" x14ac:dyDescent="0.25">
      <c r="L10" s="83"/>
      <c r="M10" s="83"/>
      <c r="N10" s="83"/>
      <c r="O10" s="83"/>
      <c r="P10" s="83"/>
    </row>
    <row r="11" spans="2:16" x14ac:dyDescent="0.25">
      <c r="L11" s="83"/>
      <c r="M11" s="83"/>
      <c r="N11" s="83"/>
      <c r="O11" s="83"/>
      <c r="P11" s="83"/>
    </row>
    <row r="12" spans="2:16" x14ac:dyDescent="0.25">
      <c r="L12" s="603"/>
      <c r="M12" s="83"/>
      <c r="N12" s="83"/>
      <c r="O12" s="83"/>
      <c r="P12" s="83"/>
    </row>
    <row r="13" spans="2:16" x14ac:dyDescent="0.25">
      <c r="L13" s="83"/>
      <c r="M13" s="83"/>
      <c r="N13" s="83"/>
      <c r="O13" s="83"/>
      <c r="P13" s="83"/>
    </row>
    <row r="14" spans="2:16" x14ac:dyDescent="0.25">
      <c r="L14" s="83"/>
      <c r="M14" s="83"/>
      <c r="N14" s="83"/>
      <c r="O14" s="83"/>
      <c r="P14" s="83"/>
    </row>
    <row r="15" spans="2:16" x14ac:dyDescent="0.25">
      <c r="L15" s="83"/>
      <c r="M15" s="83"/>
      <c r="N15" s="83"/>
      <c r="O15" s="83"/>
      <c r="P15" s="83"/>
    </row>
    <row r="16" spans="2:16" x14ac:dyDescent="0.25">
      <c r="F16" s="116"/>
      <c r="L16" s="83"/>
      <c r="M16" s="83"/>
      <c r="N16" s="83"/>
      <c r="O16" s="83"/>
      <c r="P16" s="83"/>
    </row>
    <row r="17" spans="5:16" x14ac:dyDescent="0.25">
      <c r="L17" s="83"/>
      <c r="M17" s="83"/>
      <c r="N17" s="83"/>
      <c r="O17" s="83"/>
      <c r="P17" s="83"/>
    </row>
    <row r="18" spans="5:16" x14ac:dyDescent="0.25">
      <c r="L18" s="83"/>
      <c r="M18" s="83"/>
      <c r="N18" s="83"/>
      <c r="O18" s="83"/>
      <c r="P18" s="83"/>
    </row>
    <row r="19" spans="5:16" x14ac:dyDescent="0.25">
      <c r="L19" s="83"/>
      <c r="M19" s="83"/>
      <c r="N19" s="83"/>
      <c r="O19" s="83"/>
      <c r="P19" s="83"/>
    </row>
    <row r="20" spans="5:16" x14ac:dyDescent="0.25">
      <c r="L20" s="83"/>
      <c r="M20" s="83"/>
      <c r="N20" s="83"/>
      <c r="O20" s="83"/>
      <c r="P20" s="83"/>
    </row>
    <row r="21" spans="5:16" x14ac:dyDescent="0.25">
      <c r="L21" s="83"/>
      <c r="M21" s="83"/>
      <c r="N21" s="83"/>
      <c r="O21" s="83"/>
      <c r="P21" s="83"/>
    </row>
    <row r="22" spans="5:16" x14ac:dyDescent="0.25">
      <c r="L22" s="83"/>
      <c r="M22" s="83"/>
      <c r="N22" s="83"/>
      <c r="O22" s="83"/>
      <c r="P22" s="83"/>
    </row>
    <row r="23" spans="5:16" x14ac:dyDescent="0.25">
      <c r="L23" s="83"/>
      <c r="M23" s="83"/>
      <c r="N23" s="83"/>
      <c r="O23" s="83"/>
      <c r="P23" s="83"/>
    </row>
    <row r="24" spans="5:16" x14ac:dyDescent="0.25">
      <c r="L24" s="83"/>
      <c r="M24" s="83"/>
      <c r="N24" s="83"/>
      <c r="O24" s="83"/>
      <c r="P24" s="83"/>
    </row>
    <row r="25" spans="5:16" x14ac:dyDescent="0.25">
      <c r="M25" s="83"/>
      <c r="N25" s="83"/>
      <c r="O25" s="83"/>
      <c r="P25" s="83"/>
    </row>
    <row r="26" spans="5:16" x14ac:dyDescent="0.25">
      <c r="E26" s="461"/>
      <c r="G26" s="461"/>
      <c r="H26" s="461"/>
      <c r="I26" s="461"/>
      <c r="J26" s="461"/>
    </row>
    <row r="30" spans="5:16" x14ac:dyDescent="0.25">
      <c r="E30" s="461" t="s">
        <v>146</v>
      </c>
    </row>
  </sheetData>
  <mergeCells count="3">
    <mergeCell ref="B1:K1"/>
    <mergeCell ref="B2:K2"/>
    <mergeCell ref="B3:K3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AF82-BE72-4731-9BFA-ED32B77DB94D}">
  <dimension ref="B1:H31"/>
  <sheetViews>
    <sheetView showGridLines="0" zoomScale="90" zoomScaleNormal="90" workbookViewId="0">
      <selection activeCell="F13" sqref="F13"/>
    </sheetView>
  </sheetViews>
  <sheetFormatPr defaultColWidth="11.42578125" defaultRowHeight="12.75" x14ac:dyDescent="0.2"/>
  <cols>
    <col min="1" max="1" width="11.42578125" style="101" customWidth="1"/>
    <col min="2" max="2" width="42.7109375" style="101" customWidth="1"/>
    <col min="3" max="3" width="18.5703125" style="101" customWidth="1"/>
    <col min="4" max="4" width="18.42578125" style="101" bestFit="1" customWidth="1"/>
    <col min="5" max="5" width="17.140625" style="101" bestFit="1" customWidth="1"/>
    <col min="6" max="6" width="16" style="101" customWidth="1"/>
    <col min="7" max="7" width="18.85546875" style="101" customWidth="1"/>
    <col min="8" max="8" width="18.5703125" style="101" bestFit="1" customWidth="1"/>
    <col min="9" max="16384" width="11.42578125" style="101"/>
  </cols>
  <sheetData>
    <row r="1" spans="2:8" ht="28.15" customHeight="1" x14ac:dyDescent="0.2">
      <c r="B1" s="886" t="s">
        <v>36</v>
      </c>
      <c r="C1" s="887"/>
      <c r="D1" s="887"/>
      <c r="E1" s="887"/>
      <c r="F1" s="887"/>
      <c r="G1" s="887"/>
      <c r="H1" s="887"/>
    </row>
    <row r="2" spans="2:8" ht="20.25" x14ac:dyDescent="0.2">
      <c r="B2" s="802" t="s">
        <v>37</v>
      </c>
      <c r="C2" s="803"/>
      <c r="D2" s="803"/>
      <c r="E2" s="803"/>
      <c r="F2" s="803"/>
      <c r="G2" s="803"/>
      <c r="H2" s="803"/>
    </row>
    <row r="3" spans="2:8" ht="15.75" customHeight="1" x14ac:dyDescent="0.2">
      <c r="B3" s="714" t="s">
        <v>38</v>
      </c>
      <c r="C3" s="715"/>
      <c r="D3" s="715"/>
      <c r="E3" s="715"/>
      <c r="F3" s="715"/>
      <c r="G3" s="715"/>
      <c r="H3" s="867"/>
    </row>
    <row r="4" spans="2:8" ht="15" x14ac:dyDescent="0.25">
      <c r="B4" s="100"/>
      <c r="C4" s="100"/>
      <c r="D4" s="100"/>
      <c r="E4" s="103"/>
      <c r="F4" s="103"/>
      <c r="G4" s="103"/>
      <c r="H4" s="103"/>
    </row>
    <row r="5" spans="2:8" ht="18.75" x14ac:dyDescent="0.3">
      <c r="B5" s="864" t="s">
        <v>951</v>
      </c>
      <c r="C5" s="864"/>
      <c r="D5" s="864"/>
      <c r="E5" s="864"/>
      <c r="F5" s="864"/>
      <c r="G5" s="864"/>
      <c r="H5" s="864"/>
    </row>
    <row r="6" spans="2:8" ht="18.75" x14ac:dyDescent="0.3">
      <c r="B6" s="864" t="s">
        <v>949</v>
      </c>
      <c r="C6" s="864"/>
      <c r="D6" s="864"/>
      <c r="E6" s="864"/>
      <c r="F6" s="864"/>
      <c r="G6" s="864"/>
      <c r="H6" s="864"/>
    </row>
    <row r="7" spans="2:8" ht="18.75" x14ac:dyDescent="0.3">
      <c r="B7" s="864">
        <v>2025</v>
      </c>
      <c r="C7" s="864"/>
      <c r="D7" s="864"/>
      <c r="E7" s="864"/>
      <c r="F7" s="864"/>
      <c r="G7" s="864"/>
      <c r="H7" s="864"/>
    </row>
    <row r="8" spans="2:8" ht="15.75" x14ac:dyDescent="0.25">
      <c r="B8" s="860" t="s">
        <v>100</v>
      </c>
      <c r="C8" s="860"/>
      <c r="D8" s="860"/>
      <c r="E8" s="860"/>
      <c r="F8" s="860"/>
      <c r="G8" s="860"/>
      <c r="H8" s="860"/>
    </row>
    <row r="9" spans="2:8" ht="15.75" x14ac:dyDescent="0.25">
      <c r="B9" s="104"/>
      <c r="C9" s="104"/>
      <c r="D9" s="104"/>
      <c r="E9" s="104"/>
      <c r="F9" s="104"/>
      <c r="G9" s="104"/>
      <c r="H9" s="104"/>
    </row>
    <row r="10" spans="2:8" ht="15" x14ac:dyDescent="0.25">
      <c r="B10" s="904" t="s">
        <v>723</v>
      </c>
      <c r="C10" s="657" t="s">
        <v>770</v>
      </c>
      <c r="D10" s="657" t="s">
        <v>771</v>
      </c>
      <c r="E10" s="657" t="s">
        <v>136</v>
      </c>
      <c r="F10" s="658" t="s">
        <v>1094</v>
      </c>
      <c r="G10" s="656" t="s">
        <v>762</v>
      </c>
      <c r="H10"/>
    </row>
    <row r="11" spans="2:8" ht="15" x14ac:dyDescent="0.25">
      <c r="B11" s="904"/>
      <c r="C11" s="659">
        <v>1</v>
      </c>
      <c r="D11" s="659">
        <v>2</v>
      </c>
      <c r="E11" s="660" t="s">
        <v>1095</v>
      </c>
      <c r="F11" s="661">
        <v>4</v>
      </c>
      <c r="G11" s="656" t="s">
        <v>1096</v>
      </c>
      <c r="H11"/>
    </row>
    <row r="12" spans="2:8" ht="15" x14ac:dyDescent="0.25">
      <c r="B12" s="662" t="s">
        <v>760</v>
      </c>
      <c r="C12" s="663">
        <v>511372808936</v>
      </c>
      <c r="D12" s="255">
        <v>114721378308</v>
      </c>
      <c r="E12" s="255">
        <v>626094187244</v>
      </c>
      <c r="F12" s="286">
        <v>0.47557966042587574</v>
      </c>
      <c r="G12" s="286">
        <v>7.7169211248009559E-2</v>
      </c>
      <c r="H12"/>
    </row>
    <row r="13" spans="2:8" ht="15" x14ac:dyDescent="0.25">
      <c r="B13" s="662" t="s">
        <v>101</v>
      </c>
      <c r="C13" s="663">
        <v>158671205784</v>
      </c>
      <c r="D13" s="255">
        <v>15924805707</v>
      </c>
      <c r="E13" s="255">
        <v>174596011491</v>
      </c>
      <c r="F13" s="286">
        <v>0.13262271643522244</v>
      </c>
      <c r="G13" s="286">
        <v>2.1519823643655785E-2</v>
      </c>
      <c r="H13"/>
    </row>
    <row r="14" spans="2:8" ht="15" x14ac:dyDescent="0.25">
      <c r="B14" s="662" t="s">
        <v>72</v>
      </c>
      <c r="C14" s="663">
        <v>65258520411</v>
      </c>
      <c r="D14" s="255">
        <v>1047055436</v>
      </c>
      <c r="E14" s="255">
        <v>66305575847</v>
      </c>
      <c r="F14" s="286">
        <v>5.0365558230888369E-2</v>
      </c>
      <c r="G14" s="286">
        <v>8.1724908068248458E-3</v>
      </c>
      <c r="H14"/>
    </row>
    <row r="15" spans="2:8" ht="15" x14ac:dyDescent="0.25">
      <c r="B15" s="662" t="s">
        <v>73</v>
      </c>
      <c r="C15" s="663">
        <v>20588132969.519985</v>
      </c>
      <c r="D15" s="255">
        <v>11890088648.369991</v>
      </c>
      <c r="E15" s="255">
        <v>32478221617.889977</v>
      </c>
      <c r="F15" s="286">
        <v>2.467038014881438E-2</v>
      </c>
      <c r="G15" s="286">
        <v>4.0031017633675387E-3</v>
      </c>
      <c r="H15"/>
    </row>
    <row r="16" spans="2:8" x14ac:dyDescent="0.2">
      <c r="B16" s="662" t="s">
        <v>1097</v>
      </c>
      <c r="C16" s="663">
        <v>248087409433</v>
      </c>
      <c r="D16" s="663">
        <v>78280763598</v>
      </c>
      <c r="E16" s="663">
        <v>326368173031</v>
      </c>
      <c r="F16" s="664">
        <v>0.24790849055336583</v>
      </c>
      <c r="G16" s="664">
        <v>4.0226494675059024E-2</v>
      </c>
    </row>
    <row r="17" spans="2:8" x14ac:dyDescent="0.2">
      <c r="B17" s="662" t="s">
        <v>97</v>
      </c>
      <c r="C17" s="663">
        <v>76186799752</v>
      </c>
      <c r="D17" s="663">
        <v>2709261440</v>
      </c>
      <c r="E17" s="663">
        <v>78896061192</v>
      </c>
      <c r="F17" s="664">
        <v>5.992926105223164E-2</v>
      </c>
      <c r="G17" s="664">
        <v>9.724330518961679E-3</v>
      </c>
    </row>
    <row r="18" spans="2:8" ht="15" x14ac:dyDescent="0.25">
      <c r="B18" s="662" t="s">
        <v>96</v>
      </c>
      <c r="C18" s="255">
        <v>5873669141</v>
      </c>
      <c r="D18" s="255">
        <v>485351215</v>
      </c>
      <c r="E18" s="255">
        <v>6359020356</v>
      </c>
      <c r="F18" s="286">
        <v>4.8302967878683066E-3</v>
      </c>
      <c r="G18" s="286">
        <v>7.8378077161625915E-4</v>
      </c>
      <c r="H18"/>
    </row>
    <row r="19" spans="2:8" ht="15" x14ac:dyDescent="0.25">
      <c r="B19" s="450" t="s">
        <v>98</v>
      </c>
      <c r="C19" s="255">
        <v>4871015690</v>
      </c>
      <c r="D19" s="255">
        <v>518201189</v>
      </c>
      <c r="E19" s="255">
        <v>5389216879</v>
      </c>
      <c r="F19" s="286">
        <v>4.0936363657332123E-3</v>
      </c>
      <c r="G19" s="286">
        <v>6.6424768712125624E-4</v>
      </c>
      <c r="H19"/>
    </row>
    <row r="20" spans="2:8" ht="15" x14ac:dyDescent="0.25">
      <c r="B20" s="665" t="s">
        <v>1098</v>
      </c>
      <c r="C20" s="666">
        <v>1090909562116.52</v>
      </c>
      <c r="D20" s="666">
        <v>225576905541.37</v>
      </c>
      <c r="E20" s="666">
        <v>1316486467657.8901</v>
      </c>
      <c r="F20" s="667">
        <v>1</v>
      </c>
      <c r="G20" s="667">
        <v>0.16226348111461597</v>
      </c>
      <c r="H20"/>
    </row>
    <row r="31" spans="2:8" x14ac:dyDescent="0.2">
      <c r="B31" s="261" t="s">
        <v>146</v>
      </c>
    </row>
  </sheetData>
  <mergeCells count="8">
    <mergeCell ref="B8:H8"/>
    <mergeCell ref="B10:B11"/>
    <mergeCell ref="B1:H1"/>
    <mergeCell ref="B2:H2"/>
    <mergeCell ref="B3:H3"/>
    <mergeCell ref="B5:H5"/>
    <mergeCell ref="B6:H6"/>
    <mergeCell ref="B7:H7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6F0B-D184-419F-B3A8-E5BA4974BA94}">
  <dimension ref="B1:L19"/>
  <sheetViews>
    <sheetView showGridLines="0" workbookViewId="0">
      <selection activeCell="B19" sqref="B19:F19"/>
    </sheetView>
  </sheetViews>
  <sheetFormatPr defaultRowHeight="15" x14ac:dyDescent="0.25"/>
  <sheetData>
    <row r="1" spans="2:12" ht="27.75" customHeight="1" x14ac:dyDescent="0.25">
      <c r="B1" s="101"/>
      <c r="D1" s="886" t="s">
        <v>36</v>
      </c>
      <c r="E1" s="887"/>
      <c r="F1" s="887"/>
      <c r="G1" s="887"/>
      <c r="H1" s="887"/>
      <c r="I1" s="887"/>
      <c r="J1" s="887"/>
      <c r="K1" s="887"/>
      <c r="L1" s="668"/>
    </row>
    <row r="2" spans="2:12" ht="20.25" x14ac:dyDescent="0.25">
      <c r="B2" s="101"/>
      <c r="D2" s="802" t="s">
        <v>37</v>
      </c>
      <c r="E2" s="803"/>
      <c r="F2" s="803"/>
      <c r="G2" s="803"/>
      <c r="H2" s="803"/>
      <c r="I2" s="803"/>
      <c r="J2" s="803"/>
      <c r="K2" s="803"/>
      <c r="L2" s="669"/>
    </row>
    <row r="3" spans="2:12" ht="15.75" customHeight="1" x14ac:dyDescent="0.25">
      <c r="B3" s="101"/>
      <c r="D3" s="714" t="s">
        <v>38</v>
      </c>
      <c r="E3" s="715"/>
      <c r="F3" s="715"/>
      <c r="G3" s="715"/>
      <c r="H3" s="715"/>
      <c r="I3" s="715"/>
      <c r="J3" s="715"/>
      <c r="K3" s="715"/>
      <c r="L3" s="6"/>
    </row>
    <row r="5" spans="2:12" x14ac:dyDescent="0.25">
      <c r="F5" s="670"/>
    </row>
    <row r="6" spans="2:12" x14ac:dyDescent="0.25">
      <c r="H6" s="478" t="s">
        <v>1099</v>
      </c>
    </row>
    <row r="7" spans="2:12" x14ac:dyDescent="0.25">
      <c r="H7" s="478">
        <v>2025</v>
      </c>
    </row>
    <row r="8" spans="2:12" x14ac:dyDescent="0.25">
      <c r="H8" s="671" t="s">
        <v>100</v>
      </c>
    </row>
    <row r="19" spans="2:6" x14ac:dyDescent="0.25">
      <c r="B19" s="905" t="s">
        <v>757</v>
      </c>
      <c r="C19" s="905"/>
      <c r="D19" s="905"/>
      <c r="E19" s="905"/>
      <c r="F19" s="905"/>
    </row>
  </sheetData>
  <mergeCells count="4">
    <mergeCell ref="D1:K1"/>
    <mergeCell ref="D2:K2"/>
    <mergeCell ref="D3:K3"/>
    <mergeCell ref="B19:F19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57ACE-02C6-4C58-9180-46C6AD799351}">
  <sheetPr codeName="Sheet49"/>
  <dimension ref="A2:I24"/>
  <sheetViews>
    <sheetView showGridLines="0" zoomScaleNormal="100" workbookViewId="0">
      <selection activeCell="I14" sqref="I14"/>
    </sheetView>
  </sheetViews>
  <sheetFormatPr defaultColWidth="11.42578125" defaultRowHeight="15" x14ac:dyDescent="0.25"/>
  <cols>
    <col min="1" max="1" width="61.42578125" customWidth="1"/>
    <col min="2" max="2" width="13.7109375" customWidth="1"/>
    <col min="3" max="3" width="16.28515625" customWidth="1"/>
    <col min="4" max="4" width="11" customWidth="1"/>
    <col min="5" max="5" width="18" customWidth="1"/>
    <col min="6" max="6" width="13.140625" style="72" customWidth="1"/>
    <col min="7" max="7" width="15.5703125" style="72" customWidth="1"/>
    <col min="8" max="8" width="12.85546875" customWidth="1"/>
    <col min="9" max="9" width="13.42578125" customWidth="1"/>
    <col min="10" max="10" width="12.28515625" customWidth="1"/>
    <col min="11" max="11" width="18.140625" customWidth="1"/>
    <col min="12" max="12" width="12.5703125" customWidth="1"/>
    <col min="13" max="13" width="16.42578125" customWidth="1"/>
    <col min="14" max="14" width="11.140625" customWidth="1"/>
    <col min="15" max="15" width="14" customWidth="1"/>
    <col min="16" max="16" width="11.5703125" customWidth="1"/>
    <col min="17" max="17" width="15.28515625" customWidth="1"/>
    <col min="18" max="18" width="1.85546875" customWidth="1"/>
    <col min="19" max="19" width="14.85546875" customWidth="1"/>
    <col min="20" max="20" width="14.42578125" customWidth="1"/>
    <col min="22" max="22" width="44.85546875" bestFit="1" customWidth="1"/>
    <col min="23" max="23" width="29.140625" bestFit="1" customWidth="1"/>
  </cols>
  <sheetData>
    <row r="2" spans="1:9" ht="27.75" x14ac:dyDescent="0.25">
      <c r="A2" s="710" t="s">
        <v>36</v>
      </c>
      <c r="B2" s="711"/>
      <c r="C2" s="711"/>
      <c r="D2" s="711"/>
      <c r="E2" s="711"/>
      <c r="F2" s="711"/>
      <c r="G2" s="711"/>
      <c r="H2" s="711"/>
    </row>
    <row r="3" spans="1:9" ht="20.25" x14ac:dyDescent="0.25">
      <c r="A3" s="712" t="s">
        <v>37</v>
      </c>
      <c r="B3" s="713"/>
      <c r="C3" s="713"/>
      <c r="D3" s="713"/>
      <c r="E3" s="713"/>
      <c r="F3" s="713"/>
      <c r="G3" s="713"/>
      <c r="H3" s="713"/>
    </row>
    <row r="4" spans="1:9" ht="15.75" x14ac:dyDescent="0.25">
      <c r="A4" s="714" t="s">
        <v>38</v>
      </c>
      <c r="B4" s="715"/>
      <c r="C4" s="715"/>
      <c r="D4" s="715"/>
      <c r="E4" s="715"/>
      <c r="F4" s="715"/>
      <c r="G4" s="715"/>
      <c r="H4" s="715"/>
    </row>
    <row r="6" spans="1:9" x14ac:dyDescent="0.25">
      <c r="A6" s="906" t="s">
        <v>1622</v>
      </c>
      <c r="B6" s="906"/>
      <c r="C6" s="906"/>
      <c r="D6" s="906"/>
      <c r="E6" s="906"/>
      <c r="F6" s="906"/>
      <c r="G6" s="906"/>
    </row>
    <row r="7" spans="1:9" x14ac:dyDescent="0.25">
      <c r="A7" s="906">
        <v>2025</v>
      </c>
      <c r="B7" s="906"/>
      <c r="C7" s="906"/>
      <c r="D7" s="906"/>
      <c r="E7" s="906"/>
      <c r="F7" s="906"/>
      <c r="G7" s="906"/>
    </row>
    <row r="8" spans="1:9" ht="15.75" customHeight="1" x14ac:dyDescent="0.25"/>
    <row r="9" spans="1:9" ht="15.75" customHeight="1" x14ac:dyDescent="0.25">
      <c r="H9" s="72"/>
      <c r="I9" s="72"/>
    </row>
    <row r="10" spans="1:9" ht="15.75" customHeight="1" x14ac:dyDescent="0.25">
      <c r="F10" s="221"/>
      <c r="G10" s="304">
        <v>2025</v>
      </c>
      <c r="H10" s="221"/>
      <c r="I10" s="72"/>
    </row>
    <row r="11" spans="1:9" ht="15.75" customHeight="1" x14ac:dyDescent="0.25">
      <c r="F11" s="305" t="s">
        <v>751</v>
      </c>
      <c r="G11" s="306">
        <v>606158</v>
      </c>
      <c r="H11" s="307">
        <f>+G11/$G$16</f>
        <v>44.983896103896107</v>
      </c>
      <c r="I11" s="72"/>
    </row>
    <row r="12" spans="1:9" ht="15.75" customHeight="1" x14ac:dyDescent="0.25">
      <c r="A12" s="308"/>
      <c r="F12" s="305" t="s">
        <v>101</v>
      </c>
      <c r="G12" s="306">
        <v>61936</v>
      </c>
      <c r="H12" s="307">
        <f>+G12/$G$16</f>
        <v>4.5963636363636367</v>
      </c>
      <c r="I12" s="72"/>
    </row>
    <row r="13" spans="1:9" ht="15.75" customHeight="1" x14ac:dyDescent="0.25">
      <c r="F13" s="305" t="s">
        <v>72</v>
      </c>
      <c r="G13" s="306">
        <v>4486</v>
      </c>
      <c r="H13" s="307">
        <f>+G13/$G$16</f>
        <v>0.33291280148423008</v>
      </c>
      <c r="I13" s="72"/>
    </row>
    <row r="14" spans="1:9" ht="15.75" customHeight="1" x14ac:dyDescent="0.25">
      <c r="F14" s="305" t="s">
        <v>73</v>
      </c>
      <c r="G14" s="306">
        <v>50025</v>
      </c>
      <c r="H14" s="307">
        <f>+G14/$G$16</f>
        <v>3.712430426716141</v>
      </c>
      <c r="I14" s="72"/>
    </row>
    <row r="15" spans="1:9" ht="15.75" customHeight="1" x14ac:dyDescent="0.25">
      <c r="F15" s="305" t="s">
        <v>74</v>
      </c>
      <c r="G15" s="306">
        <v>39642</v>
      </c>
      <c r="H15" s="307">
        <f>+G15/$G$16</f>
        <v>2.9418923933209649</v>
      </c>
      <c r="I15" s="72"/>
    </row>
    <row r="16" spans="1:9" ht="15.75" customHeight="1" x14ac:dyDescent="0.25">
      <c r="F16" s="221" t="s">
        <v>775</v>
      </c>
      <c r="G16" s="309">
        <v>13475</v>
      </c>
      <c r="H16" s="221"/>
      <c r="I16" s="72"/>
    </row>
    <row r="17" spans="1:9" ht="15.75" customHeight="1" x14ac:dyDescent="0.25">
      <c r="F17" s="72" t="s">
        <v>776</v>
      </c>
      <c r="G17" s="72">
        <v>3107</v>
      </c>
      <c r="H17" s="72"/>
      <c r="I17" s="72"/>
    </row>
    <row r="18" spans="1:9" ht="15.75" customHeight="1" x14ac:dyDescent="0.25">
      <c r="F18" s="288" t="s">
        <v>777</v>
      </c>
      <c r="G18" s="72">
        <v>229</v>
      </c>
      <c r="H18" s="72"/>
      <c r="I18" s="72"/>
    </row>
    <row r="19" spans="1:9" x14ac:dyDescent="0.25">
      <c r="H19" s="72"/>
      <c r="I19" s="72"/>
    </row>
    <row r="20" spans="1:9" x14ac:dyDescent="0.25">
      <c r="H20" s="72"/>
      <c r="I20" s="72"/>
    </row>
    <row r="21" spans="1:9" x14ac:dyDescent="0.25">
      <c r="H21" s="72"/>
      <c r="I21" s="72"/>
    </row>
    <row r="24" spans="1:9" x14ac:dyDescent="0.25">
      <c r="A24" s="298" t="s">
        <v>778</v>
      </c>
    </row>
  </sheetData>
  <mergeCells count="5">
    <mergeCell ref="A2:H2"/>
    <mergeCell ref="A3:H3"/>
    <mergeCell ref="A4:H4"/>
    <mergeCell ref="A6:G6"/>
    <mergeCell ref="A7:G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5ADEF-DBC7-40DC-937B-F9A86733FE94}">
  <dimension ref="A1:M613"/>
  <sheetViews>
    <sheetView showGridLines="0" zoomScale="70" zoomScaleNormal="70" workbookViewId="0">
      <selection activeCell="G20" sqref="G20"/>
    </sheetView>
  </sheetViews>
  <sheetFormatPr defaultColWidth="9.140625" defaultRowHeight="15" x14ac:dyDescent="0.25"/>
  <cols>
    <col min="2" max="2" width="135.5703125" customWidth="1"/>
    <col min="3" max="3" width="17.28515625" style="329" customWidth="1"/>
    <col min="4" max="4" width="16.85546875" bestFit="1" customWidth="1"/>
    <col min="5" max="5" width="13.140625" customWidth="1"/>
    <col min="6" max="6" width="22" style="72" customWidth="1"/>
    <col min="7" max="7" width="56.28515625" customWidth="1"/>
    <col min="8" max="8" width="17.85546875" bestFit="1" customWidth="1"/>
  </cols>
  <sheetData>
    <row r="1" spans="1:13" x14ac:dyDescent="0.25">
      <c r="C1"/>
      <c r="G1" s="72"/>
    </row>
    <row r="2" spans="1:13" ht="27.75" customHeight="1" x14ac:dyDescent="0.25">
      <c r="A2" s="710" t="s">
        <v>36</v>
      </c>
      <c r="B2" s="711"/>
      <c r="C2" s="711"/>
      <c r="D2" s="711"/>
      <c r="E2" s="711"/>
      <c r="F2" s="132"/>
      <c r="G2" s="132"/>
      <c r="H2" s="132"/>
    </row>
    <row r="3" spans="1:13" ht="20.25" x14ac:dyDescent="0.25">
      <c r="A3" s="712" t="s">
        <v>37</v>
      </c>
      <c r="B3" s="713"/>
      <c r="C3" s="713"/>
      <c r="D3" s="713"/>
      <c r="E3" s="713"/>
      <c r="F3" s="133"/>
      <c r="G3" s="133"/>
      <c r="H3" s="133"/>
    </row>
    <row r="4" spans="1:13" ht="15.75" customHeight="1" x14ac:dyDescent="0.25">
      <c r="A4" s="714" t="s">
        <v>38</v>
      </c>
      <c r="B4" s="715"/>
      <c r="C4" s="715"/>
      <c r="D4" s="715"/>
      <c r="E4" s="715"/>
      <c r="F4" s="6"/>
      <c r="G4" s="6"/>
      <c r="H4" s="6"/>
    </row>
    <row r="5" spans="1:13" x14ac:dyDescent="0.25">
      <c r="C5"/>
      <c r="G5" s="72"/>
    </row>
    <row r="6" spans="1:13" x14ac:dyDescent="0.25">
      <c r="B6" s="717" t="s">
        <v>1620</v>
      </c>
      <c r="C6" s="717"/>
      <c r="D6" s="717"/>
      <c r="E6" s="717"/>
    </row>
    <row r="7" spans="1:13" x14ac:dyDescent="0.25">
      <c r="B7" s="717">
        <v>2025</v>
      </c>
      <c r="C7" s="717"/>
      <c r="D7" s="717"/>
      <c r="E7" s="717"/>
    </row>
    <row r="8" spans="1:13" x14ac:dyDescent="0.25">
      <c r="B8" s="909" t="s">
        <v>100</v>
      </c>
      <c r="C8" s="909"/>
      <c r="D8" s="909"/>
      <c r="E8" s="909"/>
    </row>
    <row r="10" spans="1:13" x14ac:dyDescent="0.25">
      <c r="C10" s="310"/>
      <c r="D10" s="72">
        <v>8113264048168.5498</v>
      </c>
      <c r="E10" s="655">
        <f>+D10/1000000</f>
        <v>8113264.0481685502</v>
      </c>
      <c r="F10" s="72" t="s">
        <v>1100</v>
      </c>
    </row>
    <row r="11" spans="1:13" x14ac:dyDescent="0.25">
      <c r="B11" s="907" t="s">
        <v>779</v>
      </c>
      <c r="C11" s="312" t="s">
        <v>780</v>
      </c>
      <c r="D11" s="313" t="s">
        <v>773</v>
      </c>
      <c r="E11" s="314" t="s">
        <v>774</v>
      </c>
    </row>
    <row r="12" spans="1:13" ht="18.75" x14ac:dyDescent="0.3">
      <c r="B12" s="908"/>
      <c r="C12" s="315">
        <v>1</v>
      </c>
      <c r="D12" s="316">
        <v>2</v>
      </c>
      <c r="E12" s="315">
        <v>3</v>
      </c>
      <c r="G12" s="317"/>
    </row>
    <row r="13" spans="1:13" ht="15" customHeight="1" x14ac:dyDescent="0.25">
      <c r="B13" s="318" t="s">
        <v>751</v>
      </c>
      <c r="C13" s="319">
        <v>79003383385</v>
      </c>
      <c r="D13" s="320">
        <f t="shared" ref="D13:D76" si="0">C13/$C$604</f>
        <v>0.77410295341185287</v>
      </c>
      <c r="E13" s="320">
        <f>+C13/$D$10</f>
        <v>9.7375585110944154E-3</v>
      </c>
      <c r="F13" s="636"/>
      <c r="G13" s="321"/>
      <c r="H13" s="321"/>
      <c r="I13" s="321"/>
      <c r="J13" s="321"/>
      <c r="K13" s="321"/>
      <c r="L13" s="321"/>
      <c r="M13" s="321"/>
    </row>
    <row r="14" spans="1:13" ht="15" customHeight="1" x14ac:dyDescent="0.25">
      <c r="B14" s="322" t="s">
        <v>1101</v>
      </c>
      <c r="C14" s="673">
        <v>7867650001</v>
      </c>
      <c r="D14" s="323">
        <f t="shared" si="0"/>
        <v>7.7090003506624719E-2</v>
      </c>
      <c r="E14" s="323">
        <f t="shared" ref="E14:E77" si="1">+C14/$D$10</f>
        <v>9.6972685152235444E-4</v>
      </c>
      <c r="F14" s="676" t="str">
        <f>+PROPER(B14)</f>
        <v>03 - Construcción Línea 2C Del Metro De Santo Domingo Tramos:  Alcarrizos- Luperón</v>
      </c>
      <c r="G14" s="321"/>
      <c r="H14" s="321"/>
      <c r="I14" s="321"/>
      <c r="J14" s="321"/>
    </row>
    <row r="15" spans="1:13" ht="63" x14ac:dyDescent="0.25">
      <c r="B15" s="116" t="s">
        <v>782</v>
      </c>
      <c r="C15" s="673">
        <v>3323696114</v>
      </c>
      <c r="D15" s="323">
        <f t="shared" si="0"/>
        <v>3.2566744205785494E-2</v>
      </c>
      <c r="E15" s="323">
        <f t="shared" si="1"/>
        <v>4.0966201694745476E-4</v>
      </c>
      <c r="F15" s="676" t="str">
        <f t="shared" ref="F15:F32" si="2">+PROPER(B15)</f>
        <v>01 - Mejoramiento De 100,000 Viviendas En La República Dominicana</v>
      </c>
    </row>
    <row r="16" spans="1:13" ht="94.5" x14ac:dyDescent="0.25">
      <c r="B16" s="116" t="s">
        <v>1102</v>
      </c>
      <c r="C16" s="673">
        <v>3155500000</v>
      </c>
      <c r="D16" s="323">
        <f t="shared" si="0"/>
        <v>3.0918699488949763E-2</v>
      </c>
      <c r="E16" s="323">
        <f t="shared" si="1"/>
        <v>3.8893101238487461E-4</v>
      </c>
      <c r="F16" s="676" t="str">
        <f t="shared" si="2"/>
        <v>11 - Rehabilitación  Y Mantenimiento De Carreteras  (117 Km) Y Caminos Vecinales (884 Km) A Nivel Nacional</v>
      </c>
    </row>
    <row r="17" spans="2:8" ht="94.5" x14ac:dyDescent="0.25">
      <c r="B17" s="116" t="s">
        <v>1103</v>
      </c>
      <c r="C17" s="673">
        <v>3014474394</v>
      </c>
      <c r="D17" s="323">
        <f t="shared" si="0"/>
        <v>2.9536880971389623E-2</v>
      </c>
      <c r="E17" s="323">
        <f t="shared" si="1"/>
        <v>3.7154890757936976E-4</v>
      </c>
      <c r="F17" s="676" t="str">
        <f t="shared" si="2"/>
        <v>01 - Mejoramiento Puerto De Manzanillo Y Sus Vías De Conectividad, Provincia Montecristi, R.D.</v>
      </c>
    </row>
    <row r="18" spans="2:8" ht="63" x14ac:dyDescent="0.25">
      <c r="B18" s="116" t="s">
        <v>1104</v>
      </c>
      <c r="C18" s="673">
        <v>2064989645</v>
      </c>
      <c r="D18" s="323">
        <f t="shared" si="0"/>
        <v>2.0233495256392984E-2</v>
      </c>
      <c r="E18" s="323">
        <f t="shared" si="1"/>
        <v>2.5452020700178507E-4</v>
      </c>
      <c r="F18" s="676" t="str">
        <f t="shared" si="2"/>
        <v>02 - Ampliación Del Servicio De La Linea 1 Del Metro De Santo Domingo</v>
      </c>
    </row>
    <row r="19" spans="2:8" ht="78.75" x14ac:dyDescent="0.25">
      <c r="B19" s="116" t="s">
        <v>1105</v>
      </c>
      <c r="C19" s="673">
        <v>1135979999</v>
      </c>
      <c r="D19" s="323">
        <f t="shared" si="0"/>
        <v>1.1130731806223563E-2</v>
      </c>
      <c r="E19" s="323">
        <f t="shared" si="1"/>
        <v>1.4001516433529991E-4</v>
      </c>
      <c r="F19" s="676" t="str">
        <f t="shared" si="2"/>
        <v>02 - Rehabilitación Para El Desarrollo Turístico Y Social De La Ciudad Colonial, Santo Domingo, D.N.</v>
      </c>
    </row>
    <row r="20" spans="2:8" ht="15.75" customHeight="1" x14ac:dyDescent="0.25">
      <c r="B20" s="116" t="s">
        <v>1106</v>
      </c>
      <c r="C20" s="673">
        <v>1050000000</v>
      </c>
      <c r="D20" s="323">
        <f t="shared" si="0"/>
        <v>1.0288269517793457E-2</v>
      </c>
      <c r="E20" s="323">
        <f t="shared" si="1"/>
        <v>1.2941770337636456E-4</v>
      </c>
      <c r="F20" s="676" t="str">
        <f t="shared" si="2"/>
        <v>14 - Construcción De Puente Levadizo En Sustitución Al Flotante Sobre El Rio Ozama, Entre Av. Francisco Caamaño Deñó Con Av. Malecón, Provincia Santo Domingo</v>
      </c>
    </row>
    <row r="21" spans="2:8" ht="94.5" x14ac:dyDescent="0.25">
      <c r="B21" s="116" t="s">
        <v>722</v>
      </c>
      <c r="C21" s="673">
        <v>1050000000</v>
      </c>
      <c r="D21" s="323">
        <f t="shared" si="0"/>
        <v>1.0288269517793457E-2</v>
      </c>
      <c r="E21" s="323">
        <f t="shared" si="1"/>
        <v>1.2941770337636456E-4</v>
      </c>
      <c r="F21" s="676" t="str">
        <f t="shared" si="2"/>
        <v>07 - Recuperación De La Cobertura Vegetal En Cuencas Hidrográficas De La República Dominicana.</v>
      </c>
    </row>
    <row r="22" spans="2:8" ht="94.5" x14ac:dyDescent="0.25">
      <c r="B22" s="116" t="s">
        <v>1107</v>
      </c>
      <c r="C22" s="673">
        <v>1000000000</v>
      </c>
      <c r="D22" s="323">
        <f t="shared" si="0"/>
        <v>9.7983519217080539E-3</v>
      </c>
      <c r="E22" s="323">
        <f t="shared" si="1"/>
        <v>1.2325495559653766E-4</v>
      </c>
      <c r="F22" s="676" t="str">
        <f t="shared" si="2"/>
        <v>23 - Mejoramiento De La Conectividad Para La Transformacion Digital En La Republica Dominicana</v>
      </c>
    </row>
    <row r="23" spans="2:8" ht="78.75" x14ac:dyDescent="0.25">
      <c r="B23" s="116" t="s">
        <v>781</v>
      </c>
      <c r="C23" s="673">
        <v>1000000000</v>
      </c>
      <c r="D23" s="323">
        <f t="shared" si="0"/>
        <v>9.7983519217080539E-3</v>
      </c>
      <c r="E23" s="323">
        <f t="shared" si="1"/>
        <v>1.2325495559653766E-4</v>
      </c>
      <c r="F23" s="676" t="str">
        <f t="shared" si="2"/>
        <v>01 - Construcción Verja Perimetral Inteligente Frontera República Dominicana-Haití</v>
      </c>
    </row>
    <row r="24" spans="2:8" ht="94.5" x14ac:dyDescent="0.25">
      <c r="B24" s="116" t="s">
        <v>1108</v>
      </c>
      <c r="C24" s="673">
        <v>940000000</v>
      </c>
      <c r="D24" s="323">
        <f t="shared" si="0"/>
        <v>9.210450806405571E-3</v>
      </c>
      <c r="E24" s="323">
        <f t="shared" si="1"/>
        <v>1.1585965826074541E-4</v>
      </c>
      <c r="F24" s="676" t="str">
        <f t="shared" si="2"/>
        <v>04 - Construcción De La Línea 1B Del Metro De Santo Domingo, Tramo Villa Mella - Punta, Santo Domingo Norte</v>
      </c>
      <c r="H24" s="672"/>
    </row>
    <row r="25" spans="2:8" ht="110.25" x14ac:dyDescent="0.25">
      <c r="B25" s="116" t="s">
        <v>1109</v>
      </c>
      <c r="C25" s="673">
        <v>916202484</v>
      </c>
      <c r="D25" s="323">
        <f t="shared" si="0"/>
        <v>8.9772743697750929E-3</v>
      </c>
      <c r="E25" s="323">
        <f t="shared" si="1"/>
        <v>1.1292649648285751E-4</v>
      </c>
      <c r="F25" s="676" t="str">
        <f t="shared" si="2"/>
        <v>79 - Reconstrucción De La Infraestructura Vial Urbana Del Municipio Santo Domingo Oeste, Provincia Santo Domingo</v>
      </c>
    </row>
    <row r="26" spans="2:8" ht="94.5" x14ac:dyDescent="0.25">
      <c r="B26" s="116" t="s">
        <v>1110</v>
      </c>
      <c r="C26" s="673">
        <v>900000000</v>
      </c>
      <c r="D26" s="323">
        <f t="shared" si="0"/>
        <v>8.8185167295372485E-3</v>
      </c>
      <c r="E26" s="323">
        <f t="shared" si="1"/>
        <v>1.1092946003688389E-4</v>
      </c>
      <c r="F26" s="676" t="str">
        <f t="shared" si="2"/>
        <v>03 - Ampliación Del Sistema Nacional De Atencion A Emergencias Y Seguridad 9-1-1, Fase Ii</v>
      </c>
      <c r="H26" s="324"/>
    </row>
    <row r="27" spans="2:8" ht="78.75" x14ac:dyDescent="0.25">
      <c r="B27" s="116" t="s">
        <v>1111</v>
      </c>
      <c r="C27" s="673">
        <v>800000000</v>
      </c>
      <c r="D27" s="323">
        <f t="shared" si="0"/>
        <v>7.8386815373664431E-3</v>
      </c>
      <c r="E27" s="323">
        <f t="shared" si="1"/>
        <v>9.8603964477230127E-5</v>
      </c>
      <c r="F27" s="676" t="str">
        <f t="shared" si="2"/>
        <v>02 - Reconstrucción  De La Infraestructura Vial Urbana Del Municipio Santo Domingo Este</v>
      </c>
    </row>
    <row r="28" spans="2:8" ht="94.5" x14ac:dyDescent="0.25">
      <c r="B28" s="116" t="s">
        <v>1112</v>
      </c>
      <c r="C28" s="673">
        <v>757320000</v>
      </c>
      <c r="D28" s="323">
        <f t="shared" si="0"/>
        <v>7.4204878773479433E-3</v>
      </c>
      <c r="E28" s="323">
        <f t="shared" si="1"/>
        <v>9.3343442972369903E-5</v>
      </c>
      <c r="F28" s="676" t="str">
        <f t="shared" si="2"/>
        <v>01 - Mejoramiento De La Sanidad E Inocuidad Agro-Alimentaria En La República Dominicana</v>
      </c>
    </row>
    <row r="29" spans="2:8" ht="110.25" x14ac:dyDescent="0.25">
      <c r="B29" s="116" t="s">
        <v>1113</v>
      </c>
      <c r="C29" s="673">
        <v>700000000</v>
      </c>
      <c r="D29" s="323">
        <f t="shared" si="0"/>
        <v>6.8588463451956377E-3</v>
      </c>
      <c r="E29" s="323">
        <f t="shared" si="1"/>
        <v>8.6278468917576362E-5</v>
      </c>
      <c r="F29" s="676" t="str">
        <f t="shared" si="2"/>
        <v>01 - Mejoramiento Urbano, Social Y Ambiental Del Barrio Domingo Savio (La Cienega - Los Guandules), Distrito Nacional</v>
      </c>
    </row>
    <row r="30" spans="2:8" ht="94.5" x14ac:dyDescent="0.25">
      <c r="B30" s="116" t="s">
        <v>1114</v>
      </c>
      <c r="C30" s="673">
        <v>679693856</v>
      </c>
      <c r="D30" s="323">
        <f t="shared" si="0"/>
        <v>6.6598796001107576E-3</v>
      </c>
      <c r="E30" s="323">
        <f t="shared" si="1"/>
        <v>8.3775636040519464E-5</v>
      </c>
      <c r="F30" s="676" t="str">
        <f t="shared" si="2"/>
        <v>17 - Reparación De Instalaciones Deportivas Del Centro Olímpico Juan Pablo Duarte,Distrito Nacional.</v>
      </c>
    </row>
    <row r="31" spans="2:8" ht="78.75" x14ac:dyDescent="0.25">
      <c r="B31" s="116" t="s">
        <v>1115</v>
      </c>
      <c r="C31" s="673">
        <v>662449960</v>
      </c>
      <c r="D31" s="323">
        <f t="shared" si="0"/>
        <v>6.4909178386014232E-3</v>
      </c>
      <c r="E31" s="323">
        <f t="shared" si="1"/>
        <v>8.1650240404728154E-5</v>
      </c>
      <c r="F31" s="676" t="str">
        <f t="shared" si="2"/>
        <v>05 - Construcción Edificio Nueva Sede Central De La Policía Nacional En El Distrito Nacional</v>
      </c>
    </row>
    <row r="32" spans="2:8" ht="78.75" x14ac:dyDescent="0.25">
      <c r="B32" s="116" t="s">
        <v>1116</v>
      </c>
      <c r="C32" s="673">
        <v>637087444</v>
      </c>
      <c r="D32" s="323">
        <f t="shared" si="0"/>
        <v>6.2424069812134723E-3</v>
      </c>
      <c r="E32" s="323">
        <f t="shared" si="1"/>
        <v>7.8524184621331673E-5</v>
      </c>
      <c r="F32" s="676" t="str">
        <f t="shared" si="2"/>
        <v>02 - Construcción De 2,000 Viviendas En El Distrito Municipal Hato Del Yaque, Provincia Santiago</v>
      </c>
    </row>
    <row r="33" spans="2:5" hidden="1" x14ac:dyDescent="0.25">
      <c r="B33" s="116" t="s">
        <v>1117</v>
      </c>
      <c r="C33" s="673">
        <v>706851252</v>
      </c>
      <c r="D33" s="323">
        <f t="shared" si="0"/>
        <v>6.9259773233959435E-3</v>
      </c>
      <c r="E33" s="323">
        <f t="shared" si="1"/>
        <v>8.7122919678617059E-5</v>
      </c>
    </row>
    <row r="34" spans="2:5" hidden="1" x14ac:dyDescent="0.25">
      <c r="B34" s="116" t="s">
        <v>1118</v>
      </c>
      <c r="C34" s="674">
        <v>450.582739</v>
      </c>
      <c r="D34" s="323">
        <f t="shared" si="0"/>
        <v>4.4149682465691286E-9</v>
      </c>
      <c r="E34" s="323">
        <f t="shared" si="1"/>
        <v>5.5536555488011318E-11</v>
      </c>
    </row>
    <row r="35" spans="2:5" hidden="1" x14ac:dyDescent="0.25">
      <c r="B35" s="116" t="s">
        <v>1119</v>
      </c>
      <c r="C35" s="674">
        <v>450.000001</v>
      </c>
      <c r="D35" s="323">
        <f t="shared" si="0"/>
        <v>4.4092583745669759E-9</v>
      </c>
      <c r="E35" s="323">
        <f t="shared" si="1"/>
        <v>5.5464730141696903E-11</v>
      </c>
    </row>
    <row r="36" spans="2:5" hidden="1" x14ac:dyDescent="0.25">
      <c r="B36" s="116" t="s">
        <v>1120</v>
      </c>
      <c r="C36" s="674">
        <v>410</v>
      </c>
      <c r="D36" s="323">
        <f t="shared" si="0"/>
        <v>4.0173242879003019E-9</v>
      </c>
      <c r="E36" s="323">
        <f t="shared" si="1"/>
        <v>5.053453179458044E-11</v>
      </c>
    </row>
    <row r="37" spans="2:5" hidden="1" x14ac:dyDescent="0.25">
      <c r="B37" s="116" t="s">
        <v>1121</v>
      </c>
      <c r="C37" s="674">
        <v>403.20045499999998</v>
      </c>
      <c r="D37" s="323">
        <f t="shared" si="0"/>
        <v>3.9506999530828116E-9</v>
      </c>
      <c r="E37" s="323">
        <f t="shared" si="1"/>
        <v>4.9696454177528781E-11</v>
      </c>
    </row>
    <row r="38" spans="2:5" hidden="1" x14ac:dyDescent="0.25">
      <c r="B38" s="116" t="s">
        <v>1122</v>
      </c>
      <c r="C38" s="674">
        <v>400</v>
      </c>
      <c r="D38" s="323">
        <f t="shared" si="0"/>
        <v>3.9193407686832213E-9</v>
      </c>
      <c r="E38" s="323">
        <f t="shared" si="1"/>
        <v>4.9301982238615067E-11</v>
      </c>
    </row>
    <row r="39" spans="2:5" hidden="1" x14ac:dyDescent="0.25">
      <c r="B39" s="116" t="s">
        <v>1123</v>
      </c>
      <c r="C39" s="674">
        <v>353.46603499999998</v>
      </c>
      <c r="D39" s="323">
        <f t="shared" si="0"/>
        <v>3.463384603300776E-9</v>
      </c>
      <c r="E39" s="323">
        <f t="shared" si="1"/>
        <v>4.3566440448809225E-11</v>
      </c>
    </row>
    <row r="40" spans="2:5" hidden="1" x14ac:dyDescent="0.25">
      <c r="B40" s="116" t="s">
        <v>1124</v>
      </c>
      <c r="C40" s="674">
        <v>353.17241200000001</v>
      </c>
      <c r="D40" s="323">
        <f t="shared" si="0"/>
        <v>3.4605075818144687E-9</v>
      </c>
      <c r="E40" s="323">
        <f t="shared" si="1"/>
        <v>4.3530249958982103E-11</v>
      </c>
    </row>
    <row r="41" spans="2:5" hidden="1" x14ac:dyDescent="0.25">
      <c r="B41" s="116" t="s">
        <v>1125</v>
      </c>
      <c r="C41" s="674">
        <v>336.607372</v>
      </c>
      <c r="D41" s="323">
        <f t="shared" si="0"/>
        <v>3.2981974902972976E-9</v>
      </c>
      <c r="E41" s="323">
        <f t="shared" si="1"/>
        <v>4.1488526689327234E-11</v>
      </c>
    </row>
    <row r="42" spans="2:5" hidden="1" x14ac:dyDescent="0.25">
      <c r="B42" s="116" t="s">
        <v>1126</v>
      </c>
      <c r="C42" s="674">
        <v>329.89894500000003</v>
      </c>
      <c r="D42" s="323">
        <f t="shared" si="0"/>
        <v>3.2324659617102099E-9</v>
      </c>
      <c r="E42" s="323">
        <f t="shared" si="1"/>
        <v>4.0661679817319623E-11</v>
      </c>
    </row>
    <row r="43" spans="2:5" hidden="1" x14ac:dyDescent="0.25">
      <c r="B43" s="116" t="s">
        <v>1127</v>
      </c>
      <c r="C43" s="674">
        <v>318.45</v>
      </c>
      <c r="D43" s="323">
        <f t="shared" si="0"/>
        <v>3.1202851694679297E-9</v>
      </c>
      <c r="E43" s="323">
        <f t="shared" si="1"/>
        <v>3.9250540609717416E-11</v>
      </c>
    </row>
    <row r="44" spans="2:5" hidden="1" x14ac:dyDescent="0.25">
      <c r="B44" s="116" t="s">
        <v>1128</v>
      </c>
      <c r="C44" s="674">
        <v>311.5</v>
      </c>
      <c r="D44" s="323">
        <f t="shared" si="0"/>
        <v>3.0521866236120589E-9</v>
      </c>
      <c r="E44" s="323">
        <f t="shared" si="1"/>
        <v>3.8393918668321483E-11</v>
      </c>
    </row>
    <row r="45" spans="2:5" hidden="1" x14ac:dyDescent="0.25">
      <c r="B45" s="116" t="s">
        <v>1129</v>
      </c>
      <c r="C45" s="674">
        <v>300</v>
      </c>
      <c r="D45" s="323">
        <f t="shared" si="0"/>
        <v>2.9395055765124164E-9</v>
      </c>
      <c r="E45" s="323">
        <f t="shared" si="1"/>
        <v>3.6976486678961297E-11</v>
      </c>
    </row>
    <row r="46" spans="2:5" hidden="1" x14ac:dyDescent="0.25">
      <c r="B46" s="116" t="s">
        <v>1130</v>
      </c>
      <c r="C46" s="674">
        <v>270.40250900000001</v>
      </c>
      <c r="D46" s="323">
        <f t="shared" si="0"/>
        <v>2.6494989436948295E-9</v>
      </c>
      <c r="E46" s="323">
        <f t="shared" si="1"/>
        <v>3.3328449239987377E-11</v>
      </c>
    </row>
    <row r="47" spans="2:5" hidden="1" x14ac:dyDescent="0.25">
      <c r="B47" s="116" t="s">
        <v>1131</v>
      </c>
      <c r="C47" s="674">
        <v>270</v>
      </c>
      <c r="D47" s="323">
        <f t="shared" si="0"/>
        <v>2.6455550188611744E-9</v>
      </c>
      <c r="E47" s="323">
        <f t="shared" si="1"/>
        <v>3.3278838011065171E-11</v>
      </c>
    </row>
    <row r="48" spans="2:5" hidden="1" x14ac:dyDescent="0.25">
      <c r="B48" s="116" t="s">
        <v>1132</v>
      </c>
      <c r="C48" s="674">
        <v>263.85356899999999</v>
      </c>
      <c r="D48" s="323">
        <f t="shared" si="0"/>
        <v>2.5853301248606786E-9</v>
      </c>
      <c r="E48" s="323">
        <f t="shared" si="1"/>
        <v>3.2521259931082987E-11</v>
      </c>
    </row>
    <row r="49" spans="2:5" hidden="1" x14ac:dyDescent="0.25">
      <c r="B49" s="116" t="s">
        <v>1133</v>
      </c>
      <c r="C49" s="674">
        <v>250</v>
      </c>
      <c r="D49" s="323">
        <f t="shared" si="0"/>
        <v>2.4495879804270135E-9</v>
      </c>
      <c r="E49" s="323">
        <f t="shared" si="1"/>
        <v>3.0813738899134418E-11</v>
      </c>
    </row>
    <row r="50" spans="2:5" hidden="1" x14ac:dyDescent="0.25">
      <c r="B50" s="116" t="s">
        <v>1134</v>
      </c>
      <c r="C50" s="674">
        <v>250</v>
      </c>
      <c r="D50" s="323">
        <f t="shared" si="0"/>
        <v>2.4495879804270135E-9</v>
      </c>
      <c r="E50" s="323">
        <f t="shared" si="1"/>
        <v>3.0813738899134418E-11</v>
      </c>
    </row>
    <row r="51" spans="2:5" hidden="1" x14ac:dyDescent="0.25">
      <c r="B51" s="116" t="s">
        <v>1135</v>
      </c>
      <c r="C51" s="674">
        <v>250</v>
      </c>
      <c r="D51" s="323">
        <f t="shared" si="0"/>
        <v>2.4495879804270135E-9</v>
      </c>
      <c r="E51" s="323">
        <f t="shared" si="1"/>
        <v>3.0813738899134418E-11</v>
      </c>
    </row>
    <row r="52" spans="2:5" hidden="1" x14ac:dyDescent="0.25">
      <c r="B52" s="116" t="s">
        <v>1136</v>
      </c>
      <c r="C52" s="674">
        <v>240</v>
      </c>
      <c r="D52" s="323">
        <f t="shared" si="0"/>
        <v>2.3516044612099328E-9</v>
      </c>
      <c r="E52" s="323">
        <f t="shared" si="1"/>
        <v>2.9581189343169039E-11</v>
      </c>
    </row>
    <row r="53" spans="2:5" hidden="1" x14ac:dyDescent="0.25">
      <c r="B53" s="116" t="s">
        <v>1137</v>
      </c>
      <c r="C53" s="674">
        <v>235.247894</v>
      </c>
      <c r="D53" s="323">
        <f t="shared" si="0"/>
        <v>2.3050416542526727E-9</v>
      </c>
      <c r="E53" s="323">
        <f t="shared" si="1"/>
        <v>2.8995468729149E-11</v>
      </c>
    </row>
    <row r="54" spans="2:5" hidden="1" x14ac:dyDescent="0.25">
      <c r="B54" s="116" t="s">
        <v>1138</v>
      </c>
      <c r="C54" s="674">
        <v>222.22981799999999</v>
      </c>
      <c r="D54" s="323">
        <f t="shared" si="0"/>
        <v>2.1774859642611311E-9</v>
      </c>
      <c r="E54" s="323">
        <f t="shared" si="1"/>
        <v>2.7390926349816646E-11</v>
      </c>
    </row>
    <row r="55" spans="2:5" hidden="1" x14ac:dyDescent="0.25">
      <c r="B55" s="116" t="s">
        <v>1139</v>
      </c>
      <c r="C55" s="674">
        <v>220.55418700000001</v>
      </c>
      <c r="D55" s="323">
        <f t="shared" si="0"/>
        <v>2.1610675420322075E-9</v>
      </c>
      <c r="E55" s="323">
        <f t="shared" si="1"/>
        <v>2.7184396525315467E-11</v>
      </c>
    </row>
    <row r="56" spans="2:5" hidden="1" x14ac:dyDescent="0.25">
      <c r="B56" s="116" t="s">
        <v>1140</v>
      </c>
      <c r="C56" s="674">
        <v>200</v>
      </c>
      <c r="D56" s="323">
        <f t="shared" si="0"/>
        <v>1.9596703843416106E-9</v>
      </c>
      <c r="E56" s="323">
        <f t="shared" si="1"/>
        <v>2.4650991119307533E-11</v>
      </c>
    </row>
    <row r="57" spans="2:5" hidden="1" x14ac:dyDescent="0.25">
      <c r="B57" s="116" t="s">
        <v>1141</v>
      </c>
      <c r="C57" s="674">
        <v>200</v>
      </c>
      <c r="D57" s="323">
        <f t="shared" si="0"/>
        <v>1.9596703843416106E-9</v>
      </c>
      <c r="E57" s="323">
        <f t="shared" si="1"/>
        <v>2.4650991119307533E-11</v>
      </c>
    </row>
    <row r="58" spans="2:5" hidden="1" x14ac:dyDescent="0.25">
      <c r="B58" s="116" t="s">
        <v>1142</v>
      </c>
      <c r="C58" s="674">
        <v>200</v>
      </c>
      <c r="D58" s="323">
        <f t="shared" si="0"/>
        <v>1.9596703843416106E-9</v>
      </c>
      <c r="E58" s="323">
        <f t="shared" si="1"/>
        <v>2.4650991119307533E-11</v>
      </c>
    </row>
    <row r="59" spans="2:5" hidden="1" x14ac:dyDescent="0.25">
      <c r="B59" s="116" t="s">
        <v>1143</v>
      </c>
      <c r="C59" s="674">
        <v>195.87801200000001</v>
      </c>
      <c r="D59" s="323">
        <f t="shared" si="0"/>
        <v>1.9192816953005534E-9</v>
      </c>
      <c r="E59" s="323">
        <f t="shared" si="1"/>
        <v>2.4142935671398074E-11</v>
      </c>
    </row>
    <row r="60" spans="2:5" hidden="1" x14ac:dyDescent="0.25">
      <c r="B60" s="116" t="s">
        <v>1144</v>
      </c>
      <c r="C60" s="674">
        <v>190</v>
      </c>
      <c r="D60" s="323">
        <f t="shared" si="0"/>
        <v>1.8616868651245302E-9</v>
      </c>
      <c r="E60" s="323">
        <f t="shared" si="1"/>
        <v>2.3418441563342157E-11</v>
      </c>
    </row>
    <row r="61" spans="2:5" hidden="1" x14ac:dyDescent="0.25">
      <c r="B61" s="116" t="s">
        <v>1145</v>
      </c>
      <c r="C61" s="674">
        <v>190</v>
      </c>
      <c r="D61" s="323">
        <f t="shared" si="0"/>
        <v>1.8616868651245302E-9</v>
      </c>
      <c r="E61" s="323">
        <f t="shared" si="1"/>
        <v>2.3418441563342157E-11</v>
      </c>
    </row>
    <row r="62" spans="2:5" hidden="1" x14ac:dyDescent="0.25">
      <c r="B62" s="116" t="s">
        <v>1146</v>
      </c>
      <c r="C62" s="674">
        <v>173.35997</v>
      </c>
      <c r="D62" s="323">
        <f t="shared" si="0"/>
        <v>1.6986419951967506E-9</v>
      </c>
      <c r="E62" s="323">
        <f t="shared" si="1"/>
        <v>2.1367475404567103E-11</v>
      </c>
    </row>
    <row r="63" spans="2:5" hidden="1" x14ac:dyDescent="0.25">
      <c r="B63" s="116" t="s">
        <v>1147</v>
      </c>
      <c r="C63" s="674">
        <v>165.95599999999999</v>
      </c>
      <c r="D63" s="323">
        <f t="shared" si="0"/>
        <v>1.6260952915189816E-9</v>
      </c>
      <c r="E63" s="323">
        <f t="shared" si="1"/>
        <v>2.0454899410979002E-11</v>
      </c>
    </row>
    <row r="64" spans="2:5" hidden="1" x14ac:dyDescent="0.25">
      <c r="B64" s="116" t="s">
        <v>1148</v>
      </c>
      <c r="C64" s="674">
        <v>164.50754800000001</v>
      </c>
      <c r="D64" s="323">
        <f t="shared" si="0"/>
        <v>1.6119028490812801E-9</v>
      </c>
      <c r="E64" s="323">
        <f t="shared" si="1"/>
        <v>2.0276370524035289E-11</v>
      </c>
    </row>
    <row r="65" spans="2:5" hidden="1" x14ac:dyDescent="0.25">
      <c r="B65" s="116" t="s">
        <v>1149</v>
      </c>
      <c r="C65" s="674">
        <v>160.25</v>
      </c>
      <c r="D65" s="323">
        <f t="shared" si="0"/>
        <v>1.5701858954537157E-9</v>
      </c>
      <c r="E65" s="323">
        <f t="shared" si="1"/>
        <v>1.9751606634345159E-11</v>
      </c>
    </row>
    <row r="66" spans="2:5" hidden="1" x14ac:dyDescent="0.25">
      <c r="B66" s="116" t="s">
        <v>1150</v>
      </c>
      <c r="C66" s="674">
        <v>155.62616399999999</v>
      </c>
      <c r="D66" s="323">
        <f t="shared" si="0"/>
        <v>1.5248799230974527E-9</v>
      </c>
      <c r="E66" s="323">
        <f t="shared" si="1"/>
        <v>1.9181695933479488E-11</v>
      </c>
    </row>
    <row r="67" spans="2:5" hidden="1" x14ac:dyDescent="0.25">
      <c r="B67" s="116" t="s">
        <v>1151</v>
      </c>
      <c r="C67" s="674">
        <v>150.23457999999999</v>
      </c>
      <c r="D67" s="323">
        <f t="shared" si="0"/>
        <v>1.4720512856500024E-9</v>
      </c>
      <c r="E67" s="323">
        <f t="shared" si="1"/>
        <v>1.8517156486964484E-11</v>
      </c>
    </row>
    <row r="68" spans="2:5" hidden="1" x14ac:dyDescent="0.25">
      <c r="B68" s="116" t="s">
        <v>1152</v>
      </c>
      <c r="C68" s="674">
        <v>147.81123700000001</v>
      </c>
      <c r="D68" s="323">
        <f t="shared" si="0"/>
        <v>1.4483065181089948E-9</v>
      </c>
      <c r="E68" s="323">
        <f t="shared" si="1"/>
        <v>1.8218467453104304E-11</v>
      </c>
    </row>
    <row r="69" spans="2:5" hidden="1" x14ac:dyDescent="0.25">
      <c r="B69" s="116" t="s">
        <v>1153</v>
      </c>
      <c r="C69" s="674">
        <v>144.39991800000001</v>
      </c>
      <c r="D69" s="323">
        <f t="shared" si="0"/>
        <v>1.4148812140297855E-9</v>
      </c>
      <c r="E69" s="323">
        <f t="shared" si="1"/>
        <v>1.7798005481233681E-11</v>
      </c>
    </row>
    <row r="70" spans="2:5" hidden="1" x14ac:dyDescent="0.25">
      <c r="B70" s="116" t="s">
        <v>1154</v>
      </c>
      <c r="C70" s="674">
        <v>142.74659500000001</v>
      </c>
      <c r="D70" s="323">
        <f t="shared" si="0"/>
        <v>1.3986813734355314E-9</v>
      </c>
      <c r="E70" s="323">
        <f t="shared" si="1"/>
        <v>1.7594225228281945E-11</v>
      </c>
    </row>
    <row r="71" spans="2:5" hidden="1" x14ac:dyDescent="0.25">
      <c r="B71" s="116" t="s">
        <v>1155</v>
      </c>
      <c r="C71" s="674">
        <v>142.433853</v>
      </c>
      <c r="D71" s="323">
        <f t="shared" si="0"/>
        <v>1.3956170172588324E-9</v>
      </c>
      <c r="E71" s="323">
        <f t="shared" si="1"/>
        <v>1.7555678226958771E-11</v>
      </c>
    </row>
    <row r="72" spans="2:5" hidden="1" x14ac:dyDescent="0.25">
      <c r="B72" s="116" t="s">
        <v>1156</v>
      </c>
      <c r="C72" s="674">
        <v>140.96209899999999</v>
      </c>
      <c r="D72" s="323">
        <f t="shared" si="0"/>
        <v>1.3811962536246508E-9</v>
      </c>
      <c r="E72" s="323">
        <f t="shared" si="1"/>
        <v>1.7374277253039746E-11</v>
      </c>
    </row>
    <row r="73" spans="2:5" hidden="1" x14ac:dyDescent="0.25">
      <c r="B73" s="116" t="s">
        <v>1157</v>
      </c>
      <c r="C73" s="674">
        <v>139.512269</v>
      </c>
      <c r="D73" s="323">
        <f t="shared" si="0"/>
        <v>1.3669903090580009E-9</v>
      </c>
      <c r="E73" s="323">
        <f t="shared" si="1"/>
        <v>1.7195578520767219E-11</v>
      </c>
    </row>
    <row r="74" spans="2:5" hidden="1" x14ac:dyDescent="0.25">
      <c r="B74" s="116" t="s">
        <v>1158</v>
      </c>
      <c r="C74" s="674">
        <v>135.77551700000001</v>
      </c>
      <c r="D74" s="323">
        <f t="shared" si="0"/>
        <v>1.3303762979178546E-9</v>
      </c>
      <c r="E74" s="323">
        <f t="shared" si="1"/>
        <v>1.6735005318931945E-11</v>
      </c>
    </row>
    <row r="75" spans="2:5" hidden="1" x14ac:dyDescent="0.25">
      <c r="B75" s="116" t="s">
        <v>1159</v>
      </c>
      <c r="C75" s="674">
        <v>133.92722000000001</v>
      </c>
      <c r="D75" s="323">
        <f t="shared" si="0"/>
        <v>1.3122660334560174E-9</v>
      </c>
      <c r="E75" s="323">
        <f t="shared" si="1"/>
        <v>1.6507193554267732E-11</v>
      </c>
    </row>
    <row r="76" spans="2:5" hidden="1" x14ac:dyDescent="0.25">
      <c r="B76" s="116" t="s">
        <v>1160</v>
      </c>
      <c r="C76" s="674">
        <v>131.828971</v>
      </c>
      <c r="D76" s="323">
        <f t="shared" si="0"/>
        <v>1.2917066513346452E-9</v>
      </c>
      <c r="E76" s="323">
        <f t="shared" si="1"/>
        <v>1.624857396694225E-11</v>
      </c>
    </row>
    <row r="77" spans="2:5" hidden="1" x14ac:dyDescent="0.25">
      <c r="B77" s="116" t="s">
        <v>1161</v>
      </c>
      <c r="C77" s="674">
        <v>129.890458</v>
      </c>
      <c r="D77" s="323">
        <f t="shared" ref="D77:D140" si="3">C77/$C$604</f>
        <v>1.2727124187558392E-9</v>
      </c>
      <c r="E77" s="323">
        <f t="shared" si="1"/>
        <v>1.600964263320394E-11</v>
      </c>
    </row>
    <row r="78" spans="2:5" hidden="1" x14ac:dyDescent="0.25">
      <c r="B78" s="116" t="s">
        <v>1162</v>
      </c>
      <c r="C78" s="674">
        <v>127.357361</v>
      </c>
      <c r="D78" s="323">
        <f t="shared" si="3"/>
        <v>1.2478922428980163E-9</v>
      </c>
      <c r="E78" s="323">
        <f t="shared" ref="E78:E141" si="4">+C78/$D$10</f>
        <v>1.5697425874947218E-11</v>
      </c>
    </row>
    <row r="79" spans="2:5" hidden="1" x14ac:dyDescent="0.25">
      <c r="B79" s="116" t="s">
        <v>1163</v>
      </c>
      <c r="C79" s="674">
        <v>127.02251699999999</v>
      </c>
      <c r="D79" s="323">
        <f t="shared" si="3"/>
        <v>1.2446113235471438E-9</v>
      </c>
      <c r="E79" s="323">
        <f t="shared" si="4"/>
        <v>1.5656154692595448E-11</v>
      </c>
    </row>
    <row r="80" spans="2:5" hidden="1" x14ac:dyDescent="0.25">
      <c r="B80" s="116" t="s">
        <v>1164</v>
      </c>
      <c r="C80" s="674">
        <v>123.16370499999999</v>
      </c>
      <c r="D80" s="323">
        <f t="shared" si="3"/>
        <v>1.2068013255714338E-9</v>
      </c>
      <c r="E80" s="323">
        <f t="shared" si="4"/>
        <v>1.5180536990880062E-11</v>
      </c>
    </row>
    <row r="81" spans="2:5" hidden="1" x14ac:dyDescent="0.25">
      <c r="B81" s="116" t="s">
        <v>1165</v>
      </c>
      <c r="C81" s="674">
        <v>119.51019599999999</v>
      </c>
      <c r="D81" s="323">
        <f t="shared" si="3"/>
        <v>1.1710029586403061E-9</v>
      </c>
      <c r="E81" s="323">
        <f t="shared" si="4"/>
        <v>1.4730223901313512E-11</v>
      </c>
    </row>
    <row r="82" spans="2:5" hidden="1" x14ac:dyDescent="0.25">
      <c r="B82" s="116" t="s">
        <v>1166</v>
      </c>
      <c r="C82" s="674">
        <v>117.263887</v>
      </c>
      <c r="D82" s="323">
        <f t="shared" si="3"/>
        <v>1.148992832533406E-9</v>
      </c>
      <c r="E82" s="323">
        <f t="shared" si="4"/>
        <v>1.445335518526241E-11</v>
      </c>
    </row>
    <row r="83" spans="2:5" hidden="1" x14ac:dyDescent="0.25">
      <c r="B83" s="116" t="s">
        <v>1167</v>
      </c>
      <c r="C83" s="674">
        <v>117</v>
      </c>
      <c r="D83" s="323">
        <f t="shared" si="3"/>
        <v>1.1464071748398422E-9</v>
      </c>
      <c r="E83" s="323">
        <f t="shared" si="4"/>
        <v>1.4420829804794907E-11</v>
      </c>
    </row>
    <row r="84" spans="2:5" hidden="1" x14ac:dyDescent="0.25">
      <c r="B84" s="116" t="s">
        <v>1168</v>
      </c>
      <c r="C84" s="674">
        <v>115.754744</v>
      </c>
      <c r="D84" s="323">
        <f t="shared" si="3"/>
        <v>1.1342057183192239E-9</v>
      </c>
      <c r="E84" s="323">
        <f t="shared" si="4"/>
        <v>1.4267345831808585E-11</v>
      </c>
    </row>
    <row r="85" spans="2:5" hidden="1" x14ac:dyDescent="0.25">
      <c r="B85" s="116" t="s">
        <v>1169</v>
      </c>
      <c r="C85" s="674">
        <v>113.809347</v>
      </c>
      <c r="D85" s="323">
        <f t="shared" si="3"/>
        <v>1.1151440338857888E-9</v>
      </c>
      <c r="E85" s="323">
        <f t="shared" si="4"/>
        <v>1.4027566010955947E-11</v>
      </c>
    </row>
    <row r="86" spans="2:5" hidden="1" x14ac:dyDescent="0.25">
      <c r="B86" s="116" t="s">
        <v>1170</v>
      </c>
      <c r="C86" s="674">
        <v>110.497</v>
      </c>
      <c r="D86" s="323">
        <f t="shared" si="3"/>
        <v>1.0826884922929749E-9</v>
      </c>
      <c r="E86" s="323">
        <f t="shared" si="4"/>
        <v>1.3619302828550622E-11</v>
      </c>
    </row>
    <row r="87" spans="2:5" hidden="1" x14ac:dyDescent="0.25">
      <c r="B87" s="116" t="s">
        <v>1171</v>
      </c>
      <c r="C87" s="674">
        <v>110.293249</v>
      </c>
      <c r="D87" s="323">
        <f t="shared" si="3"/>
        <v>1.0806920682905748E-9</v>
      </c>
      <c r="E87" s="323">
        <f t="shared" si="4"/>
        <v>1.3594189508092872E-11</v>
      </c>
    </row>
    <row r="88" spans="2:5" hidden="1" x14ac:dyDescent="0.25">
      <c r="B88" s="116" t="s">
        <v>1172</v>
      </c>
      <c r="C88" s="674">
        <v>109.105396</v>
      </c>
      <c r="D88" s="323">
        <f t="shared" si="3"/>
        <v>1.0690530665653182E-9</v>
      </c>
      <c r="E88" s="323">
        <f t="shared" si="4"/>
        <v>1.3447780739322657E-11</v>
      </c>
    </row>
    <row r="89" spans="2:5" hidden="1" x14ac:dyDescent="0.25">
      <c r="B89" s="116" t="s">
        <v>1173</v>
      </c>
      <c r="C89" s="674">
        <v>106.84114099999999</v>
      </c>
      <c r="D89" s="323">
        <f t="shared" si="3"/>
        <v>1.0468670992348311E-9</v>
      </c>
      <c r="E89" s="323">
        <f t="shared" si="4"/>
        <v>1.3168700089838418E-11</v>
      </c>
    </row>
    <row r="90" spans="2:5" hidden="1" x14ac:dyDescent="0.25">
      <c r="B90" s="116" t="s">
        <v>1174</v>
      </c>
      <c r="C90" s="674">
        <v>106.561718</v>
      </c>
      <c r="D90" s="323">
        <f t="shared" si="3"/>
        <v>1.0441292143458117E-9</v>
      </c>
      <c r="E90" s="323">
        <f t="shared" si="4"/>
        <v>1.3134259820380768E-11</v>
      </c>
    </row>
    <row r="91" spans="2:5" hidden="1" x14ac:dyDescent="0.25">
      <c r="B91" s="116" t="s">
        <v>1175</v>
      </c>
      <c r="C91" s="674">
        <v>100</v>
      </c>
      <c r="D91" s="323">
        <f t="shared" si="3"/>
        <v>9.7983519217080532E-10</v>
      </c>
      <c r="E91" s="323">
        <f t="shared" si="4"/>
        <v>1.2325495559653767E-11</v>
      </c>
    </row>
    <row r="92" spans="2:5" hidden="1" x14ac:dyDescent="0.25">
      <c r="B92" s="116" t="s">
        <v>1176</v>
      </c>
      <c r="C92" s="674">
        <v>99.461399</v>
      </c>
      <c r="D92" s="323">
        <f t="shared" si="3"/>
        <v>9.7455779002742153E-10</v>
      </c>
      <c r="E92" s="323">
        <f t="shared" si="4"/>
        <v>1.2259110317314516E-11</v>
      </c>
    </row>
    <row r="93" spans="2:5" hidden="1" x14ac:dyDescent="0.25">
      <c r="B93" s="116" t="s">
        <v>1177</v>
      </c>
      <c r="C93" s="674">
        <v>98.366899000000004</v>
      </c>
      <c r="D93" s="323">
        <f t="shared" si="3"/>
        <v>9.6383349384911211E-10</v>
      </c>
      <c r="E93" s="323">
        <f t="shared" si="4"/>
        <v>1.2124207768414105E-11</v>
      </c>
    </row>
    <row r="94" spans="2:5" hidden="1" x14ac:dyDescent="0.25">
      <c r="B94" s="116" t="s">
        <v>1178</v>
      </c>
      <c r="C94" s="674">
        <v>96.215000000000003</v>
      </c>
      <c r="D94" s="323">
        <f t="shared" si="3"/>
        <v>9.4274843014714045E-10</v>
      </c>
      <c r="E94" s="323">
        <f t="shared" si="4"/>
        <v>1.1858975552720872E-11</v>
      </c>
    </row>
    <row r="95" spans="2:5" hidden="1" x14ac:dyDescent="0.25">
      <c r="B95" s="116" t="s">
        <v>1179</v>
      </c>
      <c r="C95" s="674">
        <v>95</v>
      </c>
      <c r="D95" s="323">
        <f t="shared" si="3"/>
        <v>9.3084343256226509E-10</v>
      </c>
      <c r="E95" s="323">
        <f t="shared" si="4"/>
        <v>1.1709220781671078E-11</v>
      </c>
    </row>
    <row r="96" spans="2:5" hidden="1" x14ac:dyDescent="0.25">
      <c r="B96" s="116" t="s">
        <v>1180</v>
      </c>
      <c r="C96" s="674">
        <v>95</v>
      </c>
      <c r="D96" s="323">
        <f t="shared" si="3"/>
        <v>9.3084343256226509E-10</v>
      </c>
      <c r="E96" s="323">
        <f t="shared" si="4"/>
        <v>1.1709220781671078E-11</v>
      </c>
    </row>
    <row r="97" spans="2:5" hidden="1" x14ac:dyDescent="0.25">
      <c r="B97" s="116" t="s">
        <v>1181</v>
      </c>
      <c r="C97" s="674">
        <v>95</v>
      </c>
      <c r="D97" s="323">
        <f t="shared" si="3"/>
        <v>9.3084343256226509E-10</v>
      </c>
      <c r="E97" s="323">
        <f t="shared" si="4"/>
        <v>1.1709220781671078E-11</v>
      </c>
    </row>
    <row r="98" spans="2:5" hidden="1" x14ac:dyDescent="0.25">
      <c r="B98" s="116" t="s">
        <v>1182</v>
      </c>
      <c r="C98" s="674">
        <v>95</v>
      </c>
      <c r="D98" s="323">
        <f t="shared" si="3"/>
        <v>9.3084343256226509E-10</v>
      </c>
      <c r="E98" s="323">
        <f t="shared" si="4"/>
        <v>1.1709220781671078E-11</v>
      </c>
    </row>
    <row r="99" spans="2:5" hidden="1" x14ac:dyDescent="0.25">
      <c r="B99" s="116" t="s">
        <v>1183</v>
      </c>
      <c r="C99" s="674">
        <v>95</v>
      </c>
      <c r="D99" s="323">
        <f t="shared" si="3"/>
        <v>9.3084343256226509E-10</v>
      </c>
      <c r="E99" s="323">
        <f t="shared" si="4"/>
        <v>1.1709220781671078E-11</v>
      </c>
    </row>
    <row r="100" spans="2:5" hidden="1" x14ac:dyDescent="0.25">
      <c r="B100" s="116" t="s">
        <v>1184</v>
      </c>
      <c r="C100" s="674">
        <v>95</v>
      </c>
      <c r="D100" s="323">
        <f t="shared" si="3"/>
        <v>9.3084343256226509E-10</v>
      </c>
      <c r="E100" s="323">
        <f t="shared" si="4"/>
        <v>1.1709220781671078E-11</v>
      </c>
    </row>
    <row r="101" spans="2:5" hidden="1" x14ac:dyDescent="0.25">
      <c r="B101" s="116" t="s">
        <v>1185</v>
      </c>
      <c r="C101" s="674">
        <v>95</v>
      </c>
      <c r="D101" s="323">
        <f t="shared" si="3"/>
        <v>9.3084343256226509E-10</v>
      </c>
      <c r="E101" s="323">
        <f t="shared" si="4"/>
        <v>1.1709220781671078E-11</v>
      </c>
    </row>
    <row r="102" spans="2:5" hidden="1" x14ac:dyDescent="0.25">
      <c r="B102" s="116" t="s">
        <v>1186</v>
      </c>
      <c r="C102" s="674">
        <v>95</v>
      </c>
      <c r="D102" s="323">
        <f t="shared" si="3"/>
        <v>9.3084343256226509E-10</v>
      </c>
      <c r="E102" s="323">
        <f t="shared" si="4"/>
        <v>1.1709220781671078E-11</v>
      </c>
    </row>
    <row r="103" spans="2:5" hidden="1" x14ac:dyDescent="0.25">
      <c r="B103" s="116" t="s">
        <v>1187</v>
      </c>
      <c r="C103" s="674">
        <v>95</v>
      </c>
      <c r="D103" s="323">
        <f t="shared" si="3"/>
        <v>9.3084343256226509E-10</v>
      </c>
      <c r="E103" s="323">
        <f t="shared" si="4"/>
        <v>1.1709220781671078E-11</v>
      </c>
    </row>
    <row r="104" spans="2:5" hidden="1" x14ac:dyDescent="0.25">
      <c r="B104" s="116" t="s">
        <v>1188</v>
      </c>
      <c r="C104" s="674">
        <v>95</v>
      </c>
      <c r="D104" s="323">
        <f t="shared" si="3"/>
        <v>9.3084343256226509E-10</v>
      </c>
      <c r="E104" s="323">
        <f t="shared" si="4"/>
        <v>1.1709220781671078E-11</v>
      </c>
    </row>
    <row r="105" spans="2:5" hidden="1" x14ac:dyDescent="0.25">
      <c r="B105" s="116" t="s">
        <v>1189</v>
      </c>
      <c r="C105" s="674">
        <v>95</v>
      </c>
      <c r="D105" s="323">
        <f t="shared" si="3"/>
        <v>9.3084343256226509E-10</v>
      </c>
      <c r="E105" s="323">
        <f t="shared" si="4"/>
        <v>1.1709220781671078E-11</v>
      </c>
    </row>
    <row r="106" spans="2:5" hidden="1" x14ac:dyDescent="0.25">
      <c r="B106" s="116" t="s">
        <v>1190</v>
      </c>
      <c r="C106" s="674">
        <v>95</v>
      </c>
      <c r="D106" s="323">
        <f t="shared" si="3"/>
        <v>9.3084343256226509E-10</v>
      </c>
      <c r="E106" s="323">
        <f t="shared" si="4"/>
        <v>1.1709220781671078E-11</v>
      </c>
    </row>
    <row r="107" spans="2:5" hidden="1" x14ac:dyDescent="0.25">
      <c r="B107" s="116" t="s">
        <v>1191</v>
      </c>
      <c r="C107" s="674">
        <v>95</v>
      </c>
      <c r="D107" s="323">
        <f t="shared" si="3"/>
        <v>9.3084343256226509E-10</v>
      </c>
      <c r="E107" s="323">
        <f t="shared" si="4"/>
        <v>1.1709220781671078E-11</v>
      </c>
    </row>
    <row r="108" spans="2:5" hidden="1" x14ac:dyDescent="0.25">
      <c r="B108" s="116" t="s">
        <v>1192</v>
      </c>
      <c r="C108" s="674">
        <v>95</v>
      </c>
      <c r="D108" s="323">
        <f t="shared" si="3"/>
        <v>9.3084343256226509E-10</v>
      </c>
      <c r="E108" s="323">
        <f t="shared" si="4"/>
        <v>1.1709220781671078E-11</v>
      </c>
    </row>
    <row r="109" spans="2:5" hidden="1" x14ac:dyDescent="0.25">
      <c r="B109" s="116" t="s">
        <v>1193</v>
      </c>
      <c r="C109" s="674">
        <v>95</v>
      </c>
      <c r="D109" s="323">
        <f t="shared" si="3"/>
        <v>9.3084343256226509E-10</v>
      </c>
      <c r="E109" s="323">
        <f t="shared" si="4"/>
        <v>1.1709220781671078E-11</v>
      </c>
    </row>
    <row r="110" spans="2:5" hidden="1" x14ac:dyDescent="0.25">
      <c r="B110" s="116" t="s">
        <v>1194</v>
      </c>
      <c r="C110" s="674">
        <v>95</v>
      </c>
      <c r="D110" s="323">
        <f t="shared" si="3"/>
        <v>9.3084343256226509E-10</v>
      </c>
      <c r="E110" s="323">
        <f t="shared" si="4"/>
        <v>1.1709220781671078E-11</v>
      </c>
    </row>
    <row r="111" spans="2:5" hidden="1" x14ac:dyDescent="0.25">
      <c r="B111" s="116" t="s">
        <v>1195</v>
      </c>
      <c r="C111" s="674">
        <v>95</v>
      </c>
      <c r="D111" s="323">
        <f t="shared" si="3"/>
        <v>9.3084343256226509E-10</v>
      </c>
      <c r="E111" s="323">
        <f t="shared" si="4"/>
        <v>1.1709220781671078E-11</v>
      </c>
    </row>
    <row r="112" spans="2:5" hidden="1" x14ac:dyDescent="0.25">
      <c r="B112" s="116" t="s">
        <v>1196</v>
      </c>
      <c r="C112" s="674">
        <v>95</v>
      </c>
      <c r="D112" s="323">
        <f t="shared" si="3"/>
        <v>9.3084343256226509E-10</v>
      </c>
      <c r="E112" s="323">
        <f t="shared" si="4"/>
        <v>1.1709220781671078E-11</v>
      </c>
    </row>
    <row r="113" spans="2:5" hidden="1" x14ac:dyDescent="0.25">
      <c r="B113" s="116" t="s">
        <v>1197</v>
      </c>
      <c r="C113" s="674">
        <v>95</v>
      </c>
      <c r="D113" s="323">
        <f t="shared" si="3"/>
        <v>9.3084343256226509E-10</v>
      </c>
      <c r="E113" s="323">
        <f t="shared" si="4"/>
        <v>1.1709220781671078E-11</v>
      </c>
    </row>
    <row r="114" spans="2:5" hidden="1" x14ac:dyDescent="0.25">
      <c r="B114" s="116" t="s">
        <v>1198</v>
      </c>
      <c r="C114" s="674">
        <v>95</v>
      </c>
      <c r="D114" s="323">
        <f t="shared" si="3"/>
        <v>9.3084343256226509E-10</v>
      </c>
      <c r="E114" s="323">
        <f t="shared" si="4"/>
        <v>1.1709220781671078E-11</v>
      </c>
    </row>
    <row r="115" spans="2:5" hidden="1" x14ac:dyDescent="0.25">
      <c r="B115" s="116" t="s">
        <v>1199</v>
      </c>
      <c r="C115" s="674">
        <v>95</v>
      </c>
      <c r="D115" s="323">
        <f t="shared" si="3"/>
        <v>9.3084343256226509E-10</v>
      </c>
      <c r="E115" s="323">
        <f t="shared" si="4"/>
        <v>1.1709220781671078E-11</v>
      </c>
    </row>
    <row r="116" spans="2:5" hidden="1" x14ac:dyDescent="0.25">
      <c r="B116" s="116" t="s">
        <v>1200</v>
      </c>
      <c r="C116" s="674">
        <v>95</v>
      </c>
      <c r="D116" s="323">
        <f t="shared" si="3"/>
        <v>9.3084343256226509E-10</v>
      </c>
      <c r="E116" s="323">
        <f t="shared" si="4"/>
        <v>1.1709220781671078E-11</v>
      </c>
    </row>
    <row r="117" spans="2:5" hidden="1" x14ac:dyDescent="0.25">
      <c r="B117" s="116" t="s">
        <v>1201</v>
      </c>
      <c r="C117" s="674">
        <v>95</v>
      </c>
      <c r="D117" s="323">
        <f t="shared" si="3"/>
        <v>9.3084343256226509E-10</v>
      </c>
      <c r="E117" s="323">
        <f t="shared" si="4"/>
        <v>1.1709220781671078E-11</v>
      </c>
    </row>
    <row r="118" spans="2:5" hidden="1" x14ac:dyDescent="0.25">
      <c r="B118" s="116" t="s">
        <v>1202</v>
      </c>
      <c r="C118" s="674">
        <v>94.971744999999999</v>
      </c>
      <c r="D118" s="323">
        <f t="shared" si="3"/>
        <v>9.3056658012871725E-10</v>
      </c>
      <c r="E118" s="323">
        <f t="shared" si="4"/>
        <v>1.1705738212900697E-11</v>
      </c>
    </row>
    <row r="119" spans="2:5" hidden="1" x14ac:dyDescent="0.25">
      <c r="B119" s="116" t="s">
        <v>1203</v>
      </c>
      <c r="C119" s="674">
        <v>92.755571000000003</v>
      </c>
      <c r="D119" s="323">
        <f t="shared" si="3"/>
        <v>9.088517273569779E-10</v>
      </c>
      <c r="E119" s="323">
        <f t="shared" si="4"/>
        <v>1.1432583784936497E-11</v>
      </c>
    </row>
    <row r="120" spans="2:5" hidden="1" x14ac:dyDescent="0.25">
      <c r="B120" s="116" t="s">
        <v>1204</v>
      </c>
      <c r="C120" s="674">
        <v>91.895318000000003</v>
      </c>
      <c r="D120" s="323">
        <f t="shared" si="3"/>
        <v>9.0042266572127271E-10</v>
      </c>
      <c r="E120" s="323">
        <f t="shared" si="4"/>
        <v>1.1326553339619709E-11</v>
      </c>
    </row>
    <row r="121" spans="2:5" hidden="1" x14ac:dyDescent="0.25">
      <c r="B121" s="116" t="s">
        <v>1205</v>
      </c>
      <c r="C121" s="674">
        <v>91.588775999999996</v>
      </c>
      <c r="D121" s="323">
        <f t="shared" si="3"/>
        <v>8.9741905932648849E-10</v>
      </c>
      <c r="E121" s="323">
        <f t="shared" si="4"/>
        <v>1.1288770519021233E-11</v>
      </c>
    </row>
    <row r="122" spans="2:5" hidden="1" x14ac:dyDescent="0.25">
      <c r="B122" s="116" t="s">
        <v>1206</v>
      </c>
      <c r="C122" s="674">
        <v>85.345724000000004</v>
      </c>
      <c r="D122" s="323">
        <f t="shared" si="3"/>
        <v>8.3624743876496522E-10</v>
      </c>
      <c r="E122" s="323">
        <f t="shared" si="4"/>
        <v>1.0519283421974359E-11</v>
      </c>
    </row>
    <row r="123" spans="2:5" hidden="1" x14ac:dyDescent="0.25">
      <c r="B123" s="116" t="s">
        <v>1207</v>
      </c>
      <c r="C123" s="674">
        <v>85.014663999999996</v>
      </c>
      <c r="D123" s="323">
        <f t="shared" si="3"/>
        <v>8.3300359637776444E-10</v>
      </c>
      <c r="E123" s="323">
        <f t="shared" si="4"/>
        <v>1.0478478636374569E-11</v>
      </c>
    </row>
    <row r="124" spans="2:5" hidden="1" x14ac:dyDescent="0.25">
      <c r="B124" s="116" t="s">
        <v>1208</v>
      </c>
      <c r="C124" s="674">
        <v>81.422307000000004</v>
      </c>
      <c r="D124" s="323">
        <f t="shared" si="3"/>
        <v>7.9780441826335314E-10</v>
      </c>
      <c r="E124" s="323">
        <f t="shared" si="4"/>
        <v>1.0035702833852658E-11</v>
      </c>
    </row>
    <row r="125" spans="2:5" hidden="1" x14ac:dyDescent="0.25">
      <c r="B125" s="116" t="s">
        <v>1209</v>
      </c>
      <c r="C125" s="674">
        <v>80.350174999999993</v>
      </c>
      <c r="D125" s="323">
        <f t="shared" si="3"/>
        <v>7.8729929162082836E-10</v>
      </c>
      <c r="E125" s="323">
        <f t="shared" si="4"/>
        <v>9.9035572517990301E-12</v>
      </c>
    </row>
    <row r="126" spans="2:5" hidden="1" x14ac:dyDescent="0.25">
      <c r="B126" s="116" t="s">
        <v>1210</v>
      </c>
      <c r="C126" s="674">
        <v>78.731559000000004</v>
      </c>
      <c r="D126" s="323">
        <f t="shared" si="3"/>
        <v>7.7143952242672107E-10</v>
      </c>
      <c r="E126" s="323">
        <f t="shared" si="4"/>
        <v>9.7040548085911859E-12</v>
      </c>
    </row>
    <row r="127" spans="2:5" hidden="1" x14ac:dyDescent="0.25">
      <c r="B127" s="116" t="s">
        <v>1211</v>
      </c>
      <c r="C127" s="674">
        <v>77.504622999999995</v>
      </c>
      <c r="D127" s="323">
        <f t="shared" si="3"/>
        <v>7.5941757171330816E-10</v>
      </c>
      <c r="E127" s="323">
        <f t="shared" si="4"/>
        <v>9.5528288663913916E-12</v>
      </c>
    </row>
    <row r="128" spans="2:5" hidden="1" x14ac:dyDescent="0.25">
      <c r="B128" s="116" t="s">
        <v>1212</v>
      </c>
      <c r="C128" s="674">
        <v>75.851868999999994</v>
      </c>
      <c r="D128" s="323">
        <f t="shared" si="3"/>
        <v>7.4322330638129751E-10</v>
      </c>
      <c r="E128" s="323">
        <f t="shared" si="4"/>
        <v>9.3491187455093905E-12</v>
      </c>
    </row>
    <row r="129" spans="2:5" hidden="1" x14ac:dyDescent="0.25">
      <c r="B129" s="116" t="s">
        <v>1213</v>
      </c>
      <c r="C129" s="674">
        <v>75.717324000000005</v>
      </c>
      <c r="D129" s="323">
        <f t="shared" si="3"/>
        <v>7.4190498712199142E-10</v>
      </c>
      <c r="E129" s="323">
        <f t="shared" si="4"/>
        <v>9.332535407508656E-12</v>
      </c>
    </row>
    <row r="130" spans="2:5" hidden="1" x14ac:dyDescent="0.25">
      <c r="B130" s="116" t="s">
        <v>1214</v>
      </c>
      <c r="C130" s="674">
        <v>75.246637000000007</v>
      </c>
      <c r="D130" s="323">
        <f t="shared" si="3"/>
        <v>7.372930302510184E-10</v>
      </c>
      <c r="E130" s="323">
        <f t="shared" si="4"/>
        <v>9.2745209022237891E-12</v>
      </c>
    </row>
    <row r="131" spans="2:5" hidden="1" x14ac:dyDescent="0.25">
      <c r="B131" s="116" t="s">
        <v>1215</v>
      </c>
      <c r="C131" s="674">
        <v>75.053641999999996</v>
      </c>
      <c r="D131" s="323">
        <f t="shared" si="3"/>
        <v>7.3540199732188829E-10</v>
      </c>
      <c r="E131" s="323">
        <f t="shared" si="4"/>
        <v>9.2507333120684331E-12</v>
      </c>
    </row>
    <row r="132" spans="2:5" hidden="1" x14ac:dyDescent="0.25">
      <c r="B132" s="116" t="s">
        <v>1216</v>
      </c>
      <c r="C132" s="674">
        <v>75</v>
      </c>
      <c r="D132" s="323">
        <f t="shared" si="3"/>
        <v>7.3487639412810409E-10</v>
      </c>
      <c r="E132" s="323">
        <f t="shared" si="4"/>
        <v>9.2441216697403242E-12</v>
      </c>
    </row>
    <row r="133" spans="2:5" hidden="1" x14ac:dyDescent="0.25">
      <c r="B133" s="116" t="s">
        <v>1217</v>
      </c>
      <c r="C133" s="674">
        <v>75</v>
      </c>
      <c r="D133" s="323">
        <f t="shared" si="3"/>
        <v>7.3487639412810409E-10</v>
      </c>
      <c r="E133" s="323">
        <f t="shared" si="4"/>
        <v>9.2441216697403242E-12</v>
      </c>
    </row>
    <row r="134" spans="2:5" hidden="1" x14ac:dyDescent="0.25">
      <c r="B134" s="116" t="s">
        <v>1218</v>
      </c>
      <c r="C134" s="674">
        <v>75</v>
      </c>
      <c r="D134" s="323">
        <f t="shared" si="3"/>
        <v>7.3487639412810409E-10</v>
      </c>
      <c r="E134" s="323">
        <f t="shared" si="4"/>
        <v>9.2441216697403242E-12</v>
      </c>
    </row>
    <row r="135" spans="2:5" hidden="1" x14ac:dyDescent="0.25">
      <c r="B135" s="116" t="s">
        <v>1219</v>
      </c>
      <c r="C135" s="674">
        <v>75</v>
      </c>
      <c r="D135" s="323">
        <f t="shared" si="3"/>
        <v>7.3487639412810409E-10</v>
      </c>
      <c r="E135" s="323">
        <f t="shared" si="4"/>
        <v>9.2441216697403242E-12</v>
      </c>
    </row>
    <row r="136" spans="2:5" hidden="1" x14ac:dyDescent="0.25">
      <c r="B136" s="116" t="s">
        <v>1220</v>
      </c>
      <c r="C136" s="674">
        <v>75</v>
      </c>
      <c r="D136" s="323">
        <f t="shared" si="3"/>
        <v>7.3487639412810409E-10</v>
      </c>
      <c r="E136" s="323">
        <f t="shared" si="4"/>
        <v>9.2441216697403242E-12</v>
      </c>
    </row>
    <row r="137" spans="2:5" hidden="1" x14ac:dyDescent="0.25">
      <c r="B137" s="116" t="s">
        <v>1221</v>
      </c>
      <c r="C137" s="674">
        <v>73.811498</v>
      </c>
      <c r="D137" s="323">
        <f t="shared" si="3"/>
        <v>7.232310332724502E-10</v>
      </c>
      <c r="E137" s="323">
        <f t="shared" si="4"/>
        <v>9.0976329085039288E-12</v>
      </c>
    </row>
    <row r="138" spans="2:5" hidden="1" x14ac:dyDescent="0.25">
      <c r="B138" s="116" t="s">
        <v>1222</v>
      </c>
      <c r="C138" s="674">
        <v>70</v>
      </c>
      <c r="D138" s="323">
        <f t="shared" si="3"/>
        <v>6.8588463451956376E-10</v>
      </c>
      <c r="E138" s="323">
        <f t="shared" si="4"/>
        <v>8.627846891757636E-12</v>
      </c>
    </row>
    <row r="139" spans="2:5" hidden="1" x14ac:dyDescent="0.25">
      <c r="B139" s="116" t="s">
        <v>1223</v>
      </c>
      <c r="C139" s="674">
        <v>68.868426999999997</v>
      </c>
      <c r="D139" s="323">
        <f t="shared" si="3"/>
        <v>6.747970840404608E-10</v>
      </c>
      <c r="E139" s="323">
        <f t="shared" si="4"/>
        <v>8.488374911888395E-12</v>
      </c>
    </row>
    <row r="140" spans="2:5" hidden="1" x14ac:dyDescent="0.25">
      <c r="B140" s="116" t="s">
        <v>1224</v>
      </c>
      <c r="C140" s="674">
        <v>68.145469000000006</v>
      </c>
      <c r="D140" s="323">
        <f t="shared" si="3"/>
        <v>6.677132871318467E-10</v>
      </c>
      <c r="E140" s="323">
        <f t="shared" si="4"/>
        <v>8.3992667557002338E-12</v>
      </c>
    </row>
    <row r="141" spans="2:5" hidden="1" x14ac:dyDescent="0.25">
      <c r="B141" s="116" t="s">
        <v>1225</v>
      </c>
      <c r="C141" s="674">
        <v>66.727649</v>
      </c>
      <c r="D141" s="323">
        <f t="shared" ref="D141:D204" si="5">C141/$C$604</f>
        <v>6.5382098781021054E-10</v>
      </c>
      <c r="E141" s="323">
        <f t="shared" si="4"/>
        <v>8.2245134145563508E-12</v>
      </c>
    </row>
    <row r="142" spans="2:5" hidden="1" x14ac:dyDescent="0.25">
      <c r="B142" s="116" t="s">
        <v>1226</v>
      </c>
      <c r="C142" s="674">
        <v>65.053121000000004</v>
      </c>
      <c r="D142" s="323">
        <f t="shared" si="5"/>
        <v>6.374133731634566E-10</v>
      </c>
      <c r="E142" s="323">
        <f t="shared" ref="E142:E205" si="6">+C142/$D$10</f>
        <v>8.0181195402711915E-12</v>
      </c>
    </row>
    <row r="143" spans="2:5" hidden="1" x14ac:dyDescent="0.25">
      <c r="B143" s="116" t="s">
        <v>1227</v>
      </c>
      <c r="C143" s="674">
        <v>65</v>
      </c>
      <c r="D143" s="323">
        <f t="shared" si="5"/>
        <v>6.3689287491102354E-10</v>
      </c>
      <c r="E143" s="323">
        <f t="shared" si="6"/>
        <v>8.0115721137749478E-12</v>
      </c>
    </row>
    <row r="144" spans="2:5" hidden="1" x14ac:dyDescent="0.25">
      <c r="B144" s="116" t="s">
        <v>1228</v>
      </c>
      <c r="C144" s="674">
        <v>64.817040000000006</v>
      </c>
      <c r="D144" s="323">
        <f t="shared" si="5"/>
        <v>6.351001684434279E-10</v>
      </c>
      <c r="E144" s="323">
        <f t="shared" si="6"/>
        <v>7.9890213870990054E-12</v>
      </c>
    </row>
    <row r="145" spans="2:5" hidden="1" x14ac:dyDescent="0.25">
      <c r="B145" s="116" t="s">
        <v>1229</v>
      </c>
      <c r="C145" s="674">
        <v>64.149929</v>
      </c>
      <c r="D145" s="323">
        <f t="shared" si="5"/>
        <v>6.2856358009458518E-10</v>
      </c>
      <c r="E145" s="323">
        <f t="shared" si="6"/>
        <v>7.9067966504160435E-12</v>
      </c>
    </row>
    <row r="146" spans="2:5" hidden="1" x14ac:dyDescent="0.25">
      <c r="B146" s="116" t="s">
        <v>1230</v>
      </c>
      <c r="C146" s="674">
        <v>62.730595999999998</v>
      </c>
      <c r="D146" s="323">
        <f t="shared" si="5"/>
        <v>6.146564558664916E-10</v>
      </c>
      <c r="E146" s="323">
        <f t="shared" si="6"/>
        <v>7.7318568245243424E-12</v>
      </c>
    </row>
    <row r="147" spans="2:5" hidden="1" x14ac:dyDescent="0.25">
      <c r="B147" s="116" t="s">
        <v>1231</v>
      </c>
      <c r="C147" s="674">
        <v>62.319308999999997</v>
      </c>
      <c r="D147" s="323">
        <f t="shared" si="5"/>
        <v>6.1062652109966797E-10</v>
      </c>
      <c r="E147" s="323">
        <f t="shared" si="6"/>
        <v>7.68116366360191E-12</v>
      </c>
    </row>
    <row r="148" spans="2:5" hidden="1" x14ac:dyDescent="0.25">
      <c r="B148" s="116" t="s">
        <v>1232</v>
      </c>
      <c r="C148" s="674">
        <v>62</v>
      </c>
      <c r="D148" s="323">
        <f t="shared" si="5"/>
        <v>6.0749781914589934E-10</v>
      </c>
      <c r="E148" s="323">
        <f t="shared" si="6"/>
        <v>7.6418072469853356E-12</v>
      </c>
    </row>
    <row r="149" spans="2:5" hidden="1" x14ac:dyDescent="0.25">
      <c r="B149" s="116" t="s">
        <v>1233</v>
      </c>
      <c r="C149" s="674">
        <v>62</v>
      </c>
      <c r="D149" s="323">
        <f t="shared" si="5"/>
        <v>6.0749781914589934E-10</v>
      </c>
      <c r="E149" s="323">
        <f t="shared" si="6"/>
        <v>7.6418072469853356E-12</v>
      </c>
    </row>
    <row r="150" spans="2:5" hidden="1" x14ac:dyDescent="0.25">
      <c r="B150" s="116" t="s">
        <v>1234</v>
      </c>
      <c r="C150" s="674">
        <v>61.054074</v>
      </c>
      <c r="D150" s="323">
        <f t="shared" si="5"/>
        <v>5.9822930330600578E-10</v>
      </c>
      <c r="E150" s="323">
        <f t="shared" si="6"/>
        <v>7.5252171798577245E-12</v>
      </c>
    </row>
    <row r="151" spans="2:5" hidden="1" x14ac:dyDescent="0.25">
      <c r="B151" s="116" t="s">
        <v>1235</v>
      </c>
      <c r="C151" s="674">
        <v>59.591240999999997</v>
      </c>
      <c r="D151" s="323">
        <f t="shared" si="5"/>
        <v>5.8389595076931775E-10</v>
      </c>
      <c r="E151" s="323">
        <f t="shared" si="6"/>
        <v>7.3449157633975743E-12</v>
      </c>
    </row>
    <row r="152" spans="2:5" hidden="1" x14ac:dyDescent="0.25">
      <c r="B152" s="116" t="s">
        <v>1236</v>
      </c>
      <c r="C152" s="674">
        <v>58.958347000000003</v>
      </c>
      <c r="D152" s="323">
        <f t="shared" si="5"/>
        <v>5.7769463262818033E-10</v>
      </c>
      <c r="E152" s="323">
        <f t="shared" si="6"/>
        <v>7.2669084415302595E-12</v>
      </c>
    </row>
    <row r="153" spans="2:5" hidden="1" x14ac:dyDescent="0.25">
      <c r="B153" s="116" t="s">
        <v>1237</v>
      </c>
      <c r="C153" s="674">
        <v>58.664675000000003</v>
      </c>
      <c r="D153" s="323">
        <f t="shared" si="5"/>
        <v>5.7481713102262842E-10</v>
      </c>
      <c r="E153" s="323">
        <f t="shared" si="6"/>
        <v>7.230711912210313E-12</v>
      </c>
    </row>
    <row r="154" spans="2:5" hidden="1" x14ac:dyDescent="0.25">
      <c r="B154" s="116" t="s">
        <v>1238</v>
      </c>
      <c r="C154" s="674">
        <v>56.148000000000003</v>
      </c>
      <c r="D154" s="323">
        <f t="shared" si="5"/>
        <v>5.5015786370006384E-10</v>
      </c>
      <c r="E154" s="323">
        <f t="shared" si="6"/>
        <v>6.9205192468343972E-12</v>
      </c>
    </row>
    <row r="155" spans="2:5" hidden="1" x14ac:dyDescent="0.25">
      <c r="B155" s="116" t="s">
        <v>1239</v>
      </c>
      <c r="C155" s="674">
        <v>54.840152000000003</v>
      </c>
      <c r="D155" s="323">
        <f t="shared" si="5"/>
        <v>5.3734310873596186E-10</v>
      </c>
      <c r="E155" s="323">
        <f t="shared" si="6"/>
        <v>6.7593204996673763E-12</v>
      </c>
    </row>
    <row r="156" spans="2:5" hidden="1" x14ac:dyDescent="0.25">
      <c r="B156" s="116" t="s">
        <v>1240</v>
      </c>
      <c r="C156" s="674">
        <v>54.069695000000003</v>
      </c>
      <c r="D156" s="323">
        <f t="shared" si="5"/>
        <v>5.2979389990941844E-10</v>
      </c>
      <c r="E156" s="323">
        <f t="shared" si="6"/>
        <v>6.6643578563433352E-12</v>
      </c>
    </row>
    <row r="157" spans="2:5" hidden="1" x14ac:dyDescent="0.25">
      <c r="B157" s="116" t="s">
        <v>1241</v>
      </c>
      <c r="C157" s="674">
        <v>53.074753000000001</v>
      </c>
      <c r="D157" s="323">
        <f t="shared" si="5"/>
        <v>5.2004510805173035E-10</v>
      </c>
      <c r="E157" s="323">
        <f t="shared" si="6"/>
        <v>6.5417263243122039E-12</v>
      </c>
    </row>
    <row r="158" spans="2:5" hidden="1" x14ac:dyDescent="0.25">
      <c r="B158" s="116" t="s">
        <v>1242</v>
      </c>
      <c r="C158" s="674">
        <v>53</v>
      </c>
      <c r="D158" s="323">
        <f t="shared" si="5"/>
        <v>5.1931265185052685E-10</v>
      </c>
      <c r="E158" s="323">
        <f t="shared" si="6"/>
        <v>6.5325126466164964E-12</v>
      </c>
    </row>
    <row r="159" spans="2:5" hidden="1" x14ac:dyDescent="0.25">
      <c r="B159" s="116" t="s">
        <v>1243</v>
      </c>
      <c r="C159" s="674">
        <v>52.725448</v>
      </c>
      <c r="D159" s="323">
        <f t="shared" si="5"/>
        <v>5.1662249473371812E-10</v>
      </c>
      <c r="E159" s="323">
        <f t="shared" si="6"/>
        <v>6.4986727520475553E-12</v>
      </c>
    </row>
    <row r="160" spans="2:5" hidden="1" x14ac:dyDescent="0.25">
      <c r="B160" s="116" t="s">
        <v>1244</v>
      </c>
      <c r="C160" s="674">
        <v>52.416550000000001</v>
      </c>
      <c r="D160" s="323">
        <f t="shared" si="5"/>
        <v>5.1359580342180628E-10</v>
      </c>
      <c r="E160" s="323">
        <f t="shared" si="6"/>
        <v>6.4605995427736959E-12</v>
      </c>
    </row>
    <row r="161" spans="2:5" hidden="1" x14ac:dyDescent="0.25">
      <c r="B161" s="116" t="s">
        <v>1245</v>
      </c>
      <c r="C161" s="674">
        <v>52.335664999999999</v>
      </c>
      <c r="D161" s="323">
        <f t="shared" si="5"/>
        <v>5.1280326372661893E-10</v>
      </c>
      <c r="E161" s="323">
        <f t="shared" si="6"/>
        <v>6.45063006569027E-12</v>
      </c>
    </row>
    <row r="162" spans="2:5" hidden="1" x14ac:dyDescent="0.25">
      <c r="B162" s="116" t="s">
        <v>1246</v>
      </c>
      <c r="C162" s="674">
        <v>51.966500000000003</v>
      </c>
      <c r="D162" s="323">
        <f t="shared" si="5"/>
        <v>5.0918605513944164E-10</v>
      </c>
      <c r="E162" s="323">
        <f t="shared" si="6"/>
        <v>6.4051286500074747E-12</v>
      </c>
    </row>
    <row r="163" spans="2:5" hidden="1" x14ac:dyDescent="0.25">
      <c r="B163" s="116" t="s">
        <v>1247</v>
      </c>
      <c r="C163" s="674">
        <v>51.490281000000003</v>
      </c>
      <c r="D163" s="323">
        <f t="shared" si="5"/>
        <v>5.0451989378563773E-10</v>
      </c>
      <c r="E163" s="323">
        <f t="shared" si="6"/>
        <v>6.3464322983082474E-12</v>
      </c>
    </row>
    <row r="164" spans="2:5" hidden="1" x14ac:dyDescent="0.25">
      <c r="B164" s="116" t="s">
        <v>1248</v>
      </c>
      <c r="C164" s="674">
        <v>50.35</v>
      </c>
      <c r="D164" s="323">
        <f t="shared" si="5"/>
        <v>4.933470192580005E-10</v>
      </c>
      <c r="E164" s="323">
        <f t="shared" si="6"/>
        <v>6.2058870142856711E-12</v>
      </c>
    </row>
    <row r="165" spans="2:5" hidden="1" x14ac:dyDescent="0.25">
      <c r="B165" s="116" t="s">
        <v>1249</v>
      </c>
      <c r="C165" s="674">
        <v>50.336534</v>
      </c>
      <c r="D165" s="323">
        <f t="shared" si="5"/>
        <v>4.932150746510228E-10</v>
      </c>
      <c r="E165" s="323">
        <f t="shared" si="6"/>
        <v>6.2042272630536081E-12</v>
      </c>
    </row>
    <row r="166" spans="2:5" hidden="1" x14ac:dyDescent="0.25">
      <c r="B166" s="116" t="s">
        <v>1250</v>
      </c>
      <c r="C166" s="674">
        <v>50.072223999999999</v>
      </c>
      <c r="D166" s="323">
        <f t="shared" si="5"/>
        <v>4.9062527225459616E-10</v>
      </c>
      <c r="E166" s="323">
        <f t="shared" si="6"/>
        <v>6.1716497457398871E-12</v>
      </c>
    </row>
    <row r="167" spans="2:5" hidden="1" x14ac:dyDescent="0.25">
      <c r="B167" s="116" t="s">
        <v>1251</v>
      </c>
      <c r="C167" s="674">
        <v>49.643923999999998</v>
      </c>
      <c r="D167" s="323">
        <f t="shared" si="5"/>
        <v>4.8642863812652854E-10</v>
      </c>
      <c r="E167" s="323">
        <f t="shared" si="6"/>
        <v>6.1188596482578904E-12</v>
      </c>
    </row>
    <row r="168" spans="2:5" hidden="1" x14ac:dyDescent="0.25">
      <c r="B168" s="116" t="s">
        <v>1252</v>
      </c>
      <c r="C168" s="674">
        <v>49.205930000000002</v>
      </c>
      <c r="D168" s="323">
        <f t="shared" si="5"/>
        <v>4.8213701877493198E-10</v>
      </c>
      <c r="E168" s="323">
        <f t="shared" si="6"/>
        <v>6.0648747172363405E-12</v>
      </c>
    </row>
    <row r="169" spans="2:5" hidden="1" x14ac:dyDescent="0.25">
      <c r="B169" s="116" t="s">
        <v>1253</v>
      </c>
      <c r="C169" s="674">
        <v>49.053277000000001</v>
      </c>
      <c r="D169" s="323">
        <f t="shared" si="5"/>
        <v>4.8064127095902749E-10</v>
      </c>
      <c r="E169" s="323">
        <f t="shared" si="6"/>
        <v>6.0460594784996625E-12</v>
      </c>
    </row>
    <row r="170" spans="2:5" hidden="1" x14ac:dyDescent="0.25">
      <c r="B170" s="116" t="s">
        <v>1254</v>
      </c>
      <c r="C170" s="674">
        <v>48.95194</v>
      </c>
      <c r="D170" s="323">
        <f t="shared" si="5"/>
        <v>4.7964833537033736E-10</v>
      </c>
      <c r="E170" s="323">
        <f t="shared" si="6"/>
        <v>6.0335691910643762E-12</v>
      </c>
    </row>
    <row r="171" spans="2:5" hidden="1" x14ac:dyDescent="0.25">
      <c r="B171" s="116" t="s">
        <v>1255</v>
      </c>
      <c r="C171" s="674">
        <v>47.258111999999997</v>
      </c>
      <c r="D171" s="323">
        <f t="shared" si="5"/>
        <v>4.630516125314944E-10</v>
      </c>
      <c r="E171" s="323">
        <f t="shared" si="6"/>
        <v>5.8247964961362034E-12</v>
      </c>
    </row>
    <row r="172" spans="2:5" hidden="1" x14ac:dyDescent="0.25">
      <c r="B172" s="116" t="s">
        <v>1256</v>
      </c>
      <c r="C172" s="674">
        <v>45.293582000000001</v>
      </c>
      <c r="D172" s="323">
        <f t="shared" si="5"/>
        <v>4.4380245623074134E-10</v>
      </c>
      <c r="E172" s="323">
        <f t="shared" si="6"/>
        <v>5.5826584382181376E-12</v>
      </c>
    </row>
    <row r="173" spans="2:5" hidden="1" x14ac:dyDescent="0.25">
      <c r="B173" s="116" t="s">
        <v>1257</v>
      </c>
      <c r="C173" s="674">
        <v>45</v>
      </c>
      <c r="D173" s="323">
        <f t="shared" si="5"/>
        <v>4.4092583647686243E-10</v>
      </c>
      <c r="E173" s="323">
        <f t="shared" si="6"/>
        <v>5.5464730018441951E-12</v>
      </c>
    </row>
    <row r="174" spans="2:5" hidden="1" x14ac:dyDescent="0.25">
      <c r="B174" s="116" t="s">
        <v>1258</v>
      </c>
      <c r="C174" s="674">
        <v>42.672862000000002</v>
      </c>
      <c r="D174" s="323">
        <f t="shared" si="5"/>
        <v>4.1812371938248261E-10</v>
      </c>
      <c r="E174" s="323">
        <f t="shared" si="6"/>
        <v>5.2596417109871797E-12</v>
      </c>
    </row>
    <row r="175" spans="2:5" hidden="1" x14ac:dyDescent="0.25">
      <c r="B175" s="116" t="s">
        <v>1259</v>
      </c>
      <c r="C175" s="674">
        <v>41.631602000000001</v>
      </c>
      <c r="D175" s="323">
        <f t="shared" si="5"/>
        <v>4.0792108746048487E-10</v>
      </c>
      <c r="E175" s="323">
        <f t="shared" si="6"/>
        <v>5.1313012559227288E-12</v>
      </c>
    </row>
    <row r="176" spans="2:5" hidden="1" x14ac:dyDescent="0.25">
      <c r="B176" s="116" t="s">
        <v>1260</v>
      </c>
      <c r="C176" s="674">
        <v>41.616500000000002</v>
      </c>
      <c r="D176" s="323">
        <f t="shared" si="5"/>
        <v>4.0777311274976325E-10</v>
      </c>
      <c r="E176" s="323">
        <f t="shared" si="6"/>
        <v>5.1294398595833098E-12</v>
      </c>
    </row>
    <row r="177" spans="2:5" hidden="1" x14ac:dyDescent="0.25">
      <c r="B177" s="116" t="s">
        <v>1261</v>
      </c>
      <c r="C177" s="674">
        <v>41.159343</v>
      </c>
      <c r="D177" s="323">
        <f t="shared" si="5"/>
        <v>4.0329372758029093E-10</v>
      </c>
      <c r="E177" s="323">
        <f t="shared" si="6"/>
        <v>5.0730929938476635E-12</v>
      </c>
    </row>
    <row r="178" spans="2:5" hidden="1" x14ac:dyDescent="0.25">
      <c r="B178" s="116" t="s">
        <v>1262</v>
      </c>
      <c r="C178" s="674">
        <v>40.921705000000003</v>
      </c>
      <c r="D178" s="323">
        <f t="shared" si="5"/>
        <v>4.0096526682632009E-10</v>
      </c>
      <c r="E178" s="323">
        <f t="shared" si="6"/>
        <v>5.0438029327096134E-12</v>
      </c>
    </row>
    <row r="179" spans="2:5" hidden="1" x14ac:dyDescent="0.25">
      <c r="B179" s="116" t="s">
        <v>1263</v>
      </c>
      <c r="C179" s="674">
        <v>40</v>
      </c>
      <c r="D179" s="323">
        <f t="shared" si="5"/>
        <v>3.9193407686832216E-10</v>
      </c>
      <c r="E179" s="323">
        <f t="shared" si="6"/>
        <v>4.9301982238615062E-12</v>
      </c>
    </row>
    <row r="180" spans="2:5" hidden="1" x14ac:dyDescent="0.25">
      <c r="B180" s="116" t="s">
        <v>1264</v>
      </c>
      <c r="C180" s="674">
        <v>40</v>
      </c>
      <c r="D180" s="323">
        <f t="shared" si="5"/>
        <v>3.9193407686832216E-10</v>
      </c>
      <c r="E180" s="323">
        <f t="shared" si="6"/>
        <v>4.9301982238615062E-12</v>
      </c>
    </row>
    <row r="181" spans="2:5" hidden="1" x14ac:dyDescent="0.25">
      <c r="B181" s="116" t="s">
        <v>1265</v>
      </c>
      <c r="C181" s="674">
        <v>39.980142999999998</v>
      </c>
      <c r="D181" s="323">
        <f t="shared" si="5"/>
        <v>3.917395109942128E-10</v>
      </c>
      <c r="E181" s="323">
        <f t="shared" si="6"/>
        <v>4.9277507502082257E-12</v>
      </c>
    </row>
    <row r="182" spans="2:5" hidden="1" x14ac:dyDescent="0.25">
      <c r="B182" s="116" t="s">
        <v>1266</v>
      </c>
      <c r="C182" s="674">
        <v>39.882446999999999</v>
      </c>
      <c r="D182" s="323">
        <f t="shared" si="5"/>
        <v>3.9078225120486959E-10</v>
      </c>
      <c r="E182" s="323">
        <f t="shared" si="6"/>
        <v>4.9157092340662669E-12</v>
      </c>
    </row>
    <row r="183" spans="2:5" hidden="1" x14ac:dyDescent="0.25">
      <c r="B183" s="116" t="s">
        <v>1267</v>
      </c>
      <c r="C183" s="674">
        <v>39.623260999999999</v>
      </c>
      <c r="D183" s="323">
        <f t="shared" si="5"/>
        <v>3.8824265556368976E-10</v>
      </c>
      <c r="E183" s="323">
        <f t="shared" si="6"/>
        <v>4.883763275145022E-12</v>
      </c>
    </row>
    <row r="184" spans="2:5" hidden="1" x14ac:dyDescent="0.25">
      <c r="B184" s="116" t="s">
        <v>1268</v>
      </c>
      <c r="C184" s="674">
        <v>39.005782000000004</v>
      </c>
      <c r="D184" s="323">
        <f t="shared" si="5"/>
        <v>3.8219237901742545E-10</v>
      </c>
      <c r="E184" s="323">
        <f t="shared" si="6"/>
        <v>4.8076559284182284E-12</v>
      </c>
    </row>
    <row r="185" spans="2:5" hidden="1" x14ac:dyDescent="0.25">
      <c r="B185" s="116" t="s">
        <v>1269</v>
      </c>
      <c r="C185" s="674">
        <v>38.689051999999997</v>
      </c>
      <c r="D185" s="323">
        <f t="shared" si="5"/>
        <v>3.7908894701326278E-10</v>
      </c>
      <c r="E185" s="323">
        <f t="shared" si="6"/>
        <v>4.7686173863321361E-12</v>
      </c>
    </row>
    <row r="186" spans="2:5" hidden="1" x14ac:dyDescent="0.25">
      <c r="B186" s="116" t="s">
        <v>1270</v>
      </c>
      <c r="C186" s="674">
        <v>38.481940000000002</v>
      </c>
      <c r="D186" s="323">
        <f t="shared" si="5"/>
        <v>3.7705959075005406E-10</v>
      </c>
      <c r="E186" s="323">
        <f t="shared" si="6"/>
        <v>4.7430898059686263E-12</v>
      </c>
    </row>
    <row r="187" spans="2:5" hidden="1" x14ac:dyDescent="0.25">
      <c r="B187" s="116" t="s">
        <v>1271</v>
      </c>
      <c r="C187" s="674">
        <v>38.362551000000003</v>
      </c>
      <c r="D187" s="323">
        <f t="shared" si="5"/>
        <v>3.7588977531247328E-10</v>
      </c>
      <c r="E187" s="323">
        <f t="shared" si="6"/>
        <v>4.7283745200749123E-12</v>
      </c>
    </row>
    <row r="188" spans="2:5" hidden="1" x14ac:dyDescent="0.25">
      <c r="B188" s="116" t="s">
        <v>1272</v>
      </c>
      <c r="C188" s="674">
        <v>38</v>
      </c>
      <c r="D188" s="323">
        <f t="shared" si="5"/>
        <v>3.7233737302490608E-10</v>
      </c>
      <c r="E188" s="323">
        <f t="shared" si="6"/>
        <v>4.6836883126684311E-12</v>
      </c>
    </row>
    <row r="189" spans="2:5" hidden="1" x14ac:dyDescent="0.25">
      <c r="B189" s="116" t="s">
        <v>1273</v>
      </c>
      <c r="C189" s="674">
        <v>37.225166000000002</v>
      </c>
      <c r="D189" s="323">
        <f t="shared" si="5"/>
        <v>3.6474527681200133E-10</v>
      </c>
      <c r="E189" s="323">
        <f t="shared" si="6"/>
        <v>4.5881861824037434E-12</v>
      </c>
    </row>
    <row r="190" spans="2:5" hidden="1" x14ac:dyDescent="0.25">
      <c r="B190" s="116" t="s">
        <v>1274</v>
      </c>
      <c r="C190" s="674">
        <v>37.024999999999999</v>
      </c>
      <c r="D190" s="323">
        <f t="shared" si="5"/>
        <v>3.6278397990124069E-10</v>
      </c>
      <c r="E190" s="323">
        <f t="shared" si="6"/>
        <v>4.563514730961807E-12</v>
      </c>
    </row>
    <row r="191" spans="2:5" hidden="1" x14ac:dyDescent="0.25">
      <c r="B191" s="116" t="s">
        <v>1275</v>
      </c>
      <c r="C191" s="674">
        <v>36.385241000000001</v>
      </c>
      <c r="D191" s="323">
        <f t="shared" si="5"/>
        <v>3.565153960741607E-10</v>
      </c>
      <c r="E191" s="323">
        <f t="shared" si="6"/>
        <v>4.4846612638243217E-12</v>
      </c>
    </row>
    <row r="192" spans="2:5" hidden="1" x14ac:dyDescent="0.25">
      <c r="B192" s="116" t="s">
        <v>1276</v>
      </c>
      <c r="C192" s="674">
        <v>35</v>
      </c>
      <c r="D192" s="323">
        <f t="shared" si="5"/>
        <v>3.4294231725978188E-10</v>
      </c>
      <c r="E192" s="323">
        <f t="shared" si="6"/>
        <v>4.313923445878818E-12</v>
      </c>
    </row>
    <row r="193" spans="2:5" hidden="1" x14ac:dyDescent="0.25">
      <c r="B193" s="116" t="s">
        <v>1277</v>
      </c>
      <c r="C193" s="674">
        <v>34.981662</v>
      </c>
      <c r="D193" s="323">
        <f t="shared" si="5"/>
        <v>3.4276263508224162E-10</v>
      </c>
      <c r="E193" s="323">
        <f t="shared" si="6"/>
        <v>4.3116631965030888E-12</v>
      </c>
    </row>
    <row r="194" spans="2:5" hidden="1" x14ac:dyDescent="0.25">
      <c r="B194" s="116" t="s">
        <v>1278</v>
      </c>
      <c r="C194" s="674">
        <v>34.829000000000001</v>
      </c>
      <c r="D194" s="323">
        <f t="shared" si="5"/>
        <v>3.4126679908116981E-10</v>
      </c>
      <c r="E194" s="323">
        <f t="shared" si="6"/>
        <v>4.2928468484718105E-12</v>
      </c>
    </row>
    <row r="195" spans="2:5" hidden="1" x14ac:dyDescent="0.25">
      <c r="B195" s="116" t="s">
        <v>1279</v>
      </c>
      <c r="C195" s="674">
        <v>34.192450000000001</v>
      </c>
      <c r="D195" s="323">
        <f t="shared" si="5"/>
        <v>3.3502965816540658E-10</v>
      </c>
      <c r="E195" s="323">
        <f t="shared" si="6"/>
        <v>4.2143889064868339E-12</v>
      </c>
    </row>
    <row r="196" spans="2:5" hidden="1" x14ac:dyDescent="0.25">
      <c r="B196" s="116" t="s">
        <v>1280</v>
      </c>
      <c r="C196" s="674">
        <v>34.179864999999999</v>
      </c>
      <c r="D196" s="323">
        <f t="shared" si="5"/>
        <v>3.3490634590647186E-10</v>
      </c>
      <c r="E196" s="323">
        <f t="shared" si="6"/>
        <v>4.2128377428706514E-12</v>
      </c>
    </row>
    <row r="197" spans="2:5" hidden="1" x14ac:dyDescent="0.25">
      <c r="B197" s="116" t="s">
        <v>1281</v>
      </c>
      <c r="C197" s="674">
        <v>33.240329000000003</v>
      </c>
      <c r="D197" s="323">
        <f t="shared" si="5"/>
        <v>3.2570044153535797E-10</v>
      </c>
      <c r="E197" s="323">
        <f t="shared" si="6"/>
        <v>4.0970352749093035E-12</v>
      </c>
    </row>
    <row r="198" spans="2:5" hidden="1" x14ac:dyDescent="0.25">
      <c r="B198" s="116" t="s">
        <v>1282</v>
      </c>
      <c r="C198" s="674">
        <v>33.216267000000002</v>
      </c>
      <c r="D198" s="323">
        <f t="shared" si="5"/>
        <v>3.2546467359141784E-10</v>
      </c>
      <c r="E198" s="323">
        <f t="shared" si="6"/>
        <v>4.0940695141677394E-12</v>
      </c>
    </row>
    <row r="199" spans="2:5" hidden="1" x14ac:dyDescent="0.25">
      <c r="B199" s="116" t="s">
        <v>1283</v>
      </c>
      <c r="C199" s="674">
        <v>33.216267000000002</v>
      </c>
      <c r="D199" s="323">
        <f t="shared" si="5"/>
        <v>3.2546467359141784E-10</v>
      </c>
      <c r="E199" s="323">
        <f t="shared" si="6"/>
        <v>4.0940695141677394E-12</v>
      </c>
    </row>
    <row r="200" spans="2:5" hidden="1" x14ac:dyDescent="0.25">
      <c r="B200" s="116" t="s">
        <v>1284</v>
      </c>
      <c r="C200" s="674">
        <v>32.198509000000001</v>
      </c>
      <c r="D200" s="323">
        <f t="shared" si="5"/>
        <v>3.1549232253628409E-10</v>
      </c>
      <c r="E200" s="323">
        <f t="shared" si="6"/>
        <v>3.9686257970697186E-12</v>
      </c>
    </row>
    <row r="201" spans="2:5" hidden="1" x14ac:dyDescent="0.25">
      <c r="B201" s="116" t="s">
        <v>1285</v>
      </c>
      <c r="C201" s="674">
        <v>32</v>
      </c>
      <c r="D201" s="323">
        <f t="shared" si="5"/>
        <v>3.1354726149465774E-10</v>
      </c>
      <c r="E201" s="323">
        <f t="shared" si="6"/>
        <v>3.9441585790892049E-12</v>
      </c>
    </row>
    <row r="202" spans="2:5" hidden="1" x14ac:dyDescent="0.25">
      <c r="B202" s="116" t="s">
        <v>1286</v>
      </c>
      <c r="C202" s="674">
        <v>31.770503999999999</v>
      </c>
      <c r="D202" s="323">
        <f t="shared" si="5"/>
        <v>3.1129857892203341E-10</v>
      </c>
      <c r="E202" s="323">
        <f t="shared" si="6"/>
        <v>3.915872059799622E-12</v>
      </c>
    </row>
    <row r="203" spans="2:5" hidden="1" x14ac:dyDescent="0.25">
      <c r="B203" s="116" t="s">
        <v>1287</v>
      </c>
      <c r="C203" s="674">
        <v>31.703885</v>
      </c>
      <c r="D203" s="323">
        <f t="shared" si="5"/>
        <v>3.1064582251536117E-10</v>
      </c>
      <c r="E203" s="323">
        <f t="shared" si="6"/>
        <v>3.9076609379127365E-12</v>
      </c>
    </row>
    <row r="204" spans="2:5" hidden="1" x14ac:dyDescent="0.25">
      <c r="B204" s="116" t="s">
        <v>1288</v>
      </c>
      <c r="C204" s="674">
        <v>31.600773</v>
      </c>
      <c r="D204" s="323">
        <f t="shared" si="5"/>
        <v>3.0963549485201002E-10</v>
      </c>
      <c r="E204" s="323">
        <f t="shared" si="6"/>
        <v>3.8949518729312661E-12</v>
      </c>
    </row>
    <row r="205" spans="2:5" hidden="1" x14ac:dyDescent="0.25">
      <c r="B205" s="116" t="s">
        <v>1289</v>
      </c>
      <c r="C205" s="674">
        <v>31.310714999999998</v>
      </c>
      <c r="D205" s="323">
        <f t="shared" ref="D205:D268" si="7">C205/$C$604</f>
        <v>3.067934044903032E-10</v>
      </c>
      <c r="E205" s="323">
        <f t="shared" si="6"/>
        <v>3.8592007870208455E-12</v>
      </c>
    </row>
    <row r="206" spans="2:5" hidden="1" x14ac:dyDescent="0.25">
      <c r="B206" s="116" t="s">
        <v>1290</v>
      </c>
      <c r="C206" s="674">
        <v>30.632194999999999</v>
      </c>
      <c r="D206" s="323">
        <f t="shared" si="7"/>
        <v>3.0014502674438583E-10</v>
      </c>
      <c r="E206" s="323">
        <f t="shared" ref="E206:E269" si="8">+C206/$D$10</f>
        <v>3.7755698345494833E-12</v>
      </c>
    </row>
    <row r="207" spans="2:5" hidden="1" x14ac:dyDescent="0.25">
      <c r="B207" s="116" t="s">
        <v>1291</v>
      </c>
      <c r="C207" s="674">
        <v>30.62096</v>
      </c>
      <c r="D207" s="323">
        <f t="shared" si="7"/>
        <v>3.0003494226054547E-10</v>
      </c>
      <c r="E207" s="323">
        <f t="shared" si="8"/>
        <v>3.7741850651233561E-12</v>
      </c>
    </row>
    <row r="208" spans="2:5" hidden="1" x14ac:dyDescent="0.25">
      <c r="B208" s="116" t="s">
        <v>1292</v>
      </c>
      <c r="C208" s="674">
        <v>30.529592000000001</v>
      </c>
      <c r="D208" s="323">
        <f t="shared" si="7"/>
        <v>2.9913968644216283E-10</v>
      </c>
      <c r="E208" s="323">
        <f t="shared" si="8"/>
        <v>3.7629235063404116E-12</v>
      </c>
    </row>
    <row r="209" spans="2:5" hidden="1" x14ac:dyDescent="0.25">
      <c r="B209" s="116" t="s">
        <v>1293</v>
      </c>
      <c r="C209" s="674">
        <v>30.318691999999999</v>
      </c>
      <c r="D209" s="323">
        <f t="shared" si="7"/>
        <v>2.9707321402187458E-10</v>
      </c>
      <c r="E209" s="323">
        <f t="shared" si="8"/>
        <v>3.7369290362051018E-12</v>
      </c>
    </row>
    <row r="210" spans="2:5" hidden="1" x14ac:dyDescent="0.25">
      <c r="B210" s="116" t="s">
        <v>1294</v>
      </c>
      <c r="C210" s="674">
        <v>30</v>
      </c>
      <c r="D210" s="323">
        <f t="shared" si="7"/>
        <v>2.9395055765124161E-10</v>
      </c>
      <c r="E210" s="323">
        <f t="shared" si="8"/>
        <v>3.6976486678961298E-12</v>
      </c>
    </row>
    <row r="211" spans="2:5" hidden="1" x14ac:dyDescent="0.25">
      <c r="B211" s="116" t="s">
        <v>1295</v>
      </c>
      <c r="C211" s="674">
        <v>30</v>
      </c>
      <c r="D211" s="323">
        <f t="shared" si="7"/>
        <v>2.9395055765124161E-10</v>
      </c>
      <c r="E211" s="323">
        <f t="shared" si="8"/>
        <v>3.6976486678961298E-12</v>
      </c>
    </row>
    <row r="212" spans="2:5" hidden="1" x14ac:dyDescent="0.25">
      <c r="B212" s="116" t="s">
        <v>1296</v>
      </c>
      <c r="C212" s="674">
        <v>29.269957000000002</v>
      </c>
      <c r="D212" s="323">
        <f t="shared" si="7"/>
        <v>2.8679733941926211E-10</v>
      </c>
      <c r="E212" s="323">
        <f t="shared" si="8"/>
        <v>3.6076672503475671E-12</v>
      </c>
    </row>
    <row r="213" spans="2:5" hidden="1" x14ac:dyDescent="0.25">
      <c r="B213" s="116" t="s">
        <v>1297</v>
      </c>
      <c r="C213" s="674">
        <v>29.013825000000001</v>
      </c>
      <c r="D213" s="323">
        <f t="shared" si="7"/>
        <v>2.8428766794485118E-10</v>
      </c>
      <c r="E213" s="323">
        <f t="shared" si="8"/>
        <v>3.5760977120607146E-12</v>
      </c>
    </row>
    <row r="214" spans="2:5" hidden="1" x14ac:dyDescent="0.25">
      <c r="B214" s="116" t="s">
        <v>1298</v>
      </c>
      <c r="C214" s="674">
        <v>28.907194</v>
      </c>
      <c r="D214" s="323">
        <f t="shared" si="7"/>
        <v>2.8324285988108753E-10</v>
      </c>
      <c r="E214" s="323">
        <f t="shared" si="8"/>
        <v>3.5629549128904998E-12</v>
      </c>
    </row>
    <row r="215" spans="2:5" hidden="1" x14ac:dyDescent="0.25">
      <c r="B215" s="116" t="s">
        <v>1299</v>
      </c>
      <c r="C215" s="674">
        <v>28.703693000000001</v>
      </c>
      <c r="D215" s="323">
        <f t="shared" si="7"/>
        <v>2.8124888546666804E-10</v>
      </c>
      <c r="E215" s="323">
        <f t="shared" si="8"/>
        <v>3.537872406171649E-12</v>
      </c>
    </row>
    <row r="216" spans="2:5" hidden="1" x14ac:dyDescent="0.25">
      <c r="B216" s="116" t="s">
        <v>1300</v>
      </c>
      <c r="C216" s="674">
        <v>28</v>
      </c>
      <c r="D216" s="323">
        <f t="shared" si="7"/>
        <v>2.7435385380782553E-10</v>
      </c>
      <c r="E216" s="323">
        <f t="shared" si="8"/>
        <v>3.4511387567030543E-12</v>
      </c>
    </row>
    <row r="217" spans="2:5" hidden="1" x14ac:dyDescent="0.25">
      <c r="B217" s="116" t="s">
        <v>1301</v>
      </c>
      <c r="C217" s="674">
        <v>27.959468999999999</v>
      </c>
      <c r="D217" s="323">
        <f t="shared" si="7"/>
        <v>2.7395671680608673E-10</v>
      </c>
      <c r="E217" s="323">
        <f t="shared" si="8"/>
        <v>3.4461431100977712E-12</v>
      </c>
    </row>
    <row r="218" spans="2:5" hidden="1" x14ac:dyDescent="0.25">
      <c r="B218" s="116" t="s">
        <v>1302</v>
      </c>
      <c r="C218" s="674">
        <v>27.670999999999999</v>
      </c>
      <c r="D218" s="323">
        <f t="shared" si="7"/>
        <v>2.7113019602558357E-10</v>
      </c>
      <c r="E218" s="323">
        <f t="shared" si="8"/>
        <v>3.4105878763117936E-12</v>
      </c>
    </row>
    <row r="219" spans="2:5" hidden="1" x14ac:dyDescent="0.25">
      <c r="B219" s="116" t="s">
        <v>1303</v>
      </c>
      <c r="C219" s="674">
        <v>27.549686000000001</v>
      </c>
      <c r="D219" s="323">
        <f t="shared" si="7"/>
        <v>2.699415187605535E-10</v>
      </c>
      <c r="E219" s="323">
        <f t="shared" si="8"/>
        <v>3.3956353246285555E-12</v>
      </c>
    </row>
    <row r="220" spans="2:5" hidden="1" x14ac:dyDescent="0.25">
      <c r="B220" s="116" t="s">
        <v>1304</v>
      </c>
      <c r="C220" s="674">
        <v>27.5</v>
      </c>
      <c r="D220" s="323">
        <f t="shared" si="7"/>
        <v>2.6945467784697149E-10</v>
      </c>
      <c r="E220" s="323">
        <f t="shared" si="8"/>
        <v>3.3895112789047857E-12</v>
      </c>
    </row>
    <row r="221" spans="2:5" hidden="1" x14ac:dyDescent="0.25">
      <c r="B221" s="116" t="s">
        <v>1305</v>
      </c>
      <c r="C221" s="674">
        <v>27.363071999999999</v>
      </c>
      <c r="D221" s="323">
        <f t="shared" si="7"/>
        <v>2.6811300911503584E-10</v>
      </c>
      <c r="E221" s="323">
        <f t="shared" si="8"/>
        <v>3.3726342243448628E-12</v>
      </c>
    </row>
    <row r="222" spans="2:5" hidden="1" x14ac:dyDescent="0.25">
      <c r="B222" s="116" t="s">
        <v>1306</v>
      </c>
      <c r="C222" s="674">
        <v>27.290462000000002</v>
      </c>
      <c r="D222" s="323">
        <f t="shared" si="7"/>
        <v>2.6740155078200063E-10</v>
      </c>
      <c r="E222" s="323">
        <f t="shared" si="8"/>
        <v>3.3636846820189986E-12</v>
      </c>
    </row>
    <row r="223" spans="2:5" hidden="1" x14ac:dyDescent="0.25">
      <c r="B223" s="116" t="s">
        <v>1307</v>
      </c>
      <c r="C223" s="674">
        <v>27.229092000000001</v>
      </c>
      <c r="D223" s="323">
        <f t="shared" si="7"/>
        <v>2.6680022592456543E-10</v>
      </c>
      <c r="E223" s="323">
        <f t="shared" si="8"/>
        <v>3.3561205253940392E-12</v>
      </c>
    </row>
    <row r="224" spans="2:5" hidden="1" x14ac:dyDescent="0.25">
      <c r="B224" s="116" t="s">
        <v>1308</v>
      </c>
      <c r="C224" s="674">
        <v>27.071300000000001</v>
      </c>
      <c r="D224" s="323">
        <f t="shared" si="7"/>
        <v>2.6525412437813524E-10</v>
      </c>
      <c r="E224" s="323">
        <f t="shared" si="8"/>
        <v>3.3366718794405499E-12</v>
      </c>
    </row>
    <row r="225" spans="2:5" hidden="1" x14ac:dyDescent="0.25">
      <c r="B225" s="116" t="s">
        <v>1309</v>
      </c>
      <c r="C225" s="674">
        <v>26.75996</v>
      </c>
      <c r="D225" s="323">
        <f t="shared" si="7"/>
        <v>2.6220350549083066E-10</v>
      </c>
      <c r="E225" s="323">
        <f t="shared" si="8"/>
        <v>3.2982976815651238E-12</v>
      </c>
    </row>
    <row r="226" spans="2:5" hidden="1" x14ac:dyDescent="0.25">
      <c r="B226" s="116" t="s">
        <v>1310</v>
      </c>
      <c r="C226" s="674">
        <v>26.607714999999999</v>
      </c>
      <c r="D226" s="323">
        <f t="shared" si="7"/>
        <v>2.607117554025102E-10</v>
      </c>
      <c r="E226" s="323">
        <f t="shared" si="8"/>
        <v>3.2795327308503288E-12</v>
      </c>
    </row>
    <row r="227" spans="2:5" hidden="1" x14ac:dyDescent="0.25">
      <c r="B227" s="116" t="s">
        <v>1311</v>
      </c>
      <c r="C227" s="674">
        <v>25.603999999999999</v>
      </c>
      <c r="D227" s="323">
        <f t="shared" si="7"/>
        <v>2.5087700260341298E-10</v>
      </c>
      <c r="E227" s="323">
        <f t="shared" si="8"/>
        <v>3.1558198830937504E-12</v>
      </c>
    </row>
    <row r="228" spans="2:5" hidden="1" x14ac:dyDescent="0.25">
      <c r="B228" s="116" t="s">
        <v>1312</v>
      </c>
      <c r="C228" s="674">
        <v>25.507092</v>
      </c>
      <c r="D228" s="323">
        <f t="shared" si="7"/>
        <v>2.4992746391538415E-10</v>
      </c>
      <c r="E228" s="323">
        <f t="shared" si="8"/>
        <v>3.143875491856801E-12</v>
      </c>
    </row>
    <row r="229" spans="2:5" hidden="1" x14ac:dyDescent="0.25">
      <c r="B229" s="116" t="s">
        <v>1313</v>
      </c>
      <c r="C229" s="674">
        <v>25.249500000000001</v>
      </c>
      <c r="D229" s="323">
        <f t="shared" si="7"/>
        <v>2.4740348684716752E-10</v>
      </c>
      <c r="E229" s="323">
        <f t="shared" si="8"/>
        <v>3.112126001334778E-12</v>
      </c>
    </row>
    <row r="230" spans="2:5" hidden="1" x14ac:dyDescent="0.25">
      <c r="B230" s="116" t="s">
        <v>1314</v>
      </c>
      <c r="C230" s="674">
        <v>24.98911</v>
      </c>
      <c r="D230" s="323">
        <f t="shared" si="7"/>
        <v>2.4485209399027393E-10</v>
      </c>
      <c r="E230" s="323">
        <f t="shared" si="8"/>
        <v>3.0800316434469951E-12</v>
      </c>
    </row>
    <row r="231" spans="2:5" hidden="1" x14ac:dyDescent="0.25">
      <c r="B231" s="116" t="s">
        <v>1315</v>
      </c>
      <c r="C231" s="674">
        <v>24.984387999999999</v>
      </c>
      <c r="D231" s="323">
        <f t="shared" si="7"/>
        <v>2.4480582617249964E-10</v>
      </c>
      <c r="E231" s="323">
        <f t="shared" si="8"/>
        <v>3.0794496335466683E-12</v>
      </c>
    </row>
    <row r="232" spans="2:5" hidden="1" x14ac:dyDescent="0.25">
      <c r="B232" s="116" t="s">
        <v>1316</v>
      </c>
      <c r="C232" s="674">
        <v>24.875</v>
      </c>
      <c r="D232" s="323">
        <f t="shared" si="7"/>
        <v>2.4373400405248782E-10</v>
      </c>
      <c r="E232" s="323">
        <f t="shared" si="8"/>
        <v>3.0659670204638744E-12</v>
      </c>
    </row>
    <row r="233" spans="2:5" hidden="1" x14ac:dyDescent="0.25">
      <c r="B233" s="116" t="s">
        <v>1317</v>
      </c>
      <c r="C233" s="674">
        <v>24.825714999999999</v>
      </c>
      <c r="D233" s="323">
        <f t="shared" si="7"/>
        <v>2.4325109227802646E-10</v>
      </c>
      <c r="E233" s="323">
        <f t="shared" si="8"/>
        <v>3.059892399977299E-12</v>
      </c>
    </row>
    <row r="234" spans="2:5" hidden="1" x14ac:dyDescent="0.25">
      <c r="B234" s="116" t="s">
        <v>1318</v>
      </c>
      <c r="C234" s="674">
        <v>24.567979999999999</v>
      </c>
      <c r="D234" s="323">
        <f t="shared" si="7"/>
        <v>2.4072571404548501E-10</v>
      </c>
      <c r="E234" s="323">
        <f t="shared" si="8"/>
        <v>3.0281252839966252E-12</v>
      </c>
    </row>
    <row r="235" spans="2:5" hidden="1" x14ac:dyDescent="0.25">
      <c r="B235" s="116" t="s">
        <v>1319</v>
      </c>
      <c r="C235" s="674">
        <v>24.53857</v>
      </c>
      <c r="D235" s="323">
        <f t="shared" si="7"/>
        <v>2.4043754451546761E-10</v>
      </c>
      <c r="E235" s="323">
        <f t="shared" si="8"/>
        <v>3.0245003557525311E-12</v>
      </c>
    </row>
    <row r="236" spans="2:5" hidden="1" x14ac:dyDescent="0.25">
      <c r="B236" s="116" t="s">
        <v>1320</v>
      </c>
      <c r="C236" s="674">
        <v>24.301203999999998</v>
      </c>
      <c r="D236" s="323">
        <f t="shared" si="7"/>
        <v>2.3811174891321941E-10</v>
      </c>
      <c r="E236" s="323">
        <f t="shared" si="8"/>
        <v>2.9952438199624033E-12</v>
      </c>
    </row>
    <row r="237" spans="2:5" hidden="1" x14ac:dyDescent="0.25">
      <c r="B237" s="116" t="s">
        <v>1321</v>
      </c>
      <c r="C237" s="674">
        <v>23.865818999999998</v>
      </c>
      <c r="D237" s="323">
        <f t="shared" si="7"/>
        <v>2.3384569346178659E-10</v>
      </c>
      <c r="E237" s="323">
        <f t="shared" si="8"/>
        <v>2.9415804611200046E-12</v>
      </c>
    </row>
    <row r="238" spans="2:5" hidden="1" x14ac:dyDescent="0.25">
      <c r="B238" s="116" t="s">
        <v>1322</v>
      </c>
      <c r="C238" s="674">
        <v>23.865818999999998</v>
      </c>
      <c r="D238" s="323">
        <f t="shared" si="7"/>
        <v>2.3384569346178659E-10</v>
      </c>
      <c r="E238" s="323">
        <f t="shared" si="8"/>
        <v>2.9415804611200046E-12</v>
      </c>
    </row>
    <row r="239" spans="2:5" hidden="1" x14ac:dyDescent="0.25">
      <c r="B239" s="116" t="s">
        <v>1323</v>
      </c>
      <c r="C239" s="674">
        <v>23.3245</v>
      </c>
      <c r="D239" s="323">
        <f t="shared" si="7"/>
        <v>2.2854165939787951E-10</v>
      </c>
      <c r="E239" s="323">
        <f t="shared" si="8"/>
        <v>2.8748602118114427E-12</v>
      </c>
    </row>
    <row r="240" spans="2:5" hidden="1" x14ac:dyDescent="0.25">
      <c r="B240" s="116" t="s">
        <v>1324</v>
      </c>
      <c r="C240" s="674">
        <v>23.139469999999999</v>
      </c>
      <c r="D240" s="323">
        <f t="shared" si="7"/>
        <v>2.2672867034180586E-10</v>
      </c>
      <c r="E240" s="323">
        <f t="shared" si="8"/>
        <v>2.8520543473774152E-12</v>
      </c>
    </row>
    <row r="241" spans="2:5" hidden="1" x14ac:dyDescent="0.25">
      <c r="B241" s="116" t="s">
        <v>1325</v>
      </c>
      <c r="C241" s="674">
        <v>22.948487</v>
      </c>
      <c r="D241" s="323">
        <f t="shared" si="7"/>
        <v>2.2485735169674228E-10</v>
      </c>
      <c r="E241" s="323">
        <f t="shared" si="8"/>
        <v>2.8285147461927218E-12</v>
      </c>
    </row>
    <row r="242" spans="2:5" hidden="1" x14ac:dyDescent="0.25">
      <c r="B242" s="116" t="s">
        <v>1326</v>
      </c>
      <c r="C242" s="674">
        <v>22.938224999999999</v>
      </c>
      <c r="D242" s="323">
        <f t="shared" si="7"/>
        <v>2.2475680100932172E-10</v>
      </c>
      <c r="E242" s="323">
        <f t="shared" si="8"/>
        <v>2.8272499038383899E-12</v>
      </c>
    </row>
    <row r="243" spans="2:5" hidden="1" x14ac:dyDescent="0.25">
      <c r="B243" s="116" t="s">
        <v>1327</v>
      </c>
      <c r="C243" s="674">
        <v>22.895215</v>
      </c>
      <c r="D243" s="323">
        <f t="shared" si="7"/>
        <v>2.2433537389316906E-10</v>
      </c>
      <c r="E243" s="323">
        <f t="shared" si="8"/>
        <v>2.8219487081981832E-12</v>
      </c>
    </row>
    <row r="244" spans="2:5" hidden="1" x14ac:dyDescent="0.25">
      <c r="B244" s="116" t="s">
        <v>1328</v>
      </c>
      <c r="C244" s="674">
        <v>22.782</v>
      </c>
      <c r="D244" s="323">
        <f t="shared" si="7"/>
        <v>2.2322605348035288E-10</v>
      </c>
      <c r="E244" s="323">
        <f t="shared" si="8"/>
        <v>2.8079943984003209E-12</v>
      </c>
    </row>
    <row r="245" spans="2:5" hidden="1" x14ac:dyDescent="0.25">
      <c r="B245" s="116" t="s">
        <v>1329</v>
      </c>
      <c r="C245" s="674">
        <v>22.598215</v>
      </c>
      <c r="D245" s="323">
        <f t="shared" si="7"/>
        <v>2.2142526337242178E-10</v>
      </c>
      <c r="E245" s="323">
        <f t="shared" si="8"/>
        <v>2.7853419863860113E-12</v>
      </c>
    </row>
    <row r="246" spans="2:5" hidden="1" x14ac:dyDescent="0.25">
      <c r="B246" s="116" t="s">
        <v>1330</v>
      </c>
      <c r="C246" s="674">
        <v>22.3535</v>
      </c>
      <c r="D246" s="323">
        <f t="shared" si="7"/>
        <v>2.19027459681901E-10</v>
      </c>
      <c r="E246" s="323">
        <f t="shared" si="8"/>
        <v>2.7551796499272047E-12</v>
      </c>
    </row>
    <row r="247" spans="2:5" hidden="1" x14ac:dyDescent="0.25">
      <c r="B247" s="116" t="s">
        <v>1331</v>
      </c>
      <c r="C247" s="674">
        <v>22.144178</v>
      </c>
      <c r="D247" s="323">
        <f t="shared" si="7"/>
        <v>2.1697644906094522E-10</v>
      </c>
      <c r="E247" s="323">
        <f t="shared" si="8"/>
        <v>2.7293796761118261E-12</v>
      </c>
    </row>
    <row r="248" spans="2:5" hidden="1" x14ac:dyDescent="0.25">
      <c r="B248" s="116" t="s">
        <v>1332</v>
      </c>
      <c r="C248" s="674">
        <v>22.144178</v>
      </c>
      <c r="D248" s="323">
        <f t="shared" si="7"/>
        <v>2.1697644906094522E-10</v>
      </c>
      <c r="E248" s="323">
        <f t="shared" si="8"/>
        <v>2.7293796761118261E-12</v>
      </c>
    </row>
    <row r="249" spans="2:5" hidden="1" x14ac:dyDescent="0.25">
      <c r="B249" s="116" t="s">
        <v>1333</v>
      </c>
      <c r="C249" s="674">
        <v>21.886958</v>
      </c>
      <c r="D249" s="323">
        <f t="shared" si="7"/>
        <v>2.1445611697964348E-10</v>
      </c>
      <c r="E249" s="323">
        <f t="shared" si="8"/>
        <v>2.6976760364332848E-12</v>
      </c>
    </row>
    <row r="250" spans="2:5" hidden="1" x14ac:dyDescent="0.25">
      <c r="B250" s="116" t="s">
        <v>1334</v>
      </c>
      <c r="C250" s="674">
        <v>21.657803000000001</v>
      </c>
      <c r="D250" s="323">
        <f t="shared" si="7"/>
        <v>2.1221077564502448E-10</v>
      </c>
      <c r="E250" s="323">
        <f t="shared" si="8"/>
        <v>2.6694315470835602E-12</v>
      </c>
    </row>
    <row r="251" spans="2:5" hidden="1" x14ac:dyDescent="0.25">
      <c r="B251" s="116" t="s">
        <v>1335</v>
      </c>
      <c r="C251" s="674">
        <v>21.109470000000002</v>
      </c>
      <c r="D251" s="323">
        <f t="shared" si="7"/>
        <v>2.0683801594073853E-10</v>
      </c>
      <c r="E251" s="323">
        <f t="shared" si="8"/>
        <v>2.6018467875164439E-12</v>
      </c>
    </row>
    <row r="252" spans="2:5" hidden="1" x14ac:dyDescent="0.25">
      <c r="B252" s="116" t="s">
        <v>1336</v>
      </c>
      <c r="C252" s="674">
        <v>21.027811</v>
      </c>
      <c r="D252" s="323">
        <f t="shared" si="7"/>
        <v>2.0603789232116375E-10</v>
      </c>
      <c r="E252" s="323">
        <f t="shared" si="8"/>
        <v>2.591781911097386E-12</v>
      </c>
    </row>
    <row r="253" spans="2:5" hidden="1" x14ac:dyDescent="0.25">
      <c r="B253" s="116" t="s">
        <v>1337</v>
      </c>
      <c r="C253" s="674">
        <v>20.762221</v>
      </c>
      <c r="D253" s="323">
        <f t="shared" si="7"/>
        <v>2.0343554803427732E-10</v>
      </c>
      <c r="E253" s="323">
        <f t="shared" si="8"/>
        <v>2.5590466274405016E-12</v>
      </c>
    </row>
    <row r="254" spans="2:5" hidden="1" x14ac:dyDescent="0.25">
      <c r="B254" s="116" t="s">
        <v>1338</v>
      </c>
      <c r="C254" s="674">
        <v>20.663792000000001</v>
      </c>
      <c r="D254" s="323">
        <f t="shared" si="7"/>
        <v>2.0247110605297552E-10</v>
      </c>
      <c r="E254" s="323">
        <f t="shared" si="8"/>
        <v>2.5469147654160904E-12</v>
      </c>
    </row>
    <row r="255" spans="2:5" hidden="1" x14ac:dyDescent="0.25">
      <c r="B255" s="116" t="s">
        <v>1339</v>
      </c>
      <c r="C255" s="674">
        <v>20.581</v>
      </c>
      <c r="D255" s="323">
        <f t="shared" si="7"/>
        <v>2.0165988090067345E-10</v>
      </c>
      <c r="E255" s="323">
        <f t="shared" si="8"/>
        <v>2.5367102411323417E-12</v>
      </c>
    </row>
    <row r="256" spans="2:5" hidden="1" x14ac:dyDescent="0.25">
      <c r="B256" s="116" t="s">
        <v>1340</v>
      </c>
      <c r="C256" s="674">
        <v>20.581</v>
      </c>
      <c r="D256" s="323">
        <f t="shared" si="7"/>
        <v>2.0165988090067345E-10</v>
      </c>
      <c r="E256" s="323">
        <f t="shared" si="8"/>
        <v>2.5367102411323417E-12</v>
      </c>
    </row>
    <row r="257" spans="2:5" hidden="1" x14ac:dyDescent="0.25">
      <c r="B257" s="116" t="s">
        <v>1341</v>
      </c>
      <c r="C257" s="674">
        <v>20.565318999999999</v>
      </c>
      <c r="D257" s="323">
        <f t="shared" si="7"/>
        <v>2.0150623294418914E-10</v>
      </c>
      <c r="E257" s="323">
        <f t="shared" si="8"/>
        <v>2.5347774801736322E-12</v>
      </c>
    </row>
    <row r="258" spans="2:5" hidden="1" x14ac:dyDescent="0.25">
      <c r="B258" s="116" t="s">
        <v>1342</v>
      </c>
      <c r="C258" s="674">
        <v>20.528683999999998</v>
      </c>
      <c r="D258" s="323">
        <f t="shared" si="7"/>
        <v>2.0114727032153737E-10</v>
      </c>
      <c r="E258" s="323">
        <f t="shared" si="8"/>
        <v>2.5302620348753528E-12</v>
      </c>
    </row>
    <row r="259" spans="2:5" hidden="1" x14ac:dyDescent="0.25">
      <c r="B259" s="116" t="s">
        <v>1343</v>
      </c>
      <c r="C259" s="674">
        <v>20.528683999999998</v>
      </c>
      <c r="D259" s="323">
        <f t="shared" si="7"/>
        <v>2.0114727032153737E-10</v>
      </c>
      <c r="E259" s="323">
        <f t="shared" si="8"/>
        <v>2.5302620348753528E-12</v>
      </c>
    </row>
    <row r="260" spans="2:5" hidden="1" x14ac:dyDescent="0.25">
      <c r="B260" s="116" t="s">
        <v>1344</v>
      </c>
      <c r="C260" s="674">
        <v>20.487224999999999</v>
      </c>
      <c r="D260" s="323">
        <f t="shared" si="7"/>
        <v>2.0074104044921527E-10</v>
      </c>
      <c r="E260" s="323">
        <f t="shared" si="8"/>
        <v>2.5251520076712762E-12</v>
      </c>
    </row>
    <row r="261" spans="2:5" hidden="1" x14ac:dyDescent="0.25">
      <c r="B261" s="116" t="s">
        <v>1345</v>
      </c>
      <c r="C261" s="674">
        <v>20.484019</v>
      </c>
      <c r="D261" s="323">
        <f t="shared" si="7"/>
        <v>2.0070962693295429E-10</v>
      </c>
      <c r="E261" s="323">
        <f t="shared" si="8"/>
        <v>2.5247568522836337E-12</v>
      </c>
    </row>
    <row r="262" spans="2:5" hidden="1" x14ac:dyDescent="0.25">
      <c r="B262" s="116" t="s">
        <v>1346</v>
      </c>
      <c r="C262" s="674">
        <v>20.073715</v>
      </c>
      <c r="D262" s="323">
        <f t="shared" si="7"/>
        <v>1.9668932394606978E-10</v>
      </c>
      <c r="E262" s="323">
        <f t="shared" si="8"/>
        <v>2.4741848509825519E-12</v>
      </c>
    </row>
    <row r="263" spans="2:5" hidden="1" x14ac:dyDescent="0.25">
      <c r="B263" s="116" t="s">
        <v>1347</v>
      </c>
      <c r="C263" s="674">
        <v>20</v>
      </c>
      <c r="D263" s="323">
        <f t="shared" si="7"/>
        <v>1.9596703843416108E-10</v>
      </c>
      <c r="E263" s="323">
        <f t="shared" si="8"/>
        <v>2.4650991119307531E-12</v>
      </c>
    </row>
    <row r="264" spans="2:5" hidden="1" x14ac:dyDescent="0.25">
      <c r="B264" s="116" t="s">
        <v>1348</v>
      </c>
      <c r="C264" s="674">
        <v>19.442613000000001</v>
      </c>
      <c r="D264" s="323">
        <f t="shared" si="7"/>
        <v>1.9050556445157601E-10</v>
      </c>
      <c r="E264" s="323">
        <f t="shared" si="8"/>
        <v>2.3963984019956662E-12</v>
      </c>
    </row>
    <row r="265" spans="2:5" hidden="1" x14ac:dyDescent="0.25">
      <c r="B265" s="116" t="s">
        <v>1349</v>
      </c>
      <c r="C265" s="674">
        <v>19.273819</v>
      </c>
      <c r="D265" s="323">
        <f t="shared" si="7"/>
        <v>1.8885166143730319E-10</v>
      </c>
      <c r="E265" s="323">
        <f t="shared" si="8"/>
        <v>2.3755937050207037E-12</v>
      </c>
    </row>
    <row r="266" spans="2:5" hidden="1" x14ac:dyDescent="0.25">
      <c r="B266" s="116" t="s">
        <v>1350</v>
      </c>
      <c r="C266" s="674">
        <v>19.163</v>
      </c>
      <c r="D266" s="323">
        <f t="shared" si="7"/>
        <v>1.8776581787569144E-10</v>
      </c>
      <c r="E266" s="323">
        <f t="shared" si="8"/>
        <v>2.3619347140964514E-12</v>
      </c>
    </row>
    <row r="267" spans="2:5" hidden="1" x14ac:dyDescent="0.25">
      <c r="B267" s="116" t="s">
        <v>1351</v>
      </c>
      <c r="C267" s="674">
        <v>19.163</v>
      </c>
      <c r="D267" s="323">
        <f t="shared" si="7"/>
        <v>1.8776581787569144E-10</v>
      </c>
      <c r="E267" s="323">
        <f t="shared" si="8"/>
        <v>2.3619347140964514E-12</v>
      </c>
    </row>
    <row r="268" spans="2:5" hidden="1" x14ac:dyDescent="0.25">
      <c r="B268" s="116" t="s">
        <v>1352</v>
      </c>
      <c r="C268" s="674">
        <v>19.163</v>
      </c>
      <c r="D268" s="323">
        <f t="shared" si="7"/>
        <v>1.8776581787569144E-10</v>
      </c>
      <c r="E268" s="323">
        <f t="shared" si="8"/>
        <v>2.3619347140964514E-12</v>
      </c>
    </row>
    <row r="269" spans="2:5" hidden="1" x14ac:dyDescent="0.25">
      <c r="B269" s="116" t="s">
        <v>1353</v>
      </c>
      <c r="C269" s="674">
        <v>19.016055000000001</v>
      </c>
      <c r="D269" s="323">
        <f t="shared" ref="D269:D332" si="9">C269/$C$604</f>
        <v>1.8632599905255607E-10</v>
      </c>
      <c r="E269" s="323">
        <f t="shared" si="8"/>
        <v>2.3438230146463181E-12</v>
      </c>
    </row>
    <row r="270" spans="2:5" hidden="1" x14ac:dyDescent="0.25">
      <c r="B270" s="116" t="s">
        <v>1354</v>
      </c>
      <c r="C270" s="674">
        <v>18.871355999999999</v>
      </c>
      <c r="D270" s="323">
        <f t="shared" si="9"/>
        <v>1.8490818732783681E-10</v>
      </c>
      <c r="E270" s="323">
        <f t="shared" ref="E270:E333" si="10">+C270/$D$10</f>
        <v>2.3259881458264546E-12</v>
      </c>
    </row>
    <row r="271" spans="2:5" hidden="1" x14ac:dyDescent="0.25">
      <c r="B271" s="116" t="s">
        <v>1355</v>
      </c>
      <c r="C271" s="674">
        <v>18.6435</v>
      </c>
      <c r="D271" s="323">
        <f t="shared" si="9"/>
        <v>1.826755740523641E-10</v>
      </c>
      <c r="E271" s="323">
        <f t="shared" si="10"/>
        <v>2.2979037646640498E-12</v>
      </c>
    </row>
    <row r="272" spans="2:5" hidden="1" x14ac:dyDescent="0.25">
      <c r="B272" s="116" t="s">
        <v>1356</v>
      </c>
      <c r="C272" s="674">
        <v>18.269318999999999</v>
      </c>
      <c r="D272" s="323">
        <f t="shared" si="9"/>
        <v>1.7900921693194745E-10</v>
      </c>
      <c r="E272" s="323">
        <f t="shared" si="10"/>
        <v>2.2517841021239816E-12</v>
      </c>
    </row>
    <row r="273" spans="2:5" hidden="1" x14ac:dyDescent="0.25">
      <c r="B273" s="116" t="s">
        <v>1357</v>
      </c>
      <c r="C273" s="674">
        <v>18.188583999999999</v>
      </c>
      <c r="D273" s="323">
        <f t="shared" si="9"/>
        <v>1.7821814698954834E-10</v>
      </c>
      <c r="E273" s="323">
        <f t="shared" si="10"/>
        <v>2.2418331132838951E-12</v>
      </c>
    </row>
    <row r="274" spans="2:5" hidden="1" x14ac:dyDescent="0.25">
      <c r="B274" s="116" t="s">
        <v>1358</v>
      </c>
      <c r="C274" s="674">
        <v>18.096177999999998</v>
      </c>
      <c r="D274" s="323">
        <f t="shared" si="9"/>
        <v>1.7731272048187099E-10</v>
      </c>
      <c r="E274" s="323">
        <f t="shared" si="10"/>
        <v>2.2304436158570414E-12</v>
      </c>
    </row>
    <row r="275" spans="2:5" hidden="1" x14ac:dyDescent="0.25">
      <c r="B275" s="116" t="s">
        <v>1359</v>
      </c>
      <c r="C275" s="674">
        <v>17.999115</v>
      </c>
      <c r="D275" s="323">
        <f t="shared" si="9"/>
        <v>1.7636166304929426E-10</v>
      </c>
      <c r="E275" s="323">
        <f t="shared" si="10"/>
        <v>2.2184801201019749E-12</v>
      </c>
    </row>
    <row r="276" spans="2:5" hidden="1" x14ac:dyDescent="0.25">
      <c r="B276" s="116" t="s">
        <v>1360</v>
      </c>
      <c r="C276" s="674">
        <v>17.916229000000001</v>
      </c>
      <c r="D276" s="323">
        <f t="shared" si="9"/>
        <v>1.7554951685191159E-10</v>
      </c>
      <c r="E276" s="323">
        <f t="shared" si="10"/>
        <v>2.2082640098524005E-12</v>
      </c>
    </row>
    <row r="277" spans="2:5" hidden="1" x14ac:dyDescent="0.25">
      <c r="B277" s="116" t="s">
        <v>1361</v>
      </c>
      <c r="C277" s="674">
        <v>17.450500000000002</v>
      </c>
      <c r="D277" s="323">
        <f t="shared" si="9"/>
        <v>1.709861402097664E-10</v>
      </c>
      <c r="E277" s="323">
        <f t="shared" si="10"/>
        <v>2.1508606026373805E-12</v>
      </c>
    </row>
    <row r="278" spans="2:5" hidden="1" x14ac:dyDescent="0.25">
      <c r="B278" s="116" t="s">
        <v>1362</v>
      </c>
      <c r="C278" s="674">
        <v>17.393225000000001</v>
      </c>
      <c r="D278" s="323">
        <f t="shared" si="9"/>
        <v>1.7042493960345057E-10</v>
      </c>
      <c r="E278" s="323">
        <f t="shared" si="10"/>
        <v>2.1438011750555888E-12</v>
      </c>
    </row>
    <row r="279" spans="2:5" hidden="1" x14ac:dyDescent="0.25">
      <c r="B279" s="116" t="s">
        <v>1363</v>
      </c>
      <c r="C279" s="674">
        <v>17.244724999999999</v>
      </c>
      <c r="D279" s="323">
        <f t="shared" si="9"/>
        <v>1.689698843430769E-10</v>
      </c>
      <c r="E279" s="323">
        <f t="shared" si="10"/>
        <v>2.1254978141495029E-12</v>
      </c>
    </row>
    <row r="280" spans="2:5" hidden="1" x14ac:dyDescent="0.25">
      <c r="B280" s="116" t="s">
        <v>1364</v>
      </c>
      <c r="C280" s="674">
        <v>16.947724999999998</v>
      </c>
      <c r="D280" s="323">
        <f t="shared" si="9"/>
        <v>1.6605977382232962E-10</v>
      </c>
      <c r="E280" s="323">
        <f t="shared" si="10"/>
        <v>2.088891092337331E-12</v>
      </c>
    </row>
    <row r="281" spans="2:5" hidden="1" x14ac:dyDescent="0.25">
      <c r="B281" s="116" t="s">
        <v>1365</v>
      </c>
      <c r="C281" s="674">
        <v>16.646979999999999</v>
      </c>
      <c r="D281" s="323">
        <f t="shared" si="9"/>
        <v>1.6311296847363553E-10</v>
      </c>
      <c r="E281" s="323">
        <f t="shared" si="10"/>
        <v>2.0518227807164506E-12</v>
      </c>
    </row>
    <row r="282" spans="2:5" hidden="1" x14ac:dyDescent="0.25">
      <c r="B282" s="116" t="s">
        <v>1366</v>
      </c>
      <c r="C282" s="674">
        <v>16.646979999999999</v>
      </c>
      <c r="D282" s="323">
        <f t="shared" si="9"/>
        <v>1.6311296847363553E-10</v>
      </c>
      <c r="E282" s="323">
        <f t="shared" si="10"/>
        <v>2.0518227807164506E-12</v>
      </c>
    </row>
    <row r="283" spans="2:5" hidden="1" x14ac:dyDescent="0.25">
      <c r="B283" s="116" t="s">
        <v>1367</v>
      </c>
      <c r="C283" s="674">
        <v>16.497599000000001</v>
      </c>
      <c r="D283" s="323">
        <f t="shared" si="9"/>
        <v>1.6164928086521888E-10</v>
      </c>
      <c r="E283" s="323">
        <f t="shared" si="10"/>
        <v>2.0334108321944841E-12</v>
      </c>
    </row>
    <row r="284" spans="2:5" hidden="1" x14ac:dyDescent="0.25">
      <c r="B284" s="116" t="s">
        <v>1368</v>
      </c>
      <c r="C284" s="674">
        <v>16.477596999999999</v>
      </c>
      <c r="D284" s="323">
        <f t="shared" si="9"/>
        <v>1.6145329423008085E-10</v>
      </c>
      <c r="E284" s="323">
        <f t="shared" si="10"/>
        <v>2.0309454865726422E-12</v>
      </c>
    </row>
    <row r="285" spans="2:5" hidden="1" x14ac:dyDescent="0.25">
      <c r="B285" s="116" t="s">
        <v>1369</v>
      </c>
      <c r="C285" s="674">
        <v>16.477595999999998</v>
      </c>
      <c r="D285" s="323">
        <f t="shared" si="9"/>
        <v>1.6145328443172893E-10</v>
      </c>
      <c r="E285" s="323">
        <f t="shared" si="10"/>
        <v>2.0309453633176863E-12</v>
      </c>
    </row>
    <row r="286" spans="2:5" hidden="1" x14ac:dyDescent="0.25">
      <c r="B286" s="116" t="s">
        <v>1370</v>
      </c>
      <c r="C286" s="674">
        <v>16.271832</v>
      </c>
      <c r="D286" s="323">
        <f t="shared" si="9"/>
        <v>1.594371363469106E-10</v>
      </c>
      <c r="E286" s="323">
        <f t="shared" si="10"/>
        <v>2.0055839306343204E-12</v>
      </c>
    </row>
    <row r="287" spans="2:5" hidden="1" x14ac:dyDescent="0.25">
      <c r="B287" s="116" t="s">
        <v>1371</v>
      </c>
      <c r="C287" s="674">
        <v>16.161999999999999</v>
      </c>
      <c r="D287" s="323">
        <f t="shared" si="9"/>
        <v>1.5836096375864555E-10</v>
      </c>
      <c r="E287" s="323">
        <f t="shared" si="10"/>
        <v>1.9920465923512417E-12</v>
      </c>
    </row>
    <row r="288" spans="2:5" hidden="1" x14ac:dyDescent="0.25">
      <c r="B288" s="116" t="s">
        <v>1372</v>
      </c>
      <c r="C288" s="674">
        <v>16.1616</v>
      </c>
      <c r="D288" s="323">
        <f t="shared" si="9"/>
        <v>1.5835704441787689E-10</v>
      </c>
      <c r="E288" s="323">
        <f t="shared" si="10"/>
        <v>1.9919972903690029E-12</v>
      </c>
    </row>
    <row r="289" spans="2:5" hidden="1" x14ac:dyDescent="0.25">
      <c r="B289" s="116" t="s">
        <v>1373</v>
      </c>
      <c r="C289" s="674">
        <v>16.155615000000001</v>
      </c>
      <c r="D289" s="323">
        <f t="shared" si="9"/>
        <v>1.5829840128162547E-10</v>
      </c>
      <c r="E289" s="323">
        <f t="shared" si="10"/>
        <v>1.9912596094597578E-12</v>
      </c>
    </row>
    <row r="290" spans="2:5" hidden="1" x14ac:dyDescent="0.25">
      <c r="B290" s="116" t="s">
        <v>1374</v>
      </c>
      <c r="C290" s="674">
        <v>16.026499999999999</v>
      </c>
      <c r="D290" s="323">
        <f t="shared" si="9"/>
        <v>1.5703328707325412E-10</v>
      </c>
      <c r="E290" s="323">
        <f t="shared" si="10"/>
        <v>1.9753455458679108E-12</v>
      </c>
    </row>
    <row r="291" spans="2:5" hidden="1" x14ac:dyDescent="0.25">
      <c r="B291" s="116" t="s">
        <v>1375</v>
      </c>
      <c r="C291" s="674">
        <v>15.686318999999999</v>
      </c>
      <c r="D291" s="323">
        <f t="shared" si="9"/>
        <v>1.5370007391817555E-10</v>
      </c>
      <c r="E291" s="323">
        <f t="shared" si="10"/>
        <v>1.9334165518181249E-12</v>
      </c>
    </row>
    <row r="292" spans="2:5" hidden="1" x14ac:dyDescent="0.25">
      <c r="B292" s="116" t="s">
        <v>1376</v>
      </c>
      <c r="C292" s="674">
        <v>15.681380000000001</v>
      </c>
      <c r="D292" s="323">
        <f t="shared" si="9"/>
        <v>1.5365167985803424E-10</v>
      </c>
      <c r="E292" s="323">
        <f t="shared" si="10"/>
        <v>1.932807795592434E-12</v>
      </c>
    </row>
    <row r="293" spans="2:5" hidden="1" x14ac:dyDescent="0.25">
      <c r="B293" s="116" t="s">
        <v>1377</v>
      </c>
      <c r="C293" s="674">
        <v>15.668143000000001</v>
      </c>
      <c r="D293" s="323">
        <f t="shared" si="9"/>
        <v>1.5352197907364659E-10</v>
      </c>
      <c r="E293" s="323">
        <f t="shared" si="10"/>
        <v>1.9311762697452024E-12</v>
      </c>
    </row>
    <row r="294" spans="2:5" hidden="1" x14ac:dyDescent="0.25">
      <c r="B294" s="116" t="s">
        <v>1378</v>
      </c>
      <c r="C294" s="674">
        <v>15.618715</v>
      </c>
      <c r="D294" s="323">
        <f t="shared" si="9"/>
        <v>1.530376661348604E-10</v>
      </c>
      <c r="E294" s="323">
        <f t="shared" si="10"/>
        <v>1.9250840237999766E-12</v>
      </c>
    </row>
    <row r="295" spans="2:5" hidden="1" x14ac:dyDescent="0.25">
      <c r="B295" s="116" t="s">
        <v>1379</v>
      </c>
      <c r="C295" s="674">
        <v>15.443894999999999</v>
      </c>
      <c r="D295" s="323">
        <f t="shared" si="9"/>
        <v>1.5132471825190741E-10</v>
      </c>
      <c r="E295" s="323">
        <f t="shared" si="10"/>
        <v>1.9035365924625899E-12</v>
      </c>
    </row>
    <row r="296" spans="2:5" hidden="1" x14ac:dyDescent="0.25">
      <c r="B296" s="116" t="s">
        <v>1380</v>
      </c>
      <c r="C296" s="674">
        <v>15.314225</v>
      </c>
      <c r="D296" s="323">
        <f t="shared" si="9"/>
        <v>1.5005416595821952E-10</v>
      </c>
      <c r="E296" s="323">
        <f t="shared" si="10"/>
        <v>1.8875541223703871E-12</v>
      </c>
    </row>
    <row r="297" spans="2:5" hidden="1" x14ac:dyDescent="0.25">
      <c r="B297" s="116" t="s">
        <v>1381</v>
      </c>
      <c r="C297" s="674">
        <v>15</v>
      </c>
      <c r="D297" s="323">
        <f t="shared" si="9"/>
        <v>1.469752788256208E-10</v>
      </c>
      <c r="E297" s="323">
        <f t="shared" si="10"/>
        <v>1.8488243339480649E-12</v>
      </c>
    </row>
    <row r="298" spans="2:5" hidden="1" x14ac:dyDescent="0.25">
      <c r="B298" s="116" t="s">
        <v>1382</v>
      </c>
      <c r="C298" s="674">
        <v>14.992639</v>
      </c>
      <c r="D298" s="323">
        <f t="shared" si="9"/>
        <v>1.4690315315712511E-10</v>
      </c>
      <c r="E298" s="323">
        <f t="shared" si="10"/>
        <v>1.8479170542199188E-12</v>
      </c>
    </row>
    <row r="299" spans="2:5" hidden="1" x14ac:dyDescent="0.25">
      <c r="B299" s="116" t="s">
        <v>1383</v>
      </c>
      <c r="C299" s="674">
        <v>14.758395999999999</v>
      </c>
      <c r="D299" s="323">
        <f t="shared" si="9"/>
        <v>1.4460795780792846E-10</v>
      </c>
      <c r="E299" s="323">
        <f t="shared" si="10"/>
        <v>1.819045443656119E-12</v>
      </c>
    </row>
    <row r="300" spans="2:5" hidden="1" x14ac:dyDescent="0.25">
      <c r="B300" s="116" t="s">
        <v>1384</v>
      </c>
      <c r="C300" s="674">
        <v>14.452978</v>
      </c>
      <c r="D300" s="323">
        <f t="shared" si="9"/>
        <v>1.4161536476070423E-10</v>
      </c>
      <c r="E300" s="323">
        <f t="shared" si="10"/>
        <v>1.7814011616277357E-12</v>
      </c>
    </row>
    <row r="301" spans="2:5" hidden="1" x14ac:dyDescent="0.25">
      <c r="B301" s="116" t="s">
        <v>1385</v>
      </c>
      <c r="C301" s="674">
        <v>14.27098</v>
      </c>
      <c r="D301" s="323">
        <f t="shared" si="9"/>
        <v>1.398320843076572E-10</v>
      </c>
      <c r="E301" s="323">
        <f t="shared" si="10"/>
        <v>1.758969006219077E-12</v>
      </c>
    </row>
    <row r="302" spans="2:5" hidden="1" x14ac:dyDescent="0.25">
      <c r="B302" s="116" t="s">
        <v>1386</v>
      </c>
      <c r="C302" s="674">
        <v>13.977725</v>
      </c>
      <c r="D302" s="323">
        <f t="shared" si="9"/>
        <v>1.3695866861485671E-10</v>
      </c>
      <c r="E302" s="323">
        <f t="shared" si="10"/>
        <v>1.7228238742156144E-12</v>
      </c>
    </row>
    <row r="303" spans="2:5" hidden="1" x14ac:dyDescent="0.25">
      <c r="B303" s="116" t="s">
        <v>1387</v>
      </c>
      <c r="C303" s="674">
        <v>13.950243</v>
      </c>
      <c r="D303" s="323">
        <f t="shared" si="9"/>
        <v>1.3668939030734433E-10</v>
      </c>
      <c r="E303" s="323">
        <f t="shared" si="10"/>
        <v>1.7194365815259104E-12</v>
      </c>
    </row>
    <row r="304" spans="2:5" hidden="1" x14ac:dyDescent="0.25">
      <c r="B304" s="116" t="s">
        <v>1388</v>
      </c>
      <c r="C304" s="674">
        <v>13.925957</v>
      </c>
      <c r="D304" s="323">
        <f t="shared" si="9"/>
        <v>1.3645142753257373E-10</v>
      </c>
      <c r="E304" s="323">
        <f t="shared" si="10"/>
        <v>1.7164432116742929E-12</v>
      </c>
    </row>
    <row r="305" spans="2:5" hidden="1" x14ac:dyDescent="0.25">
      <c r="B305" s="116" t="s">
        <v>1389</v>
      </c>
      <c r="C305" s="674">
        <v>13.865500000000001</v>
      </c>
      <c r="D305" s="323">
        <f t="shared" si="9"/>
        <v>1.3585904857044304E-10</v>
      </c>
      <c r="E305" s="323">
        <f t="shared" si="10"/>
        <v>1.7089915868237931E-12</v>
      </c>
    </row>
    <row r="306" spans="2:5" hidden="1" x14ac:dyDescent="0.25">
      <c r="B306" s="116" t="s">
        <v>1390</v>
      </c>
      <c r="C306" s="674">
        <v>13.605700000000001</v>
      </c>
      <c r="D306" s="323">
        <f t="shared" si="9"/>
        <v>1.3331343674118327E-10</v>
      </c>
      <c r="E306" s="323">
        <f t="shared" si="10"/>
        <v>1.6769699493598125E-12</v>
      </c>
    </row>
    <row r="307" spans="2:5" hidden="1" x14ac:dyDescent="0.25">
      <c r="B307" s="116" t="s">
        <v>1391</v>
      </c>
      <c r="C307" s="674">
        <v>13.544993</v>
      </c>
      <c r="D307" s="323">
        <f t="shared" si="9"/>
        <v>1.3271860819107214E-10</v>
      </c>
      <c r="E307" s="323">
        <f t="shared" si="10"/>
        <v>1.6694875107704134E-12</v>
      </c>
    </row>
    <row r="308" spans="2:5" hidden="1" x14ac:dyDescent="0.25">
      <c r="B308" s="116" t="s">
        <v>1392</v>
      </c>
      <c r="C308" s="674">
        <v>13.498355</v>
      </c>
      <c r="D308" s="323">
        <f t="shared" si="9"/>
        <v>1.3226163265414751E-10</v>
      </c>
      <c r="E308" s="323">
        <f t="shared" si="10"/>
        <v>1.6637391461513021E-12</v>
      </c>
    </row>
    <row r="309" spans="2:5" hidden="1" x14ac:dyDescent="0.25">
      <c r="B309" s="116" t="s">
        <v>1393</v>
      </c>
      <c r="C309" s="674">
        <v>13.2105</v>
      </c>
      <c r="D309" s="323">
        <f t="shared" si="9"/>
        <v>1.2944112806172424E-10</v>
      </c>
      <c r="E309" s="323">
        <f t="shared" si="10"/>
        <v>1.6282595909080608E-12</v>
      </c>
    </row>
    <row r="310" spans="2:5" hidden="1" x14ac:dyDescent="0.25">
      <c r="B310" s="116" t="s">
        <v>1394</v>
      </c>
      <c r="C310" s="674">
        <v>13.2105</v>
      </c>
      <c r="D310" s="323">
        <f t="shared" si="9"/>
        <v>1.2944112806172424E-10</v>
      </c>
      <c r="E310" s="323">
        <f t="shared" si="10"/>
        <v>1.6282595909080608E-12</v>
      </c>
    </row>
    <row r="311" spans="2:5" hidden="1" x14ac:dyDescent="0.25">
      <c r="B311" s="116" t="s">
        <v>1395</v>
      </c>
      <c r="C311" s="674">
        <v>13.1905</v>
      </c>
      <c r="D311" s="323">
        <f t="shared" si="9"/>
        <v>1.2924516102329008E-10</v>
      </c>
      <c r="E311" s="323">
        <f t="shared" si="10"/>
        <v>1.62579449179613E-12</v>
      </c>
    </row>
    <row r="312" spans="2:5" hidden="1" x14ac:dyDescent="0.25">
      <c r="B312" s="116" t="s">
        <v>1396</v>
      </c>
      <c r="C312" s="674">
        <v>13.178735</v>
      </c>
      <c r="D312" s="323">
        <f t="shared" si="9"/>
        <v>1.2912988341293119E-10</v>
      </c>
      <c r="E312" s="323">
        <f t="shared" si="10"/>
        <v>1.6243443972435368E-12</v>
      </c>
    </row>
    <row r="313" spans="2:5" hidden="1" x14ac:dyDescent="0.25">
      <c r="B313" s="116" t="s">
        <v>1397</v>
      </c>
      <c r="C313" s="674">
        <v>12.633735</v>
      </c>
      <c r="D313" s="323">
        <f t="shared" si="9"/>
        <v>1.2378978161560029E-10</v>
      </c>
      <c r="E313" s="323">
        <f t="shared" si="10"/>
        <v>1.5571704464434236E-12</v>
      </c>
    </row>
    <row r="314" spans="2:5" hidden="1" x14ac:dyDescent="0.25">
      <c r="B314" s="116" t="s">
        <v>1398</v>
      </c>
      <c r="C314" s="674">
        <v>12.340095</v>
      </c>
      <c r="D314" s="323">
        <f t="shared" si="9"/>
        <v>1.2091259355730996E-10</v>
      </c>
      <c r="E314" s="323">
        <f t="shared" si="10"/>
        <v>1.5209778612820563E-12</v>
      </c>
    </row>
    <row r="315" spans="2:5" hidden="1" x14ac:dyDescent="0.25">
      <c r="B315" s="116" t="s">
        <v>1399</v>
      </c>
      <c r="C315" s="674">
        <v>12.254505</v>
      </c>
      <c r="D315" s="323">
        <f t="shared" si="9"/>
        <v>1.2007395261633097E-10</v>
      </c>
      <c r="E315" s="323">
        <f t="shared" si="10"/>
        <v>1.5104284696325488E-12</v>
      </c>
    </row>
    <row r="316" spans="2:5" hidden="1" x14ac:dyDescent="0.25">
      <c r="B316" s="116" t="s">
        <v>1400</v>
      </c>
      <c r="C316" s="674">
        <v>11.898725000000001</v>
      </c>
      <c r="D316" s="323">
        <f t="shared" si="9"/>
        <v>1.1658789496962568E-10</v>
      </c>
      <c r="E316" s="323">
        <f t="shared" si="10"/>
        <v>1.4665768215304127E-12</v>
      </c>
    </row>
    <row r="317" spans="2:5" hidden="1" x14ac:dyDescent="0.25">
      <c r="B317" s="116" t="s">
        <v>1401</v>
      </c>
      <c r="C317" s="674">
        <v>11.881050999999999</v>
      </c>
      <c r="D317" s="323">
        <f t="shared" si="9"/>
        <v>1.1641471889776139E-10</v>
      </c>
      <c r="E317" s="323">
        <f t="shared" si="10"/>
        <v>1.4643984134451992E-12</v>
      </c>
    </row>
    <row r="318" spans="2:5" hidden="1" x14ac:dyDescent="0.25">
      <c r="B318" s="116" t="s">
        <v>1402</v>
      </c>
      <c r="C318" s="674">
        <v>11.859912</v>
      </c>
      <c r="D318" s="323">
        <f t="shared" si="9"/>
        <v>1.1620759153648841E-10</v>
      </c>
      <c r="E318" s="323">
        <f t="shared" si="10"/>
        <v>1.4617929269388442E-12</v>
      </c>
    </row>
    <row r="319" spans="2:5" hidden="1" x14ac:dyDescent="0.25">
      <c r="B319" s="116" t="s">
        <v>1403</v>
      </c>
      <c r="C319" s="674">
        <v>11.495768999999999</v>
      </c>
      <c r="D319" s="323">
        <f t="shared" si="9"/>
        <v>1.1263959027266187E-10</v>
      </c>
      <c r="E319" s="323">
        <f t="shared" si="10"/>
        <v>1.416910497643054E-12</v>
      </c>
    </row>
    <row r="320" spans="2:5" hidden="1" x14ac:dyDescent="0.25">
      <c r="B320" s="116" t="s">
        <v>1404</v>
      </c>
      <c r="C320" s="674">
        <v>11.417999999999999</v>
      </c>
      <c r="D320" s="323">
        <f t="shared" si="9"/>
        <v>1.1187758224206256E-10</v>
      </c>
      <c r="E320" s="323">
        <f t="shared" si="10"/>
        <v>1.407325083001267E-12</v>
      </c>
    </row>
    <row r="321" spans="2:5" hidden="1" x14ac:dyDescent="0.25">
      <c r="B321" s="116" t="s">
        <v>1405</v>
      </c>
      <c r="C321" s="674">
        <v>11.2715</v>
      </c>
      <c r="D321" s="323">
        <f t="shared" si="9"/>
        <v>1.1044212368553233E-10</v>
      </c>
      <c r="E321" s="323">
        <f t="shared" si="10"/>
        <v>1.3892682320063743E-12</v>
      </c>
    </row>
    <row r="322" spans="2:5" hidden="1" x14ac:dyDescent="0.25">
      <c r="B322" s="116" t="s">
        <v>1406</v>
      </c>
      <c r="C322" s="674">
        <v>11.2715</v>
      </c>
      <c r="D322" s="323">
        <f t="shared" si="9"/>
        <v>1.1044212368553233E-10</v>
      </c>
      <c r="E322" s="323">
        <f t="shared" si="10"/>
        <v>1.3892682320063743E-12</v>
      </c>
    </row>
    <row r="323" spans="2:5" hidden="1" x14ac:dyDescent="0.25">
      <c r="B323" s="116" t="s">
        <v>1407</v>
      </c>
      <c r="C323" s="674">
        <v>11.092089</v>
      </c>
      <c r="D323" s="323">
        <f t="shared" si="9"/>
        <v>1.0868419156890677E-10</v>
      </c>
      <c r="E323" s="323">
        <f t="shared" si="10"/>
        <v>1.3671549371678439E-12</v>
      </c>
    </row>
    <row r="324" spans="2:5" hidden="1" x14ac:dyDescent="0.25">
      <c r="B324" s="116" t="s">
        <v>1408</v>
      </c>
      <c r="C324" s="674">
        <v>11.092089</v>
      </c>
      <c r="D324" s="323">
        <f t="shared" si="9"/>
        <v>1.0868419156890677E-10</v>
      </c>
      <c r="E324" s="323">
        <f t="shared" si="10"/>
        <v>1.3671549371678439E-12</v>
      </c>
    </row>
    <row r="325" spans="2:5" hidden="1" x14ac:dyDescent="0.25">
      <c r="B325" s="116" t="s">
        <v>1409</v>
      </c>
      <c r="C325" s="674">
        <v>11.072089999999999</v>
      </c>
      <c r="D325" s="323">
        <f t="shared" si="9"/>
        <v>1.0848823432882453E-10</v>
      </c>
      <c r="E325" s="323">
        <f t="shared" si="10"/>
        <v>1.3646899613108686E-12</v>
      </c>
    </row>
    <row r="326" spans="2:5" hidden="1" x14ac:dyDescent="0.25">
      <c r="B326" s="116" t="s">
        <v>1410</v>
      </c>
      <c r="C326" s="674">
        <v>11.072089</v>
      </c>
      <c r="D326" s="323">
        <f t="shared" si="9"/>
        <v>1.0848822453047261E-10</v>
      </c>
      <c r="E326" s="323">
        <f t="shared" si="10"/>
        <v>1.3646898380559131E-12</v>
      </c>
    </row>
    <row r="327" spans="2:5" hidden="1" x14ac:dyDescent="0.25">
      <c r="B327" s="116" t="s">
        <v>1411</v>
      </c>
      <c r="C327" s="674">
        <v>11.072089</v>
      </c>
      <c r="D327" s="323">
        <f t="shared" si="9"/>
        <v>1.0848822453047261E-10</v>
      </c>
      <c r="E327" s="323">
        <f t="shared" si="10"/>
        <v>1.3646898380559131E-12</v>
      </c>
    </row>
    <row r="328" spans="2:5" hidden="1" x14ac:dyDescent="0.25">
      <c r="B328" s="116" t="s">
        <v>1412</v>
      </c>
      <c r="C328" s="674">
        <v>11.072089</v>
      </c>
      <c r="D328" s="323">
        <f t="shared" si="9"/>
        <v>1.0848822453047261E-10</v>
      </c>
      <c r="E328" s="323">
        <f t="shared" si="10"/>
        <v>1.3646898380559131E-12</v>
      </c>
    </row>
    <row r="329" spans="2:5" hidden="1" x14ac:dyDescent="0.25">
      <c r="B329" s="116" t="s">
        <v>1413</v>
      </c>
      <c r="C329" s="674">
        <v>11.072089</v>
      </c>
      <c r="D329" s="323">
        <f t="shared" si="9"/>
        <v>1.0848822453047261E-10</v>
      </c>
      <c r="E329" s="323">
        <f t="shared" si="10"/>
        <v>1.3646898380559131E-12</v>
      </c>
    </row>
    <row r="330" spans="2:5" hidden="1" x14ac:dyDescent="0.25">
      <c r="B330" s="116" t="s">
        <v>1414</v>
      </c>
      <c r="C330" s="674">
        <v>11.072089</v>
      </c>
      <c r="D330" s="323">
        <f t="shared" si="9"/>
        <v>1.0848822453047261E-10</v>
      </c>
      <c r="E330" s="323">
        <f t="shared" si="10"/>
        <v>1.3646898380559131E-12</v>
      </c>
    </row>
    <row r="331" spans="2:5" hidden="1" x14ac:dyDescent="0.25">
      <c r="B331" s="116" t="s">
        <v>1415</v>
      </c>
      <c r="C331" s="674">
        <v>11.072089</v>
      </c>
      <c r="D331" s="323">
        <f t="shared" si="9"/>
        <v>1.0848822453047261E-10</v>
      </c>
      <c r="E331" s="323">
        <f t="shared" si="10"/>
        <v>1.3646898380559131E-12</v>
      </c>
    </row>
    <row r="332" spans="2:5" hidden="1" x14ac:dyDescent="0.25">
      <c r="B332" s="116" t="s">
        <v>1416</v>
      </c>
      <c r="C332" s="674">
        <v>11.072089</v>
      </c>
      <c r="D332" s="323">
        <f t="shared" si="9"/>
        <v>1.0848822453047261E-10</v>
      </c>
      <c r="E332" s="323">
        <f t="shared" si="10"/>
        <v>1.3646898380559131E-12</v>
      </c>
    </row>
    <row r="333" spans="2:5" hidden="1" x14ac:dyDescent="0.25">
      <c r="B333" s="116" t="s">
        <v>1417</v>
      </c>
      <c r="C333" s="674">
        <v>11.072089</v>
      </c>
      <c r="D333" s="323">
        <f t="shared" ref="D333:D396" si="11">C333/$C$604</f>
        <v>1.0848822453047261E-10</v>
      </c>
      <c r="E333" s="323">
        <f t="shared" si="10"/>
        <v>1.3646898380559131E-12</v>
      </c>
    </row>
    <row r="334" spans="2:5" hidden="1" x14ac:dyDescent="0.25">
      <c r="B334" s="116" t="s">
        <v>1418</v>
      </c>
      <c r="C334" s="674">
        <v>10.808166</v>
      </c>
      <c r="D334" s="323">
        <f t="shared" si="11"/>
        <v>1.0590221409623965E-10</v>
      </c>
      <c r="E334" s="323">
        <f t="shared" ref="E334:E397" si="12">+C334/$D$10</f>
        <v>1.332160020410008E-12</v>
      </c>
    </row>
    <row r="335" spans="2:5" hidden="1" x14ac:dyDescent="0.25">
      <c r="B335" s="116" t="s">
        <v>1419</v>
      </c>
      <c r="C335" s="674">
        <v>10.788163000000001</v>
      </c>
      <c r="D335" s="323">
        <f t="shared" si="11"/>
        <v>1.0570621766274973E-10</v>
      </c>
      <c r="E335" s="323">
        <f t="shared" si="12"/>
        <v>1.3296945515332105E-12</v>
      </c>
    </row>
    <row r="336" spans="2:5" hidden="1" x14ac:dyDescent="0.25">
      <c r="B336" s="116" t="s">
        <v>1420</v>
      </c>
      <c r="C336" s="674">
        <v>10.726729000000001</v>
      </c>
      <c r="D336" s="323">
        <f t="shared" si="11"/>
        <v>1.0510426571079152E-10</v>
      </c>
      <c r="E336" s="323">
        <f t="shared" si="12"/>
        <v>1.3221225065910929E-12</v>
      </c>
    </row>
    <row r="337" spans="2:5" hidden="1" x14ac:dyDescent="0.25">
      <c r="B337" s="116" t="s">
        <v>1421</v>
      </c>
      <c r="C337" s="674">
        <v>10.694103999999999</v>
      </c>
      <c r="D337" s="323">
        <f t="shared" si="11"/>
        <v>1.0478459447934578E-10</v>
      </c>
      <c r="E337" s="323">
        <f t="shared" si="12"/>
        <v>1.3181013136647557E-12</v>
      </c>
    </row>
    <row r="338" spans="2:5" hidden="1" x14ac:dyDescent="0.25">
      <c r="B338" s="116" t="s">
        <v>1422</v>
      </c>
      <c r="C338" s="674">
        <v>10.554735000000001</v>
      </c>
      <c r="D338" s="323">
        <f t="shared" si="11"/>
        <v>1.0341900797036927E-10</v>
      </c>
      <c r="E338" s="323">
        <f t="shared" si="12"/>
        <v>1.3009233937582219E-12</v>
      </c>
    </row>
    <row r="339" spans="2:5" hidden="1" x14ac:dyDescent="0.25">
      <c r="B339" s="116" t="s">
        <v>1423</v>
      </c>
      <c r="C339" s="674">
        <v>10.505362</v>
      </c>
      <c r="D339" s="323">
        <f t="shared" si="11"/>
        <v>1.0293523394093876E-10</v>
      </c>
      <c r="E339" s="323">
        <f t="shared" si="12"/>
        <v>1.2948379268355541E-12</v>
      </c>
    </row>
    <row r="340" spans="2:5" hidden="1" x14ac:dyDescent="0.25">
      <c r="B340" s="116" t="s">
        <v>1424</v>
      </c>
      <c r="C340" s="674">
        <v>10</v>
      </c>
      <c r="D340" s="323">
        <f t="shared" si="11"/>
        <v>9.7983519217080539E-11</v>
      </c>
      <c r="E340" s="323">
        <f t="shared" si="12"/>
        <v>1.2325495559653765E-12</v>
      </c>
    </row>
    <row r="341" spans="2:5" hidden="1" x14ac:dyDescent="0.25">
      <c r="B341" s="116" t="s">
        <v>1425</v>
      </c>
      <c r="C341" s="674">
        <v>9.9607349999999997</v>
      </c>
      <c r="D341" s="323">
        <f t="shared" si="11"/>
        <v>9.7598786928874677E-11</v>
      </c>
      <c r="E341" s="323">
        <f t="shared" si="12"/>
        <v>1.2277099501338785E-12</v>
      </c>
    </row>
    <row r="342" spans="2:5" hidden="1" x14ac:dyDescent="0.25">
      <c r="B342" s="116" t="s">
        <v>1426</v>
      </c>
      <c r="C342" s="674">
        <v>9.5998999999999999</v>
      </c>
      <c r="D342" s="323">
        <f t="shared" si="11"/>
        <v>9.4063198613205151E-11</v>
      </c>
      <c r="E342" s="323">
        <f t="shared" si="12"/>
        <v>1.1832352482312019E-12</v>
      </c>
    </row>
    <row r="343" spans="2:5" hidden="1" x14ac:dyDescent="0.25">
      <c r="B343" s="116" t="s">
        <v>1427</v>
      </c>
      <c r="C343" s="674">
        <v>9.5914999999999999</v>
      </c>
      <c r="D343" s="323">
        <f t="shared" si="11"/>
        <v>9.3980892457062802E-11</v>
      </c>
      <c r="E343" s="323">
        <f t="shared" si="12"/>
        <v>1.1821999066041909E-12</v>
      </c>
    </row>
    <row r="344" spans="2:5" hidden="1" x14ac:dyDescent="0.25">
      <c r="B344" s="116" t="s">
        <v>1428</v>
      </c>
      <c r="C344" s="674">
        <v>9.5914999999999999</v>
      </c>
      <c r="D344" s="323">
        <f t="shared" si="11"/>
        <v>9.3980892457062802E-11</v>
      </c>
      <c r="E344" s="323">
        <f t="shared" si="12"/>
        <v>1.1821999066041909E-12</v>
      </c>
    </row>
    <row r="345" spans="2:5" hidden="1" x14ac:dyDescent="0.25">
      <c r="B345" s="116" t="s">
        <v>1429</v>
      </c>
      <c r="C345" s="674">
        <v>9.5914999999999999</v>
      </c>
      <c r="D345" s="323">
        <f t="shared" si="11"/>
        <v>9.3980892457062802E-11</v>
      </c>
      <c r="E345" s="323">
        <f t="shared" si="12"/>
        <v>1.1821999066041909E-12</v>
      </c>
    </row>
    <row r="346" spans="2:5" hidden="1" x14ac:dyDescent="0.25">
      <c r="B346" s="116" t="s">
        <v>1430</v>
      </c>
      <c r="C346" s="674">
        <v>9.5914999999999999</v>
      </c>
      <c r="D346" s="323">
        <f t="shared" si="11"/>
        <v>9.3980892457062802E-11</v>
      </c>
      <c r="E346" s="323">
        <f t="shared" si="12"/>
        <v>1.1821999066041909E-12</v>
      </c>
    </row>
    <row r="347" spans="2:5" hidden="1" x14ac:dyDescent="0.25">
      <c r="B347" s="116" t="s">
        <v>1431</v>
      </c>
      <c r="C347" s="674">
        <v>9.5914999999999999</v>
      </c>
      <c r="D347" s="323">
        <f t="shared" si="11"/>
        <v>9.3980892457062802E-11</v>
      </c>
      <c r="E347" s="323">
        <f t="shared" si="12"/>
        <v>1.1821999066041909E-12</v>
      </c>
    </row>
    <row r="348" spans="2:5" hidden="1" x14ac:dyDescent="0.25">
      <c r="B348" s="116" t="s">
        <v>1432</v>
      </c>
      <c r="C348" s="674">
        <v>9.5715000000000003</v>
      </c>
      <c r="D348" s="323">
        <f t="shared" si="11"/>
        <v>9.3784925418628642E-11</v>
      </c>
      <c r="E348" s="323">
        <f t="shared" si="12"/>
        <v>1.1797348074922603E-12</v>
      </c>
    </row>
    <row r="349" spans="2:5" hidden="1" x14ac:dyDescent="0.25">
      <c r="B349" s="116" t="s">
        <v>1433</v>
      </c>
      <c r="C349" s="674">
        <v>9.5715000000000003</v>
      </c>
      <c r="D349" s="323">
        <f t="shared" si="11"/>
        <v>9.3784925418628642E-11</v>
      </c>
      <c r="E349" s="323">
        <f t="shared" si="12"/>
        <v>1.1797348074922603E-12</v>
      </c>
    </row>
    <row r="350" spans="2:5" hidden="1" x14ac:dyDescent="0.25">
      <c r="B350" s="116" t="s">
        <v>1434</v>
      </c>
      <c r="C350" s="674">
        <v>9.5715000000000003</v>
      </c>
      <c r="D350" s="323">
        <f t="shared" si="11"/>
        <v>9.3784925418628642E-11</v>
      </c>
      <c r="E350" s="323">
        <f t="shared" si="12"/>
        <v>1.1797348074922603E-12</v>
      </c>
    </row>
    <row r="351" spans="2:5" hidden="1" x14ac:dyDescent="0.25">
      <c r="B351" s="116" t="s">
        <v>1435</v>
      </c>
      <c r="C351" s="674">
        <v>9.5152350000000006</v>
      </c>
      <c r="D351" s="323">
        <f t="shared" si="11"/>
        <v>9.3233621147753742E-11</v>
      </c>
      <c r="E351" s="323">
        <f t="shared" si="12"/>
        <v>1.1727998674156211E-12</v>
      </c>
    </row>
    <row r="352" spans="2:5" hidden="1" x14ac:dyDescent="0.25">
      <c r="B352" s="116" t="s">
        <v>1436</v>
      </c>
      <c r="C352" s="674">
        <v>9.5050000000000008</v>
      </c>
      <c r="D352" s="323">
        <f t="shared" si="11"/>
        <v>9.3133335015835066E-11</v>
      </c>
      <c r="E352" s="323">
        <f t="shared" si="12"/>
        <v>1.1715383529450905E-12</v>
      </c>
    </row>
    <row r="353" spans="2:5" hidden="1" x14ac:dyDescent="0.25">
      <c r="B353" s="116" t="s">
        <v>1437</v>
      </c>
      <c r="C353" s="674">
        <v>9.5025069999999996</v>
      </c>
      <c r="D353" s="323">
        <f t="shared" si="11"/>
        <v>9.3108907724494228E-11</v>
      </c>
      <c r="E353" s="323">
        <f t="shared" si="12"/>
        <v>1.1712310783407883E-12</v>
      </c>
    </row>
    <row r="354" spans="2:5" hidden="1" x14ac:dyDescent="0.25">
      <c r="B354" s="116" t="s">
        <v>1438</v>
      </c>
      <c r="C354" s="674">
        <v>9.5</v>
      </c>
      <c r="D354" s="323">
        <f t="shared" si="11"/>
        <v>9.3084343256226519E-11</v>
      </c>
      <c r="E354" s="323">
        <f t="shared" si="12"/>
        <v>1.1709220781671078E-12</v>
      </c>
    </row>
    <row r="355" spans="2:5" hidden="1" x14ac:dyDescent="0.25">
      <c r="B355" s="116" t="s">
        <v>1439</v>
      </c>
      <c r="C355" s="674">
        <v>9.4565950000000001</v>
      </c>
      <c r="D355" s="323">
        <f t="shared" si="11"/>
        <v>9.2659045791064774E-11</v>
      </c>
      <c r="E355" s="323">
        <f t="shared" si="12"/>
        <v>1.1655721968194402E-12</v>
      </c>
    </row>
    <row r="356" spans="2:5" hidden="1" x14ac:dyDescent="0.25">
      <c r="B356" s="116" t="s">
        <v>1440</v>
      </c>
      <c r="C356" s="674">
        <v>9.218235</v>
      </c>
      <c r="D356" s="323">
        <f t="shared" si="11"/>
        <v>9.0323510627006447E-11</v>
      </c>
      <c r="E356" s="323">
        <f t="shared" si="12"/>
        <v>1.1361931456034492E-12</v>
      </c>
    </row>
    <row r="357" spans="2:5" hidden="1" x14ac:dyDescent="0.25">
      <c r="B357" s="116" t="s">
        <v>1441</v>
      </c>
      <c r="C357" s="674">
        <v>9.0673849999999998</v>
      </c>
      <c r="D357" s="323">
        <f t="shared" si="11"/>
        <v>8.8845429239616775E-11</v>
      </c>
      <c r="E357" s="323">
        <f t="shared" si="12"/>
        <v>1.1176001355517117E-12</v>
      </c>
    </row>
    <row r="358" spans="2:5" hidden="1" x14ac:dyDescent="0.25">
      <c r="B358" s="116" t="s">
        <v>1442</v>
      </c>
      <c r="C358" s="674">
        <v>9.0450289999999995</v>
      </c>
      <c r="D358" s="323">
        <f t="shared" si="11"/>
        <v>8.8626377284055067E-11</v>
      </c>
      <c r="E358" s="323">
        <f t="shared" si="12"/>
        <v>1.1148446477643953E-12</v>
      </c>
    </row>
    <row r="359" spans="2:5" hidden="1" x14ac:dyDescent="0.25">
      <c r="B359" s="116" t="s">
        <v>1443</v>
      </c>
      <c r="C359" s="674">
        <v>8.9175520000000006</v>
      </c>
      <c r="D359" s="323">
        <f t="shared" si="11"/>
        <v>8.7377312776131509E-11</v>
      </c>
      <c r="E359" s="323">
        <f t="shared" si="12"/>
        <v>1.0991324757898157E-12</v>
      </c>
    </row>
    <row r="360" spans="2:5" hidden="1" x14ac:dyDescent="0.25">
      <c r="B360" s="116" t="s">
        <v>1444</v>
      </c>
      <c r="C360" s="674">
        <v>8.9169330000000002</v>
      </c>
      <c r="D360" s="323">
        <f t="shared" si="11"/>
        <v>8.737124759629197E-11</v>
      </c>
      <c r="E360" s="323">
        <f t="shared" si="12"/>
        <v>1.0990561809723014E-12</v>
      </c>
    </row>
    <row r="361" spans="2:5" hidden="1" x14ac:dyDescent="0.25">
      <c r="B361" s="116" t="s">
        <v>1445</v>
      </c>
      <c r="C361" s="674">
        <v>8.8757339999999996</v>
      </c>
      <c r="D361" s="323">
        <f t="shared" si="11"/>
        <v>8.6967565295469504E-11</v>
      </c>
      <c r="E361" s="323">
        <f t="shared" si="12"/>
        <v>1.0939782000566796E-12</v>
      </c>
    </row>
    <row r="362" spans="2:5" hidden="1" x14ac:dyDescent="0.25">
      <c r="B362" s="116" t="s">
        <v>1446</v>
      </c>
      <c r="C362" s="674">
        <v>8.6204900000000002</v>
      </c>
      <c r="D362" s="323">
        <f t="shared" si="11"/>
        <v>8.4466594757565058E-11</v>
      </c>
      <c r="E362" s="323">
        <f t="shared" si="12"/>
        <v>1.0625181121703969E-12</v>
      </c>
    </row>
    <row r="363" spans="2:5" hidden="1" x14ac:dyDescent="0.25">
      <c r="B363" s="116" t="s">
        <v>1447</v>
      </c>
      <c r="C363" s="674">
        <v>8.6204900000000002</v>
      </c>
      <c r="D363" s="323">
        <f t="shared" si="11"/>
        <v>8.4466594757565058E-11</v>
      </c>
      <c r="E363" s="323">
        <f t="shared" si="12"/>
        <v>1.0625181121703969E-12</v>
      </c>
    </row>
    <row r="364" spans="2:5" hidden="1" x14ac:dyDescent="0.25">
      <c r="B364" s="116" t="s">
        <v>1448</v>
      </c>
      <c r="C364" s="674">
        <v>8.5</v>
      </c>
      <c r="D364" s="323">
        <f t="shared" si="11"/>
        <v>8.3285991334518454E-11</v>
      </c>
      <c r="E364" s="323">
        <f t="shared" si="12"/>
        <v>1.0476671225705702E-12</v>
      </c>
    </row>
    <row r="365" spans="2:5" hidden="1" x14ac:dyDescent="0.25">
      <c r="B365" s="116" t="s">
        <v>1449</v>
      </c>
      <c r="C365" s="674">
        <v>8.4359190000000002</v>
      </c>
      <c r="D365" s="323">
        <f t="shared" si="11"/>
        <v>8.2658103145023488E-11</v>
      </c>
      <c r="E365" s="323">
        <f t="shared" si="12"/>
        <v>1.0397688217609884E-12</v>
      </c>
    </row>
    <row r="366" spans="2:5" hidden="1" x14ac:dyDescent="0.25">
      <c r="B366" s="116" t="s">
        <v>1450</v>
      </c>
      <c r="C366" s="674">
        <v>8.4179999999999993</v>
      </c>
      <c r="D366" s="323">
        <f t="shared" si="11"/>
        <v>8.2482526476938389E-11</v>
      </c>
      <c r="E366" s="323">
        <f t="shared" si="12"/>
        <v>1.0375602162116539E-12</v>
      </c>
    </row>
    <row r="367" spans="2:5" hidden="1" x14ac:dyDescent="0.25">
      <c r="B367" s="116" t="s">
        <v>1451</v>
      </c>
      <c r="C367" s="674">
        <v>8.4111840000000004</v>
      </c>
      <c r="D367" s="323">
        <f t="shared" si="11"/>
        <v>8.2415740910240036E-11</v>
      </c>
      <c r="E367" s="323">
        <f t="shared" si="12"/>
        <v>1.0367201104343082E-12</v>
      </c>
    </row>
    <row r="368" spans="2:5" hidden="1" x14ac:dyDescent="0.25">
      <c r="B368" s="116" t="s">
        <v>1452</v>
      </c>
      <c r="C368" s="674">
        <v>8.3177920000000007</v>
      </c>
      <c r="D368" s="323">
        <f t="shared" si="11"/>
        <v>8.150065322756788E-11</v>
      </c>
      <c r="E368" s="323">
        <f t="shared" si="12"/>
        <v>1.0252090836212363E-12</v>
      </c>
    </row>
    <row r="369" spans="2:5" hidden="1" x14ac:dyDescent="0.25">
      <c r="B369" s="116" t="s">
        <v>1453</v>
      </c>
      <c r="C369" s="674">
        <v>8.2243189999999995</v>
      </c>
      <c r="D369" s="323">
        <f t="shared" si="11"/>
        <v>8.0584771878390061E-11</v>
      </c>
      <c r="E369" s="323">
        <f t="shared" si="12"/>
        <v>1.0136880731567609E-12</v>
      </c>
    </row>
    <row r="370" spans="2:5" hidden="1" x14ac:dyDescent="0.25">
      <c r="B370" s="116" t="s">
        <v>1454</v>
      </c>
      <c r="C370" s="674">
        <v>8.2173370000000006</v>
      </c>
      <c r="D370" s="323">
        <f t="shared" si="11"/>
        <v>8.0516359785272704E-11</v>
      </c>
      <c r="E370" s="323">
        <f t="shared" si="12"/>
        <v>1.0128275070567861E-12</v>
      </c>
    </row>
    <row r="371" spans="2:5" hidden="1" x14ac:dyDescent="0.25">
      <c r="B371" s="116" t="s">
        <v>1455</v>
      </c>
      <c r="C371" s="674">
        <v>8.1544000000000008</v>
      </c>
      <c r="D371" s="323">
        <f t="shared" si="11"/>
        <v>7.9899680910376163E-11</v>
      </c>
      <c r="E371" s="323">
        <f t="shared" si="12"/>
        <v>1.0050702099164068E-12</v>
      </c>
    </row>
    <row r="372" spans="2:5" hidden="1" x14ac:dyDescent="0.25">
      <c r="B372" s="116" t="s">
        <v>1456</v>
      </c>
      <c r="C372" s="674">
        <v>8.0429279999999999</v>
      </c>
      <c r="D372" s="323">
        <f t="shared" si="11"/>
        <v>7.8807439024959515E-11</v>
      </c>
      <c r="E372" s="323">
        <f t="shared" si="12"/>
        <v>9.9133073350614945E-13</v>
      </c>
    </row>
    <row r="373" spans="2:5" hidden="1" x14ac:dyDescent="0.25">
      <c r="B373" s="116" t="s">
        <v>1457</v>
      </c>
      <c r="C373" s="674">
        <v>8.0264900000000008</v>
      </c>
      <c r="D373" s="323">
        <f t="shared" si="11"/>
        <v>7.8646373716070483E-11</v>
      </c>
      <c r="E373" s="323">
        <f t="shared" si="12"/>
        <v>9.8930466854605364E-13</v>
      </c>
    </row>
    <row r="374" spans="2:5" hidden="1" x14ac:dyDescent="0.25">
      <c r="B374" s="116" t="s">
        <v>1458</v>
      </c>
      <c r="C374" s="674">
        <v>8.0264900000000008</v>
      </c>
      <c r="D374" s="323">
        <f t="shared" si="11"/>
        <v>7.8646373716070483E-11</v>
      </c>
      <c r="E374" s="323">
        <f t="shared" si="12"/>
        <v>9.8930466854605364E-13</v>
      </c>
    </row>
    <row r="375" spans="2:5" hidden="1" x14ac:dyDescent="0.25">
      <c r="B375" s="116" t="s">
        <v>1459</v>
      </c>
      <c r="C375" s="674">
        <v>8.0264900000000008</v>
      </c>
      <c r="D375" s="323">
        <f t="shared" si="11"/>
        <v>7.8646373716070483E-11</v>
      </c>
      <c r="E375" s="323">
        <f t="shared" si="12"/>
        <v>9.8930466854605364E-13</v>
      </c>
    </row>
    <row r="376" spans="2:5" hidden="1" x14ac:dyDescent="0.25">
      <c r="B376" s="116" t="s">
        <v>1460</v>
      </c>
      <c r="C376" s="674">
        <v>8</v>
      </c>
      <c r="D376" s="323">
        <f t="shared" si="11"/>
        <v>7.8386815373664434E-11</v>
      </c>
      <c r="E376" s="323">
        <f t="shared" si="12"/>
        <v>9.8603964477230123E-13</v>
      </c>
    </row>
    <row r="377" spans="2:5" hidden="1" x14ac:dyDescent="0.25">
      <c r="B377" s="116" t="s">
        <v>1461</v>
      </c>
      <c r="C377" s="674">
        <v>8</v>
      </c>
      <c r="D377" s="323">
        <f t="shared" si="11"/>
        <v>7.8386815373664434E-11</v>
      </c>
      <c r="E377" s="323">
        <f t="shared" si="12"/>
        <v>9.8603964477230123E-13</v>
      </c>
    </row>
    <row r="378" spans="2:5" hidden="1" x14ac:dyDescent="0.25">
      <c r="B378" s="116" t="s">
        <v>1462</v>
      </c>
      <c r="C378" s="674">
        <v>7.955273</v>
      </c>
      <c r="D378" s="323">
        <f t="shared" si="11"/>
        <v>7.7948564487262202E-11</v>
      </c>
      <c r="E378" s="323">
        <f t="shared" si="12"/>
        <v>9.8052682037333493E-13</v>
      </c>
    </row>
    <row r="379" spans="2:5" hidden="1" x14ac:dyDescent="0.25">
      <c r="B379" s="116" t="s">
        <v>1463</v>
      </c>
      <c r="C379" s="674">
        <v>7.955273</v>
      </c>
      <c r="D379" s="323">
        <f t="shared" si="11"/>
        <v>7.7948564487262202E-11</v>
      </c>
      <c r="E379" s="323">
        <f t="shared" si="12"/>
        <v>9.8052682037333493E-13</v>
      </c>
    </row>
    <row r="380" spans="2:5" hidden="1" x14ac:dyDescent="0.25">
      <c r="B380" s="116" t="s">
        <v>1464</v>
      </c>
      <c r="C380" s="674">
        <v>7.955273</v>
      </c>
      <c r="D380" s="323">
        <f t="shared" si="11"/>
        <v>7.7948564487262202E-11</v>
      </c>
      <c r="E380" s="323">
        <f t="shared" si="12"/>
        <v>9.8052682037333493E-13</v>
      </c>
    </row>
    <row r="381" spans="2:5" hidden="1" x14ac:dyDescent="0.25">
      <c r="B381" s="116" t="s">
        <v>1465</v>
      </c>
      <c r="C381" s="674">
        <v>7.955273</v>
      </c>
      <c r="D381" s="323">
        <f t="shared" si="11"/>
        <v>7.7948564487262202E-11</v>
      </c>
      <c r="E381" s="323">
        <f t="shared" si="12"/>
        <v>9.8052682037333493E-13</v>
      </c>
    </row>
    <row r="382" spans="2:5" hidden="1" x14ac:dyDescent="0.25">
      <c r="B382" s="116" t="s">
        <v>1466</v>
      </c>
      <c r="C382" s="674">
        <v>7.955273</v>
      </c>
      <c r="D382" s="323">
        <f t="shared" si="11"/>
        <v>7.7948564487262202E-11</v>
      </c>
      <c r="E382" s="323">
        <f t="shared" si="12"/>
        <v>9.8052682037333493E-13</v>
      </c>
    </row>
    <row r="383" spans="2:5" hidden="1" x14ac:dyDescent="0.25">
      <c r="B383" s="116" t="s">
        <v>1467</v>
      </c>
      <c r="C383" s="674">
        <v>7.9552719999999999</v>
      </c>
      <c r="D383" s="323">
        <f t="shared" si="11"/>
        <v>7.794855468891027E-11</v>
      </c>
      <c r="E383" s="323">
        <f t="shared" si="12"/>
        <v>9.8052669711837939E-13</v>
      </c>
    </row>
    <row r="384" spans="2:5" hidden="1" x14ac:dyDescent="0.25">
      <c r="B384" s="116" t="s">
        <v>1468</v>
      </c>
      <c r="C384" s="674">
        <v>7.9227290000000004</v>
      </c>
      <c r="D384" s="323">
        <f t="shared" si="11"/>
        <v>7.7629686922322132E-11</v>
      </c>
      <c r="E384" s="323">
        <f t="shared" si="12"/>
        <v>9.7651561109840127E-13</v>
      </c>
    </row>
    <row r="385" spans="2:5" hidden="1" x14ac:dyDescent="0.25">
      <c r="B385" s="116" t="s">
        <v>1469</v>
      </c>
      <c r="C385" s="674">
        <v>7.7294900000000002</v>
      </c>
      <c r="D385" s="323">
        <f t="shared" si="11"/>
        <v>7.5736263195323188E-11</v>
      </c>
      <c r="E385" s="323">
        <f t="shared" si="12"/>
        <v>9.5269794673388199E-13</v>
      </c>
    </row>
    <row r="386" spans="2:5" hidden="1" x14ac:dyDescent="0.25">
      <c r="B386" s="116" t="s">
        <v>1470</v>
      </c>
      <c r="C386" s="674">
        <v>7.6626690000000002</v>
      </c>
      <c r="D386" s="323">
        <f t="shared" si="11"/>
        <v>7.5081527521562731E-11</v>
      </c>
      <c r="E386" s="323">
        <f t="shared" si="12"/>
        <v>9.444619273459657E-13</v>
      </c>
    </row>
    <row r="387" spans="2:5" hidden="1" x14ac:dyDescent="0.25">
      <c r="B387" s="116" t="s">
        <v>1471</v>
      </c>
      <c r="C387" s="674">
        <v>7.4077840000000004</v>
      </c>
      <c r="D387" s="323">
        <f t="shared" si="11"/>
        <v>7.2584074591998181E-11</v>
      </c>
      <c r="E387" s="323">
        <f t="shared" si="12"/>
        <v>9.1304608798874216E-13</v>
      </c>
    </row>
    <row r="388" spans="2:5" hidden="1" x14ac:dyDescent="0.25">
      <c r="B388" s="116" t="s">
        <v>1472</v>
      </c>
      <c r="C388" s="674">
        <v>7.3391549999999999</v>
      </c>
      <c r="D388" s="323">
        <f t="shared" si="11"/>
        <v>7.1911623497963272E-11</v>
      </c>
      <c r="E388" s="323">
        <f t="shared" si="12"/>
        <v>9.0458722364110735E-13</v>
      </c>
    </row>
    <row r="389" spans="2:5" hidden="1" x14ac:dyDescent="0.25">
      <c r="B389" s="116" t="s">
        <v>1473</v>
      </c>
      <c r="C389" s="674">
        <v>7.1284590000000003</v>
      </c>
      <c r="D389" s="323">
        <f t="shared" si="11"/>
        <v>6.9847149941467077E-11</v>
      </c>
      <c r="E389" s="323">
        <f t="shared" si="12"/>
        <v>8.7861789751673932E-13</v>
      </c>
    </row>
    <row r="390" spans="2:5" hidden="1" x14ac:dyDescent="0.25">
      <c r="B390" s="116" t="s">
        <v>1474</v>
      </c>
      <c r="C390" s="674">
        <v>7.09</v>
      </c>
      <c r="D390" s="323">
        <f t="shared" si="11"/>
        <v>6.9470315124910103E-11</v>
      </c>
      <c r="E390" s="323">
        <f t="shared" si="12"/>
        <v>8.7387763517945198E-13</v>
      </c>
    </row>
    <row r="391" spans="2:5" hidden="1" x14ac:dyDescent="0.25">
      <c r="B391" s="116" t="s">
        <v>1475</v>
      </c>
      <c r="C391" s="674">
        <v>7.0742209999999996</v>
      </c>
      <c r="D391" s="323">
        <f t="shared" si="11"/>
        <v>6.9315706929937462E-11</v>
      </c>
      <c r="E391" s="323">
        <f t="shared" si="12"/>
        <v>8.7193279523509424E-13</v>
      </c>
    </row>
    <row r="392" spans="2:5" hidden="1" x14ac:dyDescent="0.25">
      <c r="B392" s="116" t="s">
        <v>1476</v>
      </c>
      <c r="C392" s="674">
        <v>6.9779220000000004</v>
      </c>
      <c r="D392" s="323">
        <f t="shared" si="11"/>
        <v>6.8372135438228905E-11</v>
      </c>
      <c r="E392" s="323">
        <f t="shared" si="12"/>
        <v>8.600634662661033E-13</v>
      </c>
    </row>
    <row r="393" spans="2:5" hidden="1" x14ac:dyDescent="0.25">
      <c r="B393" s="116" t="s">
        <v>1477</v>
      </c>
      <c r="C393" s="674">
        <v>6.9205990000000002</v>
      </c>
      <c r="D393" s="323">
        <f t="shared" si="11"/>
        <v>6.781046451102084E-11</v>
      </c>
      <c r="E393" s="323">
        <f t="shared" si="12"/>
        <v>8.5299812244644299E-13</v>
      </c>
    </row>
    <row r="394" spans="2:5" hidden="1" x14ac:dyDescent="0.25">
      <c r="B394" s="116" t="s">
        <v>1478</v>
      </c>
      <c r="C394" s="674">
        <v>6.8870170000000002</v>
      </c>
      <c r="D394" s="323">
        <f t="shared" si="11"/>
        <v>6.7481416256786032E-11</v>
      </c>
      <c r="E394" s="323">
        <f t="shared" si="12"/>
        <v>8.4885897452759999E-13</v>
      </c>
    </row>
    <row r="395" spans="2:5" hidden="1" x14ac:dyDescent="0.25">
      <c r="B395" s="116" t="s">
        <v>1479</v>
      </c>
      <c r="C395" s="674">
        <v>6.8053369999999997</v>
      </c>
      <c r="D395" s="323">
        <f t="shared" si="11"/>
        <v>6.6681086871820916E-11</v>
      </c>
      <c r="E395" s="323">
        <f t="shared" si="12"/>
        <v>8.3879150975447483E-13</v>
      </c>
    </row>
    <row r="396" spans="2:5" hidden="1" x14ac:dyDescent="0.25">
      <c r="B396" s="116" t="s">
        <v>1480</v>
      </c>
      <c r="C396" s="674">
        <v>6.7044560000000004</v>
      </c>
      <c r="D396" s="323">
        <f t="shared" si="11"/>
        <v>6.5692619331607093E-11</v>
      </c>
      <c r="E396" s="323">
        <f t="shared" si="12"/>
        <v>8.2635742657894052E-13</v>
      </c>
    </row>
    <row r="397" spans="2:5" hidden="1" x14ac:dyDescent="0.25">
      <c r="B397" s="116" t="s">
        <v>1481</v>
      </c>
      <c r="C397" s="674">
        <v>6.6637729999999999</v>
      </c>
      <c r="D397" s="323">
        <f t="shared" ref="D397:D460" si="13">C397/$C$604</f>
        <v>6.5293992980376238E-11</v>
      </c>
      <c r="E397" s="323">
        <f t="shared" si="12"/>
        <v>8.2134304522040659E-13</v>
      </c>
    </row>
    <row r="398" spans="2:5" hidden="1" x14ac:dyDescent="0.25">
      <c r="B398" s="116" t="s">
        <v>1482</v>
      </c>
      <c r="C398" s="674">
        <v>6.6128869999999997</v>
      </c>
      <c r="D398" s="323">
        <f t="shared" si="13"/>
        <v>6.4795394044488205E-11</v>
      </c>
      <c r="E398" s="323">
        <f t="shared" ref="E398:E461" si="14">+C398/$D$10</f>
        <v>8.1507109354992115E-13</v>
      </c>
    </row>
    <row r="399" spans="2:5" hidden="1" x14ac:dyDescent="0.25">
      <c r="B399" s="116" t="s">
        <v>1483</v>
      </c>
      <c r="C399" s="674">
        <v>6.5414899999999996</v>
      </c>
      <c r="D399" s="323">
        <f t="shared" si="13"/>
        <v>6.4095821112334011E-11</v>
      </c>
      <c r="E399" s="323">
        <f t="shared" si="14"/>
        <v>8.0627105948519512E-13</v>
      </c>
    </row>
    <row r="400" spans="2:5" hidden="1" x14ac:dyDescent="0.25">
      <c r="B400" s="116" t="s">
        <v>1484</v>
      </c>
      <c r="C400" s="674">
        <v>6.5236470000000004</v>
      </c>
      <c r="D400" s="323">
        <f t="shared" si="13"/>
        <v>6.3920989118994991E-11</v>
      </c>
      <c r="E400" s="323">
        <f t="shared" si="14"/>
        <v>8.0407182131248615E-13</v>
      </c>
    </row>
    <row r="401" spans="2:5" hidden="1" x14ac:dyDescent="0.25">
      <c r="B401" s="116" t="s">
        <v>1485</v>
      </c>
      <c r="C401" s="674">
        <v>6.5171409999999996</v>
      </c>
      <c r="D401" s="323">
        <f t="shared" si="13"/>
        <v>6.3857241041392341E-11</v>
      </c>
      <c r="E401" s="323">
        <f t="shared" si="14"/>
        <v>8.0326992457137497E-13</v>
      </c>
    </row>
    <row r="402" spans="2:5" hidden="1" x14ac:dyDescent="0.25">
      <c r="B402" s="116" t="s">
        <v>1486</v>
      </c>
      <c r="C402" s="674">
        <v>6.4860220000000002</v>
      </c>
      <c r="D402" s="323">
        <f t="shared" si="13"/>
        <v>6.3552326127940712E-11</v>
      </c>
      <c r="E402" s="323">
        <f t="shared" si="14"/>
        <v>7.9943435360816642E-13</v>
      </c>
    </row>
    <row r="403" spans="2:5" hidden="1" x14ac:dyDescent="0.25">
      <c r="B403" s="116" t="s">
        <v>1487</v>
      </c>
      <c r="C403" s="674">
        <v>6.4009999999999998</v>
      </c>
      <c r="D403" s="323">
        <f t="shared" si="13"/>
        <v>6.2719250650853246E-11</v>
      </c>
      <c r="E403" s="323">
        <f t="shared" si="14"/>
        <v>7.8895497077343759E-13</v>
      </c>
    </row>
    <row r="404" spans="2:5" hidden="1" x14ac:dyDescent="0.25">
      <c r="B404" s="116" t="s">
        <v>1488</v>
      </c>
      <c r="C404" s="674">
        <v>6.3364089999999997</v>
      </c>
      <c r="D404" s="323">
        <f t="shared" si="13"/>
        <v>6.2086365301878212E-11</v>
      </c>
      <c r="E404" s="323">
        <f t="shared" si="14"/>
        <v>7.8099380993650162E-13</v>
      </c>
    </row>
    <row r="405" spans="2:5" hidden="1" x14ac:dyDescent="0.25">
      <c r="B405" s="116" t="s">
        <v>1489</v>
      </c>
      <c r="C405" s="674">
        <v>6.2754760000000003</v>
      </c>
      <c r="D405" s="323">
        <f t="shared" si="13"/>
        <v>6.1489322324232772E-11</v>
      </c>
      <c r="E405" s="323">
        <f t="shared" si="14"/>
        <v>7.7348351572713778E-13</v>
      </c>
    </row>
    <row r="406" spans="2:5" hidden="1" x14ac:dyDescent="0.25">
      <c r="B406" s="116" t="s">
        <v>1490</v>
      </c>
      <c r="C406" s="674">
        <v>6.146604</v>
      </c>
      <c r="D406" s="323">
        <f t="shared" si="13"/>
        <v>6.0226589115378406E-11</v>
      </c>
      <c r="E406" s="323">
        <f t="shared" si="14"/>
        <v>7.5759940308950079E-13</v>
      </c>
    </row>
    <row r="407" spans="2:5" hidden="1" x14ac:dyDescent="0.25">
      <c r="B407" s="116" t="s">
        <v>1491</v>
      </c>
      <c r="C407" s="674">
        <v>6</v>
      </c>
      <c r="D407" s="323">
        <f t="shared" si="13"/>
        <v>5.8790111530248329E-11</v>
      </c>
      <c r="E407" s="323">
        <f t="shared" si="14"/>
        <v>7.3952973357922593E-13</v>
      </c>
    </row>
    <row r="408" spans="2:5" hidden="1" x14ac:dyDescent="0.25">
      <c r="B408" s="116" t="s">
        <v>1492</v>
      </c>
      <c r="C408" s="674">
        <v>6</v>
      </c>
      <c r="D408" s="323">
        <f t="shared" si="13"/>
        <v>5.8790111530248329E-11</v>
      </c>
      <c r="E408" s="323">
        <f t="shared" si="14"/>
        <v>7.3952973357922593E-13</v>
      </c>
    </row>
    <row r="409" spans="2:5" hidden="1" x14ac:dyDescent="0.25">
      <c r="B409" s="116" t="s">
        <v>1493</v>
      </c>
      <c r="C409" s="674">
        <v>6</v>
      </c>
      <c r="D409" s="323">
        <f t="shared" si="13"/>
        <v>5.8790111530248329E-11</v>
      </c>
      <c r="E409" s="323">
        <f t="shared" si="14"/>
        <v>7.3952973357922593E-13</v>
      </c>
    </row>
    <row r="410" spans="2:5" hidden="1" x14ac:dyDescent="0.25">
      <c r="B410" s="116" t="s">
        <v>1494</v>
      </c>
      <c r="C410" s="674">
        <v>6</v>
      </c>
      <c r="D410" s="323">
        <f t="shared" si="13"/>
        <v>5.8790111530248329E-11</v>
      </c>
      <c r="E410" s="323">
        <f t="shared" si="14"/>
        <v>7.3952973357922593E-13</v>
      </c>
    </row>
    <row r="411" spans="2:5" hidden="1" x14ac:dyDescent="0.25">
      <c r="B411" s="116" t="s">
        <v>1495</v>
      </c>
      <c r="C411" s="674">
        <v>6</v>
      </c>
      <c r="D411" s="323">
        <f t="shared" si="13"/>
        <v>5.8790111530248329E-11</v>
      </c>
      <c r="E411" s="323">
        <f t="shared" si="14"/>
        <v>7.3952973357922593E-13</v>
      </c>
    </row>
    <row r="412" spans="2:5" hidden="1" x14ac:dyDescent="0.25">
      <c r="B412" s="116" t="s">
        <v>1496</v>
      </c>
      <c r="C412" s="674">
        <v>5.9539999999999997</v>
      </c>
      <c r="D412" s="323">
        <f t="shared" si="13"/>
        <v>5.833938734184975E-11</v>
      </c>
      <c r="E412" s="323">
        <f t="shared" si="14"/>
        <v>7.3386000562178517E-13</v>
      </c>
    </row>
    <row r="413" spans="2:5" hidden="1" x14ac:dyDescent="0.25">
      <c r="B413" s="116" t="s">
        <v>1497</v>
      </c>
      <c r="C413" s="674">
        <v>5.9518909999999998</v>
      </c>
      <c r="D413" s="323">
        <f t="shared" si="13"/>
        <v>5.8318722617646869E-11</v>
      </c>
      <c r="E413" s="323">
        <f t="shared" si="14"/>
        <v>7.3360006092043214E-13</v>
      </c>
    </row>
    <row r="414" spans="2:5" hidden="1" x14ac:dyDescent="0.25">
      <c r="B414" s="116" t="s">
        <v>1498</v>
      </c>
      <c r="C414" s="674">
        <v>5.8281169999999998</v>
      </c>
      <c r="D414" s="323">
        <f t="shared" si="13"/>
        <v>5.7105941406889374E-11</v>
      </c>
      <c r="E414" s="323">
        <f t="shared" si="14"/>
        <v>7.1834430204642626E-13</v>
      </c>
    </row>
    <row r="415" spans="2:5" hidden="1" x14ac:dyDescent="0.25">
      <c r="B415" s="116" t="s">
        <v>1499</v>
      </c>
      <c r="C415" s="674">
        <v>5.765288</v>
      </c>
      <c r="D415" s="323">
        <f t="shared" si="13"/>
        <v>5.6490320754000384E-11</v>
      </c>
      <c r="E415" s="323">
        <f t="shared" si="14"/>
        <v>7.1060031644125137E-13</v>
      </c>
    </row>
    <row r="416" spans="2:5" hidden="1" x14ac:dyDescent="0.25">
      <c r="B416" s="116" t="s">
        <v>1500</v>
      </c>
      <c r="C416" s="674">
        <v>5.71699</v>
      </c>
      <c r="D416" s="323">
        <f t="shared" si="13"/>
        <v>5.601707995288573E-11</v>
      </c>
      <c r="E416" s="323">
        <f t="shared" si="14"/>
        <v>7.0464734859584982E-13</v>
      </c>
    </row>
    <row r="417" spans="2:5" hidden="1" x14ac:dyDescent="0.25">
      <c r="B417" s="116" t="s">
        <v>1501</v>
      </c>
      <c r="C417" s="674">
        <v>5.7092919999999996</v>
      </c>
      <c r="D417" s="323">
        <f t="shared" si="13"/>
        <v>5.5941652239792415E-11</v>
      </c>
      <c r="E417" s="323">
        <f t="shared" si="14"/>
        <v>7.0369853194766766E-13</v>
      </c>
    </row>
    <row r="418" spans="2:5" hidden="1" x14ac:dyDescent="0.25">
      <c r="B418" s="116" t="s">
        <v>1502</v>
      </c>
      <c r="C418" s="674">
        <v>5.6920000000000002</v>
      </c>
      <c r="D418" s="323">
        <f t="shared" si="13"/>
        <v>5.5772219138362242E-11</v>
      </c>
      <c r="E418" s="323">
        <f t="shared" si="14"/>
        <v>7.0156720725549237E-13</v>
      </c>
    </row>
    <row r="419" spans="2:5" hidden="1" x14ac:dyDescent="0.25">
      <c r="B419" s="116" t="s">
        <v>1503</v>
      </c>
      <c r="C419" s="674">
        <v>5.6920000000000002</v>
      </c>
      <c r="D419" s="323">
        <f t="shared" si="13"/>
        <v>5.5772219138362242E-11</v>
      </c>
      <c r="E419" s="323">
        <f t="shared" si="14"/>
        <v>7.0156720725549237E-13</v>
      </c>
    </row>
    <row r="420" spans="2:5" hidden="1" x14ac:dyDescent="0.25">
      <c r="B420" s="116" t="s">
        <v>1504</v>
      </c>
      <c r="C420" s="674">
        <v>5.6719999999999997</v>
      </c>
      <c r="D420" s="323">
        <f t="shared" si="13"/>
        <v>5.5576252099928082E-11</v>
      </c>
      <c r="E420" s="323">
        <f t="shared" si="14"/>
        <v>6.9910210814356155E-13</v>
      </c>
    </row>
    <row r="421" spans="2:5" hidden="1" x14ac:dyDescent="0.25">
      <c r="B421" s="116" t="s">
        <v>1505</v>
      </c>
      <c r="C421" s="674">
        <v>5.6719999999999997</v>
      </c>
      <c r="D421" s="323">
        <f t="shared" si="13"/>
        <v>5.5576252099928082E-11</v>
      </c>
      <c r="E421" s="323">
        <f t="shared" si="14"/>
        <v>6.9910210814356155E-13</v>
      </c>
    </row>
    <row r="422" spans="2:5" hidden="1" x14ac:dyDescent="0.25">
      <c r="B422" s="116" t="s">
        <v>1506</v>
      </c>
      <c r="C422" s="674">
        <v>5.6719999999999997</v>
      </c>
      <c r="D422" s="323">
        <f t="shared" si="13"/>
        <v>5.5576252099928082E-11</v>
      </c>
      <c r="E422" s="323">
        <f t="shared" si="14"/>
        <v>6.9910210814356155E-13</v>
      </c>
    </row>
    <row r="423" spans="2:5" hidden="1" x14ac:dyDescent="0.25">
      <c r="B423" s="116" t="s">
        <v>1507</v>
      </c>
      <c r="C423" s="674">
        <v>5.5360440000000004</v>
      </c>
      <c r="D423" s="323">
        <f t="shared" si="13"/>
        <v>5.4244107366060344E-11</v>
      </c>
      <c r="E423" s="323">
        <f t="shared" si="14"/>
        <v>6.8234485740047876E-13</v>
      </c>
    </row>
    <row r="424" spans="2:5" hidden="1" x14ac:dyDescent="0.25">
      <c r="B424" s="116" t="s">
        <v>1508</v>
      </c>
      <c r="C424" s="674">
        <v>5.4055080000000002</v>
      </c>
      <c r="D424" s="323">
        <f t="shared" si="13"/>
        <v>5.2965069699608259E-11</v>
      </c>
      <c r="E424" s="323">
        <f t="shared" si="14"/>
        <v>6.6625564851672909E-13</v>
      </c>
    </row>
    <row r="425" spans="2:5" hidden="1" x14ac:dyDescent="0.25">
      <c r="B425" s="116" t="s">
        <v>1509</v>
      </c>
      <c r="C425" s="674">
        <v>5.4055080000000002</v>
      </c>
      <c r="D425" s="323">
        <f t="shared" si="13"/>
        <v>5.2965069699608259E-11</v>
      </c>
      <c r="E425" s="323">
        <f t="shared" si="14"/>
        <v>6.6625564851672909E-13</v>
      </c>
    </row>
    <row r="426" spans="2:5" hidden="1" x14ac:dyDescent="0.25">
      <c r="B426" s="116" t="s">
        <v>1510</v>
      </c>
      <c r="C426" s="674">
        <v>5.4055080000000002</v>
      </c>
      <c r="D426" s="323">
        <f t="shared" si="13"/>
        <v>5.2965069699608259E-11</v>
      </c>
      <c r="E426" s="323">
        <f t="shared" si="14"/>
        <v>6.6625564851672909E-13</v>
      </c>
    </row>
    <row r="427" spans="2:5" hidden="1" x14ac:dyDescent="0.25">
      <c r="B427" s="116" t="s">
        <v>1511</v>
      </c>
      <c r="C427" s="674">
        <v>5.4055080000000002</v>
      </c>
      <c r="D427" s="323">
        <f t="shared" si="13"/>
        <v>5.2965069699608259E-11</v>
      </c>
      <c r="E427" s="323">
        <f t="shared" si="14"/>
        <v>6.6625564851672909E-13</v>
      </c>
    </row>
    <row r="428" spans="2:5" hidden="1" x14ac:dyDescent="0.25">
      <c r="B428" s="116" t="s">
        <v>1512</v>
      </c>
      <c r="C428" s="674">
        <v>5.4055080000000002</v>
      </c>
      <c r="D428" s="323">
        <f t="shared" si="13"/>
        <v>5.2965069699608259E-11</v>
      </c>
      <c r="E428" s="323">
        <f t="shared" si="14"/>
        <v>6.6625564851672909E-13</v>
      </c>
    </row>
    <row r="429" spans="2:5" hidden="1" x14ac:dyDescent="0.25">
      <c r="B429" s="116" t="s">
        <v>1513</v>
      </c>
      <c r="C429" s="674">
        <v>5.2367730000000003</v>
      </c>
      <c r="D429" s="323">
        <f t="shared" si="13"/>
        <v>5.1311744788098856E-11</v>
      </c>
      <c r="E429" s="323">
        <f t="shared" si="14"/>
        <v>6.4545822358414734E-13</v>
      </c>
    </row>
    <row r="430" spans="2:5" hidden="1" x14ac:dyDescent="0.25">
      <c r="B430" s="116" t="s">
        <v>1514</v>
      </c>
      <c r="C430" s="674">
        <v>5.1765790000000003</v>
      </c>
      <c r="D430" s="323">
        <f t="shared" si="13"/>
        <v>5.0721942792523558E-11</v>
      </c>
      <c r="E430" s="323">
        <f t="shared" si="14"/>
        <v>6.3803901478696932E-13</v>
      </c>
    </row>
    <row r="431" spans="2:5" hidden="1" x14ac:dyDescent="0.25">
      <c r="B431" s="116" t="s">
        <v>1515</v>
      </c>
      <c r="C431" s="674">
        <v>5.1227200000000002</v>
      </c>
      <c r="D431" s="323">
        <f t="shared" si="13"/>
        <v>5.0194213356372284E-11</v>
      </c>
      <c r="E431" s="323">
        <f t="shared" si="14"/>
        <v>6.314006261334954E-13</v>
      </c>
    </row>
    <row r="432" spans="2:5" hidden="1" x14ac:dyDescent="0.25">
      <c r="B432" s="116" t="s">
        <v>1516</v>
      </c>
      <c r="C432" s="674">
        <v>5.090103</v>
      </c>
      <c r="D432" s="323">
        <f t="shared" si="13"/>
        <v>4.9874620511741932E-11</v>
      </c>
      <c r="E432" s="323">
        <f t="shared" si="14"/>
        <v>6.2738041924680318E-13</v>
      </c>
    </row>
    <row r="433" spans="2:5" hidden="1" x14ac:dyDescent="0.25">
      <c r="B433" s="116" t="s">
        <v>1517</v>
      </c>
      <c r="C433" s="674">
        <v>5.0400169999999997</v>
      </c>
      <c r="D433" s="323">
        <f t="shared" si="13"/>
        <v>4.9383860257391258E-11</v>
      </c>
      <c r="E433" s="323">
        <f t="shared" si="14"/>
        <v>6.2120707154079496E-13</v>
      </c>
    </row>
    <row r="434" spans="2:5" hidden="1" x14ac:dyDescent="0.25">
      <c r="B434" s="116" t="s">
        <v>1518</v>
      </c>
      <c r="C434" s="674">
        <v>5</v>
      </c>
      <c r="D434" s="323">
        <f t="shared" si="13"/>
        <v>4.899175960854027E-11</v>
      </c>
      <c r="E434" s="323">
        <f t="shared" si="14"/>
        <v>6.1627477798268827E-13</v>
      </c>
    </row>
    <row r="435" spans="2:5" hidden="1" x14ac:dyDescent="0.25">
      <c r="B435" s="116" t="s">
        <v>1519</v>
      </c>
      <c r="C435" s="674">
        <v>4.8772039999999999</v>
      </c>
      <c r="D435" s="323">
        <f t="shared" si="13"/>
        <v>4.7788561185962209E-11</v>
      </c>
      <c r="E435" s="323">
        <f t="shared" si="14"/>
        <v>6.0113956245525586E-13</v>
      </c>
    </row>
    <row r="436" spans="2:5" hidden="1" x14ac:dyDescent="0.25">
      <c r="B436" s="116" t="s">
        <v>1520</v>
      </c>
      <c r="C436" s="674">
        <v>4.8070180000000002</v>
      </c>
      <c r="D436" s="323">
        <f t="shared" si="13"/>
        <v>4.7100854057985212E-11</v>
      </c>
      <c r="E436" s="323">
        <f t="shared" si="14"/>
        <v>5.9248879014175733E-13</v>
      </c>
    </row>
    <row r="437" spans="2:5" hidden="1" x14ac:dyDescent="0.25">
      <c r="B437" s="116" t="s">
        <v>1521</v>
      </c>
      <c r="C437" s="674">
        <v>4.6672330000000004</v>
      </c>
      <c r="D437" s="323">
        <f t="shared" si="13"/>
        <v>4.5731191434609253E-11</v>
      </c>
      <c r="E437" s="323">
        <f t="shared" si="14"/>
        <v>5.7525959617369532E-13</v>
      </c>
    </row>
    <row r="438" spans="2:5" hidden="1" x14ac:dyDescent="0.25">
      <c r="B438" s="116" t="s">
        <v>1522</v>
      </c>
      <c r="C438" s="674">
        <v>4.6547729999999996</v>
      </c>
      <c r="D438" s="323">
        <f t="shared" si="13"/>
        <v>4.5609103969664758E-11</v>
      </c>
      <c r="E438" s="323">
        <f t="shared" si="14"/>
        <v>5.7372383942696237E-13</v>
      </c>
    </row>
    <row r="439" spans="2:5" hidden="1" x14ac:dyDescent="0.25">
      <c r="B439" s="116" t="s">
        <v>1523</v>
      </c>
      <c r="C439" s="674">
        <v>4.6372780000000002</v>
      </c>
      <c r="D439" s="323">
        <f t="shared" si="13"/>
        <v>4.5437681802794481E-11</v>
      </c>
      <c r="E439" s="323">
        <f t="shared" si="14"/>
        <v>5.7156749397880099E-13</v>
      </c>
    </row>
    <row r="440" spans="2:5" hidden="1" x14ac:dyDescent="0.25">
      <c r="B440" s="116" t="s">
        <v>1524</v>
      </c>
      <c r="C440" s="674">
        <v>4.5032959999999997</v>
      </c>
      <c r="D440" s="323">
        <f t="shared" si="13"/>
        <v>4.4124879015620192E-11</v>
      </c>
      <c r="E440" s="323">
        <f t="shared" si="14"/>
        <v>5.5505354851806562E-13</v>
      </c>
    </row>
    <row r="441" spans="2:5" hidden="1" x14ac:dyDescent="0.25">
      <c r="B441" s="116" t="s">
        <v>1525</v>
      </c>
      <c r="C441" s="674">
        <v>4.4379999999999997</v>
      </c>
      <c r="D441" s="323">
        <f t="shared" si="13"/>
        <v>4.3485085828540339E-11</v>
      </c>
      <c r="E441" s="323">
        <f t="shared" si="14"/>
        <v>5.4700549293743412E-13</v>
      </c>
    </row>
    <row r="442" spans="2:5" hidden="1" x14ac:dyDescent="0.25">
      <c r="B442" s="116" t="s">
        <v>1526</v>
      </c>
      <c r="C442" s="674">
        <v>4.3943120000000002</v>
      </c>
      <c r="D442" s="323">
        <f t="shared" si="13"/>
        <v>4.3057015429784764E-11</v>
      </c>
      <c r="E442" s="323">
        <f t="shared" si="14"/>
        <v>5.416207304373326E-13</v>
      </c>
    </row>
    <row r="443" spans="2:5" hidden="1" x14ac:dyDescent="0.25">
      <c r="B443" s="116" t="s">
        <v>1527</v>
      </c>
      <c r="C443" s="674">
        <v>4.3808889999999998</v>
      </c>
      <c r="D443" s="323">
        <f t="shared" si="13"/>
        <v>4.2925492151939672E-11</v>
      </c>
      <c r="E443" s="323">
        <f t="shared" si="14"/>
        <v>5.3996627916836025E-13</v>
      </c>
    </row>
    <row r="444" spans="2:5" hidden="1" x14ac:dyDescent="0.25">
      <c r="B444" s="116" t="s">
        <v>1528</v>
      </c>
      <c r="C444" s="674">
        <v>4.3102450000000001</v>
      </c>
      <c r="D444" s="323">
        <f t="shared" si="13"/>
        <v>4.2233297378782529E-11</v>
      </c>
      <c r="E444" s="323">
        <f t="shared" si="14"/>
        <v>5.3125905608519846E-13</v>
      </c>
    </row>
    <row r="445" spans="2:5" hidden="1" x14ac:dyDescent="0.25">
      <c r="B445" s="116" t="s">
        <v>1529</v>
      </c>
      <c r="C445" s="674">
        <v>4.274</v>
      </c>
      <c r="D445" s="323">
        <f t="shared" si="13"/>
        <v>4.1878156113380222E-11</v>
      </c>
      <c r="E445" s="323">
        <f t="shared" si="14"/>
        <v>5.2679168021960193E-13</v>
      </c>
    </row>
    <row r="446" spans="2:5" hidden="1" x14ac:dyDescent="0.25">
      <c r="B446" s="116" t="s">
        <v>1530</v>
      </c>
      <c r="C446" s="674">
        <v>4.274</v>
      </c>
      <c r="D446" s="323">
        <f t="shared" si="13"/>
        <v>4.1878156113380222E-11</v>
      </c>
      <c r="E446" s="323">
        <f t="shared" si="14"/>
        <v>5.2679168021960193E-13</v>
      </c>
    </row>
    <row r="447" spans="2:5" hidden="1" x14ac:dyDescent="0.25">
      <c r="B447" s="116" t="s">
        <v>1531</v>
      </c>
      <c r="C447" s="674">
        <v>3.9776359999999999</v>
      </c>
      <c r="D447" s="323">
        <f t="shared" si="13"/>
        <v>3.8974277344455135E-11</v>
      </c>
      <c r="E447" s="323">
        <f t="shared" si="14"/>
        <v>4.902633485591897E-13</v>
      </c>
    </row>
    <row r="448" spans="2:5" hidden="1" x14ac:dyDescent="0.25">
      <c r="B448" s="116" t="s">
        <v>1532</v>
      </c>
      <c r="C448" s="674">
        <v>3.9715590000000001</v>
      </c>
      <c r="D448" s="323">
        <f t="shared" si="13"/>
        <v>3.8914732759826917E-11</v>
      </c>
      <c r="E448" s="323">
        <f t="shared" si="14"/>
        <v>4.8951432819402957E-13</v>
      </c>
    </row>
    <row r="449" spans="2:5" hidden="1" x14ac:dyDescent="0.25">
      <c r="B449" s="116" t="s">
        <v>1533</v>
      </c>
      <c r="C449" s="674">
        <v>3.7162449999999998</v>
      </c>
      <c r="D449" s="323">
        <f t="shared" si="13"/>
        <v>3.6413076337287947E-11</v>
      </c>
      <c r="E449" s="323">
        <f t="shared" si="14"/>
        <v>4.5804561246085507E-13</v>
      </c>
    </row>
    <row r="450" spans="2:5" hidden="1" x14ac:dyDescent="0.25">
      <c r="B450" s="116" t="s">
        <v>1534</v>
      </c>
      <c r="C450" s="674">
        <v>3.7112829999999999</v>
      </c>
      <c r="D450" s="323">
        <f t="shared" si="13"/>
        <v>3.6364456915052434E-11</v>
      </c>
      <c r="E450" s="323">
        <f t="shared" si="14"/>
        <v>4.5743402137118511E-13</v>
      </c>
    </row>
    <row r="451" spans="2:5" hidden="1" x14ac:dyDescent="0.25">
      <c r="B451" s="116" t="s">
        <v>1535</v>
      </c>
      <c r="C451" s="674">
        <v>3.6691280000000002</v>
      </c>
      <c r="D451" s="323">
        <f t="shared" si="13"/>
        <v>3.5951407389792831E-11</v>
      </c>
      <c r="E451" s="323">
        <f t="shared" si="14"/>
        <v>4.5223820871801304E-13</v>
      </c>
    </row>
    <row r="452" spans="2:5" hidden="1" x14ac:dyDescent="0.25">
      <c r="B452" s="116" t="s">
        <v>1536</v>
      </c>
      <c r="C452" s="674">
        <v>3.3808889999999998</v>
      </c>
      <c r="D452" s="323">
        <f t="shared" si="13"/>
        <v>3.3127140230231619E-11</v>
      </c>
      <c r="E452" s="323">
        <f t="shared" si="14"/>
        <v>4.167113235718226E-13</v>
      </c>
    </row>
    <row r="453" spans="2:5" hidden="1" x14ac:dyDescent="0.25">
      <c r="B453" s="116" t="s">
        <v>1537</v>
      </c>
      <c r="C453" s="674">
        <v>3.3808889999999998</v>
      </c>
      <c r="D453" s="323">
        <f t="shared" si="13"/>
        <v>3.3127140230231619E-11</v>
      </c>
      <c r="E453" s="323">
        <f t="shared" si="14"/>
        <v>4.167113235718226E-13</v>
      </c>
    </row>
    <row r="454" spans="2:5" hidden="1" x14ac:dyDescent="0.25">
      <c r="B454" s="116" t="s">
        <v>1538</v>
      </c>
      <c r="C454" s="674">
        <v>3.3808889999999998</v>
      </c>
      <c r="D454" s="323">
        <f t="shared" si="13"/>
        <v>3.3127140230231619E-11</v>
      </c>
      <c r="E454" s="323">
        <f t="shared" si="14"/>
        <v>4.167113235718226E-13</v>
      </c>
    </row>
    <row r="455" spans="2:5" hidden="1" x14ac:dyDescent="0.25">
      <c r="B455" s="116" t="s">
        <v>1539</v>
      </c>
      <c r="C455" s="674">
        <v>3.3808889999999998</v>
      </c>
      <c r="D455" s="323">
        <f t="shared" si="13"/>
        <v>3.3127140230231619E-11</v>
      </c>
      <c r="E455" s="323">
        <f t="shared" si="14"/>
        <v>4.167113235718226E-13</v>
      </c>
    </row>
    <row r="456" spans="2:5" hidden="1" x14ac:dyDescent="0.25">
      <c r="B456" s="116" t="s">
        <v>1540</v>
      </c>
      <c r="C456" s="674">
        <v>3.259093</v>
      </c>
      <c r="D456" s="323">
        <f t="shared" si="13"/>
        <v>3.1933740159575264E-11</v>
      </c>
      <c r="E456" s="323">
        <f t="shared" si="14"/>
        <v>4.0169936299998674E-13</v>
      </c>
    </row>
    <row r="457" spans="2:5" hidden="1" x14ac:dyDescent="0.25">
      <c r="B457" s="116" t="s">
        <v>1541</v>
      </c>
      <c r="C457" s="674">
        <v>3.2516050000000001</v>
      </c>
      <c r="D457" s="323">
        <f t="shared" si="13"/>
        <v>3.1860370100385515E-11</v>
      </c>
      <c r="E457" s="323">
        <f t="shared" si="14"/>
        <v>4.0077642989247983E-13</v>
      </c>
    </row>
    <row r="458" spans="2:5" hidden="1" x14ac:dyDescent="0.25">
      <c r="B458" s="116" t="s">
        <v>1542</v>
      </c>
      <c r="C458" s="674">
        <v>3.2105000000000001</v>
      </c>
      <c r="D458" s="323">
        <f t="shared" si="13"/>
        <v>3.145760884464371E-11</v>
      </c>
      <c r="E458" s="323">
        <f t="shared" si="14"/>
        <v>3.9571003494268416E-13</v>
      </c>
    </row>
    <row r="459" spans="2:5" hidden="1" x14ac:dyDescent="0.25">
      <c r="B459" s="116" t="s">
        <v>1543</v>
      </c>
      <c r="C459" s="674">
        <v>3.2105000000000001</v>
      </c>
      <c r="D459" s="323">
        <f t="shared" si="13"/>
        <v>3.145760884464371E-11</v>
      </c>
      <c r="E459" s="323">
        <f t="shared" si="14"/>
        <v>3.9571003494268416E-13</v>
      </c>
    </row>
    <row r="460" spans="2:5" hidden="1" x14ac:dyDescent="0.25">
      <c r="B460" s="116" t="s">
        <v>1544</v>
      </c>
      <c r="C460" s="674">
        <v>3.2105000000000001</v>
      </c>
      <c r="D460" s="323">
        <f t="shared" si="13"/>
        <v>3.145760884464371E-11</v>
      </c>
      <c r="E460" s="323">
        <f t="shared" si="14"/>
        <v>3.9571003494268416E-13</v>
      </c>
    </row>
    <row r="461" spans="2:5" hidden="1" x14ac:dyDescent="0.25">
      <c r="B461" s="116" t="s">
        <v>1545</v>
      </c>
      <c r="C461" s="674">
        <v>3.2105000000000001</v>
      </c>
      <c r="D461" s="323">
        <f t="shared" ref="D461:D524" si="15">C461/$C$604</f>
        <v>3.145760884464371E-11</v>
      </c>
      <c r="E461" s="323">
        <f t="shared" si="14"/>
        <v>3.9571003494268416E-13</v>
      </c>
    </row>
    <row r="462" spans="2:5" hidden="1" x14ac:dyDescent="0.25">
      <c r="B462" s="116" t="s">
        <v>1546</v>
      </c>
      <c r="C462" s="674">
        <v>3.1308340000000001</v>
      </c>
      <c r="D462" s="323">
        <f t="shared" si="15"/>
        <v>3.0677013340448915E-11</v>
      </c>
      <c r="E462" s="323">
        <f t="shared" ref="E462:E525" si="16">+C462/$D$10</f>
        <v>3.8589080565013042E-13</v>
      </c>
    </row>
    <row r="463" spans="2:5" hidden="1" x14ac:dyDescent="0.25">
      <c r="B463" s="116" t="s">
        <v>1547</v>
      </c>
      <c r="C463" s="674">
        <v>3.0333239999999999</v>
      </c>
      <c r="D463" s="323">
        <f t="shared" si="15"/>
        <v>2.972157604456316E-11</v>
      </c>
      <c r="E463" s="323">
        <f t="shared" si="16"/>
        <v>3.7387221492991198E-13</v>
      </c>
    </row>
    <row r="464" spans="2:5" hidden="1" x14ac:dyDescent="0.25">
      <c r="B464" s="116" t="s">
        <v>1548</v>
      </c>
      <c r="C464" s="674">
        <v>2.9772539999999998</v>
      </c>
      <c r="D464" s="323">
        <f t="shared" si="15"/>
        <v>2.917218245231299E-11</v>
      </c>
      <c r="E464" s="323">
        <f t="shared" si="16"/>
        <v>3.6696130956961411E-13</v>
      </c>
    </row>
    <row r="465" spans="2:5" hidden="1" x14ac:dyDescent="0.25">
      <c r="B465" s="116" t="s">
        <v>1549</v>
      </c>
      <c r="C465" s="674">
        <v>2.9161609999999998</v>
      </c>
      <c r="D465" s="323">
        <f t="shared" si="15"/>
        <v>2.8573571738360079E-11</v>
      </c>
      <c r="E465" s="323">
        <f t="shared" si="16"/>
        <v>3.5943129456735482E-13</v>
      </c>
    </row>
    <row r="466" spans="2:5" hidden="1" x14ac:dyDescent="0.25">
      <c r="B466" s="116" t="s">
        <v>1550</v>
      </c>
      <c r="C466" s="674">
        <v>2.8024719999999999</v>
      </c>
      <c r="D466" s="323">
        <f t="shared" si="15"/>
        <v>2.7459606906733012E-11</v>
      </c>
      <c r="E466" s="323">
        <f t="shared" si="16"/>
        <v>3.4541856192054007E-13</v>
      </c>
    </row>
    <row r="467" spans="2:5" hidden="1" x14ac:dyDescent="0.25">
      <c r="B467" s="116" t="s">
        <v>1551</v>
      </c>
      <c r="C467" s="674">
        <v>2.7115779999999998</v>
      </c>
      <c r="D467" s="323">
        <f t="shared" si="15"/>
        <v>2.6568995507161281E-11</v>
      </c>
      <c r="E467" s="323">
        <f t="shared" si="16"/>
        <v>3.3421542598654839E-13</v>
      </c>
    </row>
    <row r="468" spans="2:5" hidden="1" x14ac:dyDescent="0.25">
      <c r="B468" s="116" t="s">
        <v>1552</v>
      </c>
      <c r="C468" s="674">
        <v>2.5849869999999999</v>
      </c>
      <c r="D468" s="323">
        <f t="shared" si="15"/>
        <v>2.5328612339040335E-11</v>
      </c>
      <c r="E468" s="323">
        <f t="shared" si="16"/>
        <v>3.1861245790262709E-13</v>
      </c>
    </row>
    <row r="469" spans="2:5" hidden="1" x14ac:dyDescent="0.25">
      <c r="B469" s="116" t="s">
        <v>1553</v>
      </c>
      <c r="C469" s="674">
        <v>2.4899</v>
      </c>
      <c r="D469" s="323">
        <f t="shared" si="15"/>
        <v>2.4396916449860885E-11</v>
      </c>
      <c r="E469" s="323">
        <f t="shared" si="16"/>
        <v>3.0689251393981913E-13</v>
      </c>
    </row>
    <row r="470" spans="2:5" hidden="1" x14ac:dyDescent="0.25">
      <c r="B470" s="116" t="s">
        <v>1554</v>
      </c>
      <c r="C470" s="674">
        <v>2.3587729999999998</v>
      </c>
      <c r="D470" s="323">
        <f t="shared" si="15"/>
        <v>2.311208795742307E-11</v>
      </c>
      <c r="E470" s="323">
        <f t="shared" si="16"/>
        <v>2.9073046137731192E-13</v>
      </c>
    </row>
    <row r="471" spans="2:5" hidden="1" x14ac:dyDescent="0.25">
      <c r="B471" s="116" t="s">
        <v>1555</v>
      </c>
      <c r="C471" s="674">
        <v>2.3587729999999998</v>
      </c>
      <c r="D471" s="323">
        <f t="shared" si="15"/>
        <v>2.311208795742307E-11</v>
      </c>
      <c r="E471" s="323">
        <f t="shared" si="16"/>
        <v>2.9073046137731192E-13</v>
      </c>
    </row>
    <row r="472" spans="2:5" hidden="1" x14ac:dyDescent="0.25">
      <c r="B472" s="116" t="s">
        <v>1556</v>
      </c>
      <c r="C472" s="674">
        <v>2.3587729999999998</v>
      </c>
      <c r="D472" s="323">
        <f t="shared" si="15"/>
        <v>2.311208795742307E-11</v>
      </c>
      <c r="E472" s="323">
        <f t="shared" si="16"/>
        <v>2.9073046137731192E-13</v>
      </c>
    </row>
    <row r="473" spans="2:5" hidden="1" x14ac:dyDescent="0.25">
      <c r="B473" s="116" t="s">
        <v>1557</v>
      </c>
      <c r="C473" s="674">
        <v>2.2312449999999999</v>
      </c>
      <c r="D473" s="323">
        <f t="shared" si="15"/>
        <v>2.1862523733551485E-11</v>
      </c>
      <c r="E473" s="323">
        <f t="shared" si="16"/>
        <v>2.7501200339999666E-13</v>
      </c>
    </row>
    <row r="474" spans="2:5" hidden="1" x14ac:dyDescent="0.25">
      <c r="B474" s="116" t="s">
        <v>1558</v>
      </c>
      <c r="C474" s="674">
        <v>2.191128</v>
      </c>
      <c r="D474" s="323">
        <f t="shared" si="15"/>
        <v>2.1469443249508323E-11</v>
      </c>
      <c r="E474" s="323">
        <f t="shared" si="16"/>
        <v>2.7006738434633038E-13</v>
      </c>
    </row>
    <row r="475" spans="2:5" hidden="1" x14ac:dyDescent="0.25">
      <c r="B475" s="116" t="s">
        <v>1559</v>
      </c>
      <c r="C475" s="674">
        <v>2.137845</v>
      </c>
      <c r="D475" s="323">
        <f t="shared" si="15"/>
        <v>2.0947357664063955E-11</v>
      </c>
      <c r="E475" s="323">
        <f t="shared" si="16"/>
        <v>2.6349999054728004E-13</v>
      </c>
    </row>
    <row r="476" spans="2:5" hidden="1" x14ac:dyDescent="0.25">
      <c r="B476" s="116" t="s">
        <v>1560</v>
      </c>
      <c r="C476" s="674">
        <v>2.0199780000000001</v>
      </c>
      <c r="D476" s="323">
        <f t="shared" si="15"/>
        <v>1.9792455318107991E-11</v>
      </c>
      <c r="E476" s="323">
        <f t="shared" si="16"/>
        <v>2.4897229869598295E-13</v>
      </c>
    </row>
    <row r="477" spans="2:5" hidden="1" x14ac:dyDescent="0.25">
      <c r="B477" s="116" t="s">
        <v>1561</v>
      </c>
      <c r="C477" s="674">
        <v>2</v>
      </c>
      <c r="D477" s="323">
        <f t="shared" si="15"/>
        <v>1.9596703843416109E-11</v>
      </c>
      <c r="E477" s="323">
        <f t="shared" si="16"/>
        <v>2.4650991119307531E-13</v>
      </c>
    </row>
    <row r="478" spans="2:5" hidden="1" x14ac:dyDescent="0.25">
      <c r="B478" s="116" t="s">
        <v>1562</v>
      </c>
      <c r="C478" s="674">
        <v>1.9804630000000001</v>
      </c>
      <c r="D478" s="323">
        <f t="shared" si="15"/>
        <v>1.94052734419217E-11</v>
      </c>
      <c r="E478" s="323">
        <f t="shared" si="16"/>
        <v>2.4410187912558578E-13</v>
      </c>
    </row>
    <row r="479" spans="2:5" hidden="1" x14ac:dyDescent="0.25">
      <c r="B479" s="116" t="s">
        <v>1563</v>
      </c>
      <c r="C479" s="674">
        <v>1.821245</v>
      </c>
      <c r="D479" s="323">
        <f t="shared" si="15"/>
        <v>1.7845199445651186E-11</v>
      </c>
      <c r="E479" s="323">
        <f t="shared" si="16"/>
        <v>2.2447747160541624E-13</v>
      </c>
    </row>
    <row r="480" spans="2:5" hidden="1" x14ac:dyDescent="0.25">
      <c r="B480" s="116" t="s">
        <v>1564</v>
      </c>
      <c r="C480" s="674">
        <v>1.7266410000000001</v>
      </c>
      <c r="D480" s="323">
        <f t="shared" si="15"/>
        <v>1.6918236160449917E-11</v>
      </c>
      <c r="E480" s="323">
        <f t="shared" si="16"/>
        <v>2.1281705978616139E-13</v>
      </c>
    </row>
    <row r="481" spans="2:6" hidden="1" x14ac:dyDescent="0.25">
      <c r="B481" s="116" t="s">
        <v>1565</v>
      </c>
      <c r="C481" s="674">
        <v>1.5315399999999999</v>
      </c>
      <c r="D481" s="323">
        <f t="shared" si="15"/>
        <v>1.5006567902172753E-11</v>
      </c>
      <c r="E481" s="323">
        <f t="shared" si="16"/>
        <v>1.8876989469432128E-13</v>
      </c>
    </row>
    <row r="482" spans="2:6" hidden="1" x14ac:dyDescent="0.25">
      <c r="B482" s="116" t="s">
        <v>1566</v>
      </c>
      <c r="C482" s="674">
        <v>1.519714</v>
      </c>
      <c r="D482" s="323">
        <f t="shared" si="15"/>
        <v>1.4890692592346633E-11</v>
      </c>
      <c r="E482" s="323">
        <f t="shared" si="16"/>
        <v>1.8731228158943664E-13</v>
      </c>
    </row>
    <row r="483" spans="2:6" hidden="1" x14ac:dyDescent="0.25">
      <c r="B483" s="116" t="s">
        <v>1567</v>
      </c>
      <c r="C483" s="674">
        <v>1.511069</v>
      </c>
      <c r="D483" s="323">
        <f t="shared" si="15"/>
        <v>1.4805985839983466E-11</v>
      </c>
      <c r="E483" s="323">
        <f t="shared" si="16"/>
        <v>1.8624674249830456E-13</v>
      </c>
    </row>
    <row r="484" spans="2:6" hidden="1" x14ac:dyDescent="0.25">
      <c r="B484" s="116" t="s">
        <v>1568</v>
      </c>
      <c r="C484" s="674">
        <v>1.456118</v>
      </c>
      <c r="D484" s="323">
        <f t="shared" si="15"/>
        <v>1.4267556603533689E-11</v>
      </c>
      <c r="E484" s="323">
        <f t="shared" si="16"/>
        <v>1.7947375943331923E-13</v>
      </c>
    </row>
    <row r="485" spans="2:6" hidden="1" x14ac:dyDescent="0.25">
      <c r="B485" s="116" t="s">
        <v>1569</v>
      </c>
      <c r="C485" s="674">
        <v>1.4379999999999999</v>
      </c>
      <c r="D485" s="323">
        <f t="shared" si="15"/>
        <v>1.4090030063416181E-11</v>
      </c>
      <c r="E485" s="323">
        <f t="shared" si="16"/>
        <v>1.7724062614782116E-13</v>
      </c>
    </row>
    <row r="486" spans="2:6" hidden="1" x14ac:dyDescent="0.25">
      <c r="B486" s="116" t="s">
        <v>1570</v>
      </c>
      <c r="C486" s="674">
        <v>1.4179999999999999</v>
      </c>
      <c r="D486" s="323">
        <f t="shared" si="15"/>
        <v>1.3894063024982021E-11</v>
      </c>
      <c r="E486" s="323">
        <f t="shared" si="16"/>
        <v>1.7477552703589039E-13</v>
      </c>
    </row>
    <row r="487" spans="2:6" hidden="1" x14ac:dyDescent="0.25">
      <c r="B487" s="116" t="s">
        <v>1571</v>
      </c>
      <c r="C487" s="674">
        <v>1.278297</v>
      </c>
      <c r="D487" s="323">
        <f t="shared" si="15"/>
        <v>1.252520386646364E-11</v>
      </c>
      <c r="E487" s="323">
        <f t="shared" si="16"/>
        <v>1.5755643997418731E-13</v>
      </c>
    </row>
    <row r="488" spans="2:6" hidden="1" x14ac:dyDescent="0.25">
      <c r="B488" s="116" t="s">
        <v>1572</v>
      </c>
      <c r="C488" s="674">
        <v>1.2455860000000001</v>
      </c>
      <c r="D488" s="323">
        <f t="shared" si="15"/>
        <v>1.220468997675265E-11</v>
      </c>
      <c r="E488" s="323">
        <f t="shared" si="16"/>
        <v>1.5352464712166897E-13</v>
      </c>
    </row>
    <row r="489" spans="2:6" hidden="1" x14ac:dyDescent="0.25">
      <c r="B489" s="116" t="s">
        <v>1573</v>
      </c>
      <c r="C489" s="674">
        <v>1.0565720000000001</v>
      </c>
      <c r="D489" s="323">
        <f t="shared" si="15"/>
        <v>1.0352664286622922E-11</v>
      </c>
      <c r="E489" s="323">
        <f t="shared" si="16"/>
        <v>1.30227734944545E-13</v>
      </c>
    </row>
    <row r="490" spans="2:6" hidden="1" x14ac:dyDescent="0.25">
      <c r="B490" s="116" t="s">
        <v>1574</v>
      </c>
      <c r="C490" s="674">
        <v>0.98693699999999995</v>
      </c>
      <c r="D490" s="323">
        <f t="shared" si="15"/>
        <v>9.6703560505547807E-12</v>
      </c>
      <c r="E490" s="323">
        <f t="shared" si="16"/>
        <v>1.2164487611158008E-13</v>
      </c>
    </row>
    <row r="491" spans="2:6" hidden="1" x14ac:dyDescent="0.25">
      <c r="B491" s="116" t="s">
        <v>1575</v>
      </c>
      <c r="C491" s="674">
        <v>0.86610699999999996</v>
      </c>
      <c r="D491" s="323">
        <f t="shared" si="15"/>
        <v>8.4864211878547979E-12</v>
      </c>
      <c r="E491" s="323">
        <f t="shared" si="16"/>
        <v>1.0675197982685044E-13</v>
      </c>
    </row>
    <row r="492" spans="2:6" hidden="1" x14ac:dyDescent="0.25">
      <c r="B492" s="116" t="s">
        <v>1576</v>
      </c>
      <c r="C492" s="674">
        <v>0.76761699999999999</v>
      </c>
      <c r="D492" s="323">
        <f t="shared" si="15"/>
        <v>7.521381507085771E-12</v>
      </c>
      <c r="E492" s="323">
        <f t="shared" si="16"/>
        <v>9.4612599250147445E-14</v>
      </c>
    </row>
    <row r="493" spans="2:6" hidden="1" x14ac:dyDescent="0.25">
      <c r="B493" s="116" t="s">
        <v>1577</v>
      </c>
      <c r="C493" s="674">
        <v>0.61171200000000003</v>
      </c>
      <c r="D493" s="323">
        <f t="shared" si="15"/>
        <v>5.9937694507318778E-12</v>
      </c>
      <c r="E493" s="323">
        <f t="shared" si="16"/>
        <v>7.5396535397869253E-14</v>
      </c>
    </row>
    <row r="494" spans="2:6" hidden="1" x14ac:dyDescent="0.25">
      <c r="B494" s="116" t="s">
        <v>1578</v>
      </c>
      <c r="C494" s="674">
        <v>0.50497199999999998</v>
      </c>
      <c r="D494" s="323">
        <f t="shared" si="15"/>
        <v>4.9478933666087593E-12</v>
      </c>
      <c r="E494" s="323">
        <f t="shared" si="16"/>
        <v>6.2240301437494809E-14</v>
      </c>
    </row>
    <row r="495" spans="2:6" x14ac:dyDescent="0.25">
      <c r="B495" s="318" t="s">
        <v>101</v>
      </c>
      <c r="C495" s="325">
        <v>6586530342</v>
      </c>
      <c r="D495" s="320">
        <f t="shared" si="15"/>
        <v>6.4537142233924108E-2</v>
      </c>
      <c r="E495" s="320">
        <f t="shared" si="16"/>
        <v>8.1182250483845806E-4</v>
      </c>
    </row>
    <row r="496" spans="2:6" x14ac:dyDescent="0.25">
      <c r="B496" s="116" t="s">
        <v>1579</v>
      </c>
      <c r="C496" s="673">
        <v>2822870002</v>
      </c>
      <c r="D496" s="323">
        <f t="shared" si="15"/>
        <v>2.7659473708828718E-2</v>
      </c>
      <c r="E496" s="323">
        <f t="shared" si="16"/>
        <v>3.4793271675130817E-4</v>
      </c>
      <c r="F496" s="72" t="str">
        <f>+PROPER(B496)</f>
        <v>02 - Construcción Presa De Monte Grande, Rehabilitacion Y Complementacion De La Presa De Sabana Yegua, Provincia Azua</v>
      </c>
    </row>
    <row r="497" spans="2:6" x14ac:dyDescent="0.25">
      <c r="B497" s="116" t="s">
        <v>1580</v>
      </c>
      <c r="C497" s="673">
        <v>1072870000</v>
      </c>
      <c r="D497" s="323">
        <f t="shared" si="15"/>
        <v>1.051235782624292E-2</v>
      </c>
      <c r="E497" s="323">
        <f t="shared" si="16"/>
        <v>1.3223654421085735E-4</v>
      </c>
      <c r="F497" s="72" t="str">
        <f t="shared" ref="F497:F503" si="17">+PROPER(B497)</f>
        <v>01 - Mejoramiento De La Conectividad Para La Transformacion Digital En La Republica Dominicana</v>
      </c>
    </row>
    <row r="498" spans="2:6" x14ac:dyDescent="0.25">
      <c r="B498" s="116" t="s">
        <v>1581</v>
      </c>
      <c r="C498" s="673">
        <v>681100000</v>
      </c>
      <c r="D498" s="323">
        <f t="shared" si="15"/>
        <v>6.6736574938753559E-3</v>
      </c>
      <c r="E498" s="323">
        <f t="shared" si="16"/>
        <v>8.3948950256801798E-5</v>
      </c>
      <c r="F498" s="72" t="str">
        <f t="shared" si="17"/>
        <v>02 - Gestion Integrada De Rec.Naturales Y Agricultura Resiliente En Cuencas Hidrográricas Yaque Del Norte Y Ozama-Isabela En R.D.</v>
      </c>
    </row>
    <row r="499" spans="2:6" x14ac:dyDescent="0.25">
      <c r="B499" s="116" t="s">
        <v>1582</v>
      </c>
      <c r="C499" s="673">
        <v>631100000</v>
      </c>
      <c r="D499" s="323">
        <f t="shared" si="15"/>
        <v>6.1837398977899532E-3</v>
      </c>
      <c r="E499" s="323">
        <f t="shared" si="16"/>
        <v>7.7786202476974915E-5</v>
      </c>
      <c r="F499" s="72" t="str">
        <f t="shared" si="17"/>
        <v>04 - Construcción De Central Hidroelectrica En La Presa De Monte Grande, Provincia Barahona</v>
      </c>
    </row>
    <row r="500" spans="2:6" x14ac:dyDescent="0.25">
      <c r="B500" s="116" t="s">
        <v>1583</v>
      </c>
      <c r="C500" s="673">
        <v>498200000</v>
      </c>
      <c r="D500" s="323">
        <f t="shared" si="15"/>
        <v>4.8815389273949529E-3</v>
      </c>
      <c r="E500" s="323">
        <f t="shared" si="16"/>
        <v>6.1405618878195069E-5</v>
      </c>
      <c r="F500" s="72" t="str">
        <f t="shared" si="17"/>
        <v>01 - Construcción Sistema De Riego Azua Ii-Pueblo Viejo, Provincia Azua</v>
      </c>
    </row>
    <row r="501" spans="2:6" x14ac:dyDescent="0.25">
      <c r="B501" s="116" t="s">
        <v>1584</v>
      </c>
      <c r="C501" s="673">
        <v>171265921</v>
      </c>
      <c r="D501" s="323">
        <f t="shared" si="15"/>
        <v>1.6781237661534498E-3</v>
      </c>
      <c r="E501" s="323">
        <f t="shared" si="16"/>
        <v>2.1109373488055127E-5</v>
      </c>
      <c r="F501" s="72" t="str">
        <f t="shared" si="17"/>
        <v>29 - Fortalecimiento De Capacidades De Regulación Y Gestión De Recursos Hídricos En La Cuenca Del Río Yaque Del Norte, República Dominicana</v>
      </c>
    </row>
    <row r="502" spans="2:6" x14ac:dyDescent="0.25">
      <c r="B502" s="116" t="s">
        <v>1585</v>
      </c>
      <c r="C502" s="673">
        <v>118555780</v>
      </c>
      <c r="D502" s="323">
        <f t="shared" si="15"/>
        <v>1.1616512547925973E-3</v>
      </c>
      <c r="E502" s="323">
        <f t="shared" si="16"/>
        <v>1.4612587399612888E-5</v>
      </c>
      <c r="F502" s="72" t="str">
        <f t="shared" si="17"/>
        <v>05 - Construcción Presa Don Miguel, Municipio Loma De Cabrera, Provincia Dajabón</v>
      </c>
    </row>
    <row r="503" spans="2:6" x14ac:dyDescent="0.25">
      <c r="B503" s="116" t="s">
        <v>1586</v>
      </c>
      <c r="C503" s="673">
        <v>91237683</v>
      </c>
      <c r="D503" s="323">
        <f t="shared" si="15"/>
        <v>8.9397892655524022E-4</v>
      </c>
      <c r="E503" s="323">
        <f t="shared" si="16"/>
        <v>1.1245496566895979E-5</v>
      </c>
      <c r="F503" s="72" t="str">
        <f t="shared" si="17"/>
        <v>30 - Rehabilitación  Del Sistema De Riego La Vigía Y Contruccion  Obras Complementarias, Provincia Dajabón</v>
      </c>
    </row>
    <row r="504" spans="2:6" x14ac:dyDescent="0.25">
      <c r="B504" s="318" t="s">
        <v>73</v>
      </c>
      <c r="C504" s="325">
        <v>6359368046.9599981</v>
      </c>
      <c r="D504" s="320">
        <f t="shared" si="15"/>
        <v>6.2311326123779293E-2</v>
      </c>
      <c r="E504" s="320">
        <f t="shared" si="16"/>
        <v>7.8382362625009497E-4</v>
      </c>
    </row>
    <row r="505" spans="2:6" x14ac:dyDescent="0.25">
      <c r="B505" s="116" t="s">
        <v>713</v>
      </c>
      <c r="C505" s="673">
        <v>1322752525.6000004</v>
      </c>
      <c r="D505" s="323">
        <f t="shared" si="15"/>
        <v>1.2960794751156945E-2</v>
      </c>
      <c r="E505" s="323">
        <f t="shared" si="16"/>
        <v>1.630358038080361E-4</v>
      </c>
    </row>
    <row r="506" spans="2:6" x14ac:dyDescent="0.25">
      <c r="B506" s="116" t="s">
        <v>718</v>
      </c>
      <c r="C506" s="673">
        <v>271464762.25</v>
      </c>
      <c r="D506" s="323">
        <f t="shared" si="15"/>
        <v>2.6599072748683074E-3</v>
      </c>
      <c r="E506" s="323">
        <f t="shared" si="16"/>
        <v>3.3459377217148406E-5</v>
      </c>
    </row>
    <row r="507" spans="2:6" x14ac:dyDescent="0.25">
      <c r="B507" s="116" t="s">
        <v>715</v>
      </c>
      <c r="C507" s="673">
        <v>215283324.32999998</v>
      </c>
      <c r="D507" s="323">
        <f t="shared" si="15"/>
        <v>2.1094217746605538E-3</v>
      </c>
      <c r="E507" s="323">
        <f t="shared" si="16"/>
        <v>2.6534736580969165E-5</v>
      </c>
    </row>
    <row r="508" spans="2:6" x14ac:dyDescent="0.25">
      <c r="B508" s="116" t="s">
        <v>714</v>
      </c>
      <c r="C508" s="673">
        <v>176392805.86000001</v>
      </c>
      <c r="D508" s="323">
        <f t="shared" si="15"/>
        <v>1.7283587882738068E-3</v>
      </c>
      <c r="E508" s="323">
        <f t="shared" si="16"/>
        <v>2.174128745382299E-5</v>
      </c>
    </row>
    <row r="509" spans="2:6" x14ac:dyDescent="0.25">
      <c r="B509" s="116" t="s">
        <v>712</v>
      </c>
      <c r="C509" s="673">
        <v>173238918</v>
      </c>
      <c r="D509" s="323">
        <f t="shared" si="15"/>
        <v>1.697455885099924E-3</v>
      </c>
      <c r="E509" s="323">
        <f t="shared" si="16"/>
        <v>2.135255514568223E-5</v>
      </c>
    </row>
    <row r="510" spans="2:6" x14ac:dyDescent="0.25">
      <c r="B510" s="116" t="s">
        <v>720</v>
      </c>
      <c r="C510" s="673">
        <v>170990130.94</v>
      </c>
      <c r="D510" s="323">
        <f t="shared" si="15"/>
        <v>1.6754214780890608E-3</v>
      </c>
      <c r="E510" s="323">
        <f t="shared" si="16"/>
        <v>2.1075380996455861E-5</v>
      </c>
    </row>
    <row r="511" spans="2:6" x14ac:dyDescent="0.25">
      <c r="B511" s="116" t="s">
        <v>719</v>
      </c>
      <c r="C511" s="673">
        <v>148657379.19999999</v>
      </c>
      <c r="D511" s="323">
        <f t="shared" si="15"/>
        <v>1.4565973171604028E-3</v>
      </c>
      <c r="E511" s="323">
        <f t="shared" si="16"/>
        <v>1.8322758672393661E-5</v>
      </c>
    </row>
    <row r="512" spans="2:6" x14ac:dyDescent="0.25">
      <c r="B512" s="116" t="s">
        <v>717</v>
      </c>
      <c r="C512" s="673">
        <v>147568395.81</v>
      </c>
      <c r="D512" s="323">
        <f t="shared" si="15"/>
        <v>1.4459270746682883E-3</v>
      </c>
      <c r="E512" s="323">
        <f t="shared" si="16"/>
        <v>1.8188536073013846E-5</v>
      </c>
    </row>
    <row r="513" spans="2:5" x14ac:dyDescent="0.25">
      <c r="B513" s="116" t="s">
        <v>716</v>
      </c>
      <c r="C513" s="673">
        <v>127436510.48</v>
      </c>
      <c r="D513" s="323">
        <f t="shared" si="15"/>
        <v>1.2486677773574765E-3</v>
      </c>
      <c r="E513" s="323">
        <f t="shared" si="16"/>
        <v>1.5707181440590106E-5</v>
      </c>
    </row>
    <row r="514" spans="2:5" x14ac:dyDescent="0.25">
      <c r="B514" s="116" t="s">
        <v>721</v>
      </c>
      <c r="C514" s="673">
        <v>121324955.70000002</v>
      </c>
      <c r="D514" s="323">
        <f t="shared" si="15"/>
        <v>1.1887846128342398E-3</v>
      </c>
      <c r="E514" s="323">
        <f t="shared" si="16"/>
        <v>1.4953902027555401E-5</v>
      </c>
    </row>
    <row r="515" spans="2:5" hidden="1" x14ac:dyDescent="0.25">
      <c r="B515" s="116" t="s">
        <v>1587</v>
      </c>
      <c r="C515" s="673">
        <v>117.14567079999998</v>
      </c>
      <c r="D515" s="323">
        <f t="shared" si="15"/>
        <v>1.1478345086029589E-9</v>
      </c>
      <c r="E515" s="323">
        <f t="shared" si="16"/>
        <v>1.4438784452780616E-11</v>
      </c>
    </row>
    <row r="516" spans="2:5" hidden="1" x14ac:dyDescent="0.25">
      <c r="B516" s="116" t="s">
        <v>1588</v>
      </c>
      <c r="C516" s="673">
        <v>87.882173710000004</v>
      </c>
      <c r="D516" s="323">
        <f t="shared" si="15"/>
        <v>8.6110046565525956E-10</v>
      </c>
      <c r="E516" s="323">
        <f t="shared" si="16"/>
        <v>1.083191341835326E-11</v>
      </c>
    </row>
    <row r="517" spans="2:5" hidden="1" x14ac:dyDescent="0.25">
      <c r="B517" s="116" t="s">
        <v>1589</v>
      </c>
      <c r="C517" s="673">
        <v>83.969497230000002</v>
      </c>
      <c r="D517" s="323">
        <f t="shared" si="15"/>
        <v>8.2276268454842962E-10</v>
      </c>
      <c r="E517" s="323">
        <f t="shared" si="16"/>
        <v>1.0349656652547242E-11</v>
      </c>
    </row>
    <row r="518" spans="2:5" hidden="1" x14ac:dyDescent="0.25">
      <c r="B518" s="116" t="s">
        <v>1590</v>
      </c>
      <c r="C518" s="673">
        <v>82.763101419999998</v>
      </c>
      <c r="D518" s="323">
        <f t="shared" si="15"/>
        <v>8.1094199384517551E-10</v>
      </c>
      <c r="E518" s="323">
        <f t="shared" si="16"/>
        <v>1.0200962390553842E-11</v>
      </c>
    </row>
    <row r="519" spans="2:5" hidden="1" x14ac:dyDescent="0.25">
      <c r="B519" s="116" t="s">
        <v>1591</v>
      </c>
      <c r="C519" s="673">
        <v>75.531182340000001</v>
      </c>
      <c r="D519" s="323">
        <f t="shared" si="15"/>
        <v>7.4008110563002041E-10</v>
      </c>
      <c r="E519" s="323">
        <f t="shared" si="16"/>
        <v>9.3095925254706896E-12</v>
      </c>
    </row>
    <row r="520" spans="2:5" hidden="1" x14ac:dyDescent="0.25">
      <c r="B520" s="116" t="s">
        <v>1592</v>
      </c>
      <c r="C520" s="673">
        <v>68.880519030000002</v>
      </c>
      <c r="D520" s="323">
        <f t="shared" si="15"/>
        <v>6.749155660058487E-10</v>
      </c>
      <c r="E520" s="323">
        <f t="shared" si="16"/>
        <v>8.4898653145091173E-12</v>
      </c>
    </row>
    <row r="521" spans="2:5" hidden="1" x14ac:dyDescent="0.25">
      <c r="B521" s="116" t="s">
        <v>1593</v>
      </c>
      <c r="C521" s="673">
        <v>63.316593770000004</v>
      </c>
      <c r="D521" s="323">
        <f t="shared" si="15"/>
        <v>6.2039826824228772E-10</v>
      </c>
      <c r="E521" s="323">
        <f t="shared" si="16"/>
        <v>7.8040839536453642E-12</v>
      </c>
    </row>
    <row r="522" spans="2:5" hidden="1" x14ac:dyDescent="0.25">
      <c r="B522" s="116" t="s">
        <v>1594</v>
      </c>
      <c r="C522" s="673">
        <v>56.290960200000001</v>
      </c>
      <c r="D522" s="323">
        <f t="shared" si="15"/>
        <v>5.5155863805046159E-10</v>
      </c>
      <c r="E522" s="323">
        <f t="shared" si="16"/>
        <v>6.9381397999374691E-12</v>
      </c>
    </row>
    <row r="523" spans="2:5" hidden="1" x14ac:dyDescent="0.25">
      <c r="B523" s="116" t="s">
        <v>1595</v>
      </c>
      <c r="C523" s="673">
        <v>43.358741469999991</v>
      </c>
      <c r="D523" s="323">
        <f t="shared" si="15"/>
        <v>4.2484420780541709E-10</v>
      </c>
      <c r="E523" s="323">
        <f t="shared" si="16"/>
        <v>5.3441797546066054E-12</v>
      </c>
    </row>
    <row r="524" spans="2:5" hidden="1" x14ac:dyDescent="0.25">
      <c r="B524" s="116" t="s">
        <v>1596</v>
      </c>
      <c r="C524" s="673">
        <v>40.137108549999994</v>
      </c>
      <c r="D524" s="323">
        <f t="shared" si="15"/>
        <v>3.9327751469269719E-10</v>
      </c>
      <c r="E524" s="323">
        <f t="shared" si="16"/>
        <v>4.9470975321036611E-12</v>
      </c>
    </row>
    <row r="525" spans="2:5" hidden="1" x14ac:dyDescent="0.25">
      <c r="B525" s="116" t="s">
        <v>1597</v>
      </c>
      <c r="C525" s="673">
        <v>33.234078780000004</v>
      </c>
      <c r="D525" s="323">
        <f t="shared" ref="D525:D588" si="18">C525/$C$604</f>
        <v>3.2563919968020988E-10</v>
      </c>
      <c r="E525" s="323">
        <f t="shared" si="16"/>
        <v>4.0962649043207349E-12</v>
      </c>
    </row>
    <row r="526" spans="2:5" hidden="1" x14ac:dyDescent="0.25">
      <c r="B526" s="116" t="s">
        <v>1598</v>
      </c>
      <c r="C526" s="673">
        <v>28.371249260000003</v>
      </c>
      <c r="D526" s="323">
        <f t="shared" si="18"/>
        <v>2.7799148470797923E-10</v>
      </c>
      <c r="E526" s="323">
        <f t="shared" ref="E526:E589" si="19">+C526/$D$10</f>
        <v>3.4968970677596022E-12</v>
      </c>
    </row>
    <row r="527" spans="2:5" hidden="1" x14ac:dyDescent="0.25">
      <c r="B527" s="116" t="s">
        <v>1599</v>
      </c>
      <c r="C527" s="673">
        <v>22.94235394</v>
      </c>
      <c r="D527" s="323">
        <f t="shared" si="18"/>
        <v>2.2479725781650536E-10</v>
      </c>
      <c r="E527" s="323">
        <f t="shared" si="19"/>
        <v>2.8277588161547507E-12</v>
      </c>
    </row>
    <row r="528" spans="2:5" hidden="1" x14ac:dyDescent="0.25">
      <c r="B528" s="116" t="s">
        <v>1600</v>
      </c>
      <c r="C528" s="673">
        <v>9.7629119000000006</v>
      </c>
      <c r="D528" s="323">
        <f t="shared" si="18"/>
        <v>9.5660446576831435E-11</v>
      </c>
      <c r="E528" s="323">
        <f t="shared" si="19"/>
        <v>1.2033272727274092E-12</v>
      </c>
    </row>
    <row r="529" spans="2:6" hidden="1" x14ac:dyDescent="0.25">
      <c r="B529" s="116" t="s">
        <v>1601</v>
      </c>
      <c r="C529" s="673">
        <v>5.7</v>
      </c>
      <c r="D529" s="323">
        <f t="shared" si="18"/>
        <v>5.5850605953735912E-11</v>
      </c>
      <c r="E529" s="323">
        <f t="shared" si="19"/>
        <v>7.0255324690026468E-13</v>
      </c>
    </row>
    <row r="530" spans="2:6" hidden="1" x14ac:dyDescent="0.25">
      <c r="B530" s="116" t="s">
        <v>1602</v>
      </c>
      <c r="C530" s="673">
        <v>4.5926</v>
      </c>
      <c r="D530" s="323">
        <f t="shared" si="18"/>
        <v>4.4999911035636408E-11</v>
      </c>
      <c r="E530" s="323">
        <f t="shared" si="19"/>
        <v>5.6606070907265884E-13</v>
      </c>
    </row>
    <row r="531" spans="2:6" hidden="1" x14ac:dyDescent="0.25">
      <c r="B531" s="116" t="s">
        <v>1603</v>
      </c>
      <c r="C531" s="673">
        <v>1.4</v>
      </c>
      <c r="D531" s="323">
        <f t="shared" si="18"/>
        <v>1.3717692690391274E-11</v>
      </c>
      <c r="E531" s="323">
        <f t="shared" si="19"/>
        <v>1.7255693783515272E-13</v>
      </c>
    </row>
    <row r="532" spans="2:6" hidden="1" x14ac:dyDescent="0.25">
      <c r="B532" s="116" t="s">
        <v>1604</v>
      </c>
      <c r="C532" s="673">
        <v>0.83499999999999996</v>
      </c>
      <c r="D532" s="323">
        <f t="shared" si="18"/>
        <v>8.1816238546262255E-12</v>
      </c>
      <c r="E532" s="323">
        <f t="shared" si="19"/>
        <v>1.0291788792310894E-13</v>
      </c>
    </row>
    <row r="533" spans="2:6" x14ac:dyDescent="0.25">
      <c r="B533" s="318" t="s">
        <v>783</v>
      </c>
      <c r="C533" s="325">
        <v>10108697771</v>
      </c>
      <c r="D533" s="320">
        <f>C533/$C$604</f>
        <v>9.9048578230443773E-2</v>
      </c>
      <c r="E533" s="320">
        <f t="shared" si="19"/>
        <v>1.2459470949034242E-3</v>
      </c>
    </row>
    <row r="534" spans="2:6" x14ac:dyDescent="0.25">
      <c r="B534" s="116" t="s">
        <v>1605</v>
      </c>
      <c r="C534" s="673">
        <v>1221429387</v>
      </c>
      <c r="D534" s="323">
        <f t="shared" si="18"/>
        <v>1.196799498134214E-2</v>
      </c>
      <c r="E534" s="323">
        <f t="shared" si="19"/>
        <v>1.5054722485899122E-4</v>
      </c>
      <c r="F534" s="72" t="str">
        <f t="shared" ref="F534:F548" si="20">+PROPER(B534)</f>
        <v>18 - Construcción Sistema De Saneamiento  Del Municipio De Boca Chica, Provincia Santo Domingo.</v>
      </c>
    </row>
    <row r="535" spans="2:6" x14ac:dyDescent="0.25">
      <c r="B535" s="116" t="s">
        <v>1606</v>
      </c>
      <c r="C535" s="673">
        <v>1197934310</v>
      </c>
      <c r="D535" s="323">
        <f t="shared" si="18"/>
        <v>1.1737781948468511E-2</v>
      </c>
      <c r="E535" s="323">
        <f t="shared" si="19"/>
        <v>1.4765134018661897E-4</v>
      </c>
      <c r="F535" s="72" t="str">
        <f t="shared" si="20"/>
        <v>16 - Ampliación Acueducto Oriental Barrera De Salinidad Y Trasvase A Santo Domingo Norte, Fase Ii</v>
      </c>
    </row>
    <row r="536" spans="2:6" x14ac:dyDescent="0.25">
      <c r="B536" s="116" t="s">
        <v>1607</v>
      </c>
      <c r="C536" s="673">
        <v>390693084</v>
      </c>
      <c r="D536" s="323">
        <f t="shared" si="18"/>
        <v>3.8281483304094463E-3</v>
      </c>
      <c r="E536" s="323">
        <f t="shared" si="19"/>
        <v>4.8154858720294356E-5</v>
      </c>
      <c r="F536" s="72" t="str">
        <f t="shared" si="20"/>
        <v>03 - Construcción Sistema De Saneamiento Arroyo Gurabo Y Su Entorno, Municipio Santiago De Los Caballeros,  Provincia Santiago.</v>
      </c>
    </row>
    <row r="537" spans="2:6" x14ac:dyDescent="0.25">
      <c r="B537" s="116" t="s">
        <v>1608</v>
      </c>
      <c r="C537" s="673">
        <v>323777784</v>
      </c>
      <c r="D537" s="323">
        <f t="shared" si="18"/>
        <v>3.172488672062775E-3</v>
      </c>
      <c r="E537" s="323">
        <f t="shared" si="19"/>
        <v>3.9907216390065361E-5</v>
      </c>
      <c r="F537" s="72" t="str">
        <f t="shared" si="20"/>
        <v>03 - Mejoramiento Sistema  Abastecimiento Agua Potable, Municipio Santiago De Los Caballeros, Provincia Santiago</v>
      </c>
    </row>
    <row r="538" spans="2:6" x14ac:dyDescent="0.25">
      <c r="B538" s="116" t="s">
        <v>1609</v>
      </c>
      <c r="C538" s="673">
        <v>317238412</v>
      </c>
      <c r="D538" s="323">
        <f t="shared" si="18"/>
        <v>3.1084136038598115E-3</v>
      </c>
      <c r="E538" s="323">
        <f t="shared" si="19"/>
        <v>3.910120638457612E-5</v>
      </c>
      <c r="F538" s="72" t="str">
        <f t="shared" si="20"/>
        <v>63 - Ampliación Del Acueducto De Miches A Zona Turística, Municipio Miches, Provincia El Seibo</v>
      </c>
    </row>
    <row r="539" spans="2:6" x14ac:dyDescent="0.25">
      <c r="B539" s="116" t="s">
        <v>1610</v>
      </c>
      <c r="C539" s="673">
        <v>204982879</v>
      </c>
      <c r="D539" s="323">
        <f t="shared" si="18"/>
        <v>2.0084943863668994E-3</v>
      </c>
      <c r="E539" s="323">
        <f t="shared" si="19"/>
        <v>2.5265155649195453E-5</v>
      </c>
      <c r="F539" s="72" t="str">
        <f t="shared" si="20"/>
        <v>51 - Reposición Del Sistema De Bombeo De Agua Isabela,Distrito Nacional</v>
      </c>
    </row>
    <row r="540" spans="2:6" x14ac:dyDescent="0.25">
      <c r="B540" s="116" t="s">
        <v>1611</v>
      </c>
      <c r="C540" s="673">
        <v>177760346</v>
      </c>
      <c r="D540" s="323">
        <f t="shared" si="18"/>
        <v>1.7417584278325885E-3</v>
      </c>
      <c r="E540" s="323">
        <f t="shared" si="19"/>
        <v>2.190984355305517E-5</v>
      </c>
      <c r="F540" s="72" t="str">
        <f t="shared" si="20"/>
        <v>01 - Construcción Alcantarillado Sanitario  De Mao, Provincia Valverde</v>
      </c>
    </row>
    <row r="541" spans="2:6" x14ac:dyDescent="0.25">
      <c r="B541" s="116" t="s">
        <v>1612</v>
      </c>
      <c r="C541" s="673">
        <v>174557616</v>
      </c>
      <c r="D541" s="323">
        <f t="shared" si="18"/>
        <v>1.7103769521823766E-3</v>
      </c>
      <c r="E541" s="323">
        <f t="shared" si="19"/>
        <v>2.1515091209117471E-5</v>
      </c>
      <c r="F541" s="72" t="str">
        <f t="shared" si="20"/>
        <v>02 - Construcción  Y Repotenciación De 46 Subestaciones En La Región Este, R.D</v>
      </c>
    </row>
    <row r="542" spans="2:6" x14ac:dyDescent="0.25">
      <c r="B542" s="116" t="s">
        <v>1613</v>
      </c>
      <c r="C542" s="673">
        <v>166296442</v>
      </c>
      <c r="D542" s="323">
        <f t="shared" si="18"/>
        <v>1.6294310620439119E-3</v>
      </c>
      <c r="E542" s="323">
        <f t="shared" si="19"/>
        <v>2.04968605745722E-5</v>
      </c>
      <c r="F542" s="72" t="str">
        <f t="shared" si="20"/>
        <v>49 - Construcción Sistema Saneamiento Sanitario Y Pluvial De La Cañada De Guajimía En Santo Domingo Oeste (Fase Ii)</v>
      </c>
    </row>
    <row r="543" spans="2:6" x14ac:dyDescent="0.25">
      <c r="B543" s="116" t="s">
        <v>1614</v>
      </c>
      <c r="C543" s="673">
        <v>164837781</v>
      </c>
      <c r="D543" s="323">
        <f t="shared" si="18"/>
        <v>1.6151385882314413E-3</v>
      </c>
      <c r="E543" s="323">
        <f t="shared" si="19"/>
        <v>2.03170733777868E-5</v>
      </c>
      <c r="F543" s="72" t="str">
        <f t="shared" si="20"/>
        <v>10 - Construcción Acueducto Múltiple Barranca - Licey-Jamo-Sabaneta-Rancho Viejo, Provincia La Vega</v>
      </c>
    </row>
    <row r="544" spans="2:6" x14ac:dyDescent="0.25">
      <c r="B544" s="116" t="s">
        <v>1615</v>
      </c>
      <c r="C544" s="673">
        <v>160580790</v>
      </c>
      <c r="D544" s="323">
        <f t="shared" si="18"/>
        <v>1.5734270922858975E-3</v>
      </c>
      <c r="E544" s="323">
        <f t="shared" si="19"/>
        <v>1.9792378141106938E-5</v>
      </c>
      <c r="F544" s="72" t="str">
        <f t="shared" si="20"/>
        <v>44 - Ampliación Del Servicio De Abastecimiento De Agua Potable En 11 Sectores De Los Alcarrizos Y Pantoja, Provincia Santo Domingo</v>
      </c>
    </row>
    <row r="545" spans="2:6" x14ac:dyDescent="0.25">
      <c r="B545" s="116" t="s">
        <v>1616</v>
      </c>
      <c r="C545" s="673">
        <v>157707394</v>
      </c>
      <c r="D545" s="323">
        <f t="shared" si="18"/>
        <v>1.5452725470674693E-3</v>
      </c>
      <c r="E545" s="323">
        <f t="shared" si="19"/>
        <v>1.9438217844715671E-5</v>
      </c>
      <c r="F545" s="72" t="str">
        <f t="shared" si="20"/>
        <v>04 - Equipamiento Acueductos Municipio Santiago De Los Caballeros</v>
      </c>
    </row>
    <row r="546" spans="2:6" x14ac:dyDescent="0.25">
      <c r="B546" s="116" t="s">
        <v>1617</v>
      </c>
      <c r="C546" s="673">
        <v>153385449</v>
      </c>
      <c r="D546" s="323">
        <f t="shared" si="18"/>
        <v>1.5029246089712028E-3</v>
      </c>
      <c r="E546" s="323">
        <f t="shared" si="19"/>
        <v>1.8905516705649993E-5</v>
      </c>
      <c r="F546" s="72" t="str">
        <f t="shared" si="20"/>
        <v>01 - Reparación De Los Depósitos Reguladores De Agua Potable En El Gran Santo Domingo.</v>
      </c>
    </row>
    <row r="547" spans="2:6" x14ac:dyDescent="0.25">
      <c r="B547" s="116" t="s">
        <v>1618</v>
      </c>
      <c r="C547" s="673">
        <v>140813682</v>
      </c>
      <c r="D547" s="323">
        <f t="shared" si="18"/>
        <v>1.3797420116274867E-3</v>
      </c>
      <c r="E547" s="323">
        <f t="shared" si="19"/>
        <v>1.7355984122294973E-5</v>
      </c>
      <c r="F547" s="72" t="str">
        <f t="shared" si="20"/>
        <v>18 - Mejoramiento De Aguas Potable Y Residuales En Los Municipios  Moca Y Gaspar Hernandez, Provincia Espaillat, R.D.</v>
      </c>
    </row>
    <row r="548" spans="2:6" x14ac:dyDescent="0.25">
      <c r="B548" s="116" t="s">
        <v>1619</v>
      </c>
      <c r="C548" s="673">
        <v>126577533</v>
      </c>
      <c r="D548" s="323">
        <f t="shared" si="18"/>
        <v>1.2402512137156146E-3</v>
      </c>
      <c r="E548" s="323">
        <f t="shared" si="19"/>
        <v>1.5601308209434281E-5</v>
      </c>
      <c r="F548" s="72" t="str">
        <f t="shared" si="20"/>
        <v>02 - Ampliación Alcantarillado Sanitario Municipio Santiago De Los Caballeros, Provincia Santiago</v>
      </c>
    </row>
    <row r="549" spans="2:6" hidden="1" x14ac:dyDescent="0.25">
      <c r="B549" s="116"/>
      <c r="C549" s="673"/>
      <c r="D549" s="323">
        <f t="shared" si="18"/>
        <v>0</v>
      </c>
      <c r="E549" s="323">
        <f t="shared" si="19"/>
        <v>0</v>
      </c>
    </row>
    <row r="550" spans="2:6" hidden="1" x14ac:dyDescent="0.25">
      <c r="B550" s="116"/>
      <c r="C550" s="673"/>
      <c r="D550" s="323">
        <f t="shared" si="18"/>
        <v>0</v>
      </c>
      <c r="E550" s="323">
        <f t="shared" si="19"/>
        <v>0</v>
      </c>
    </row>
    <row r="551" spans="2:6" hidden="1" x14ac:dyDescent="0.25">
      <c r="B551" s="116"/>
      <c r="C551" s="673"/>
      <c r="D551" s="323">
        <f t="shared" si="18"/>
        <v>0</v>
      </c>
      <c r="E551" s="323">
        <f t="shared" si="19"/>
        <v>0</v>
      </c>
    </row>
    <row r="552" spans="2:6" hidden="1" x14ac:dyDescent="0.25">
      <c r="B552" s="116"/>
      <c r="C552" s="673"/>
      <c r="D552" s="323">
        <f t="shared" si="18"/>
        <v>0</v>
      </c>
      <c r="E552" s="323">
        <f t="shared" si="19"/>
        <v>0</v>
      </c>
    </row>
    <row r="553" spans="2:6" hidden="1" x14ac:dyDescent="0.25">
      <c r="B553" s="116"/>
      <c r="C553" s="673"/>
      <c r="D553" s="323">
        <f t="shared" si="18"/>
        <v>0</v>
      </c>
      <c r="E553" s="323">
        <f t="shared" si="19"/>
        <v>0</v>
      </c>
    </row>
    <row r="554" spans="2:6" hidden="1" x14ac:dyDescent="0.25">
      <c r="B554" s="116"/>
      <c r="C554" s="673"/>
      <c r="D554" s="323">
        <f t="shared" si="18"/>
        <v>0</v>
      </c>
      <c r="E554" s="323">
        <f t="shared" si="19"/>
        <v>0</v>
      </c>
    </row>
    <row r="555" spans="2:6" hidden="1" x14ac:dyDescent="0.25">
      <c r="B555" s="116"/>
      <c r="C555" s="673"/>
      <c r="D555" s="323">
        <f t="shared" si="18"/>
        <v>0</v>
      </c>
      <c r="E555" s="323">
        <f t="shared" si="19"/>
        <v>0</v>
      </c>
    </row>
    <row r="556" spans="2:6" hidden="1" x14ac:dyDescent="0.25">
      <c r="B556" s="116"/>
      <c r="C556" s="673"/>
      <c r="D556" s="323">
        <f t="shared" si="18"/>
        <v>0</v>
      </c>
      <c r="E556" s="323">
        <f t="shared" si="19"/>
        <v>0</v>
      </c>
    </row>
    <row r="557" spans="2:6" hidden="1" x14ac:dyDescent="0.25">
      <c r="B557" s="116"/>
      <c r="C557" s="673"/>
      <c r="D557" s="323">
        <f t="shared" si="18"/>
        <v>0</v>
      </c>
      <c r="E557" s="323">
        <f t="shared" si="19"/>
        <v>0</v>
      </c>
    </row>
    <row r="558" spans="2:6" hidden="1" x14ac:dyDescent="0.25">
      <c r="B558" s="116"/>
      <c r="C558" s="673"/>
      <c r="D558" s="323">
        <f t="shared" si="18"/>
        <v>0</v>
      </c>
      <c r="E558" s="323">
        <f t="shared" si="19"/>
        <v>0</v>
      </c>
    </row>
    <row r="559" spans="2:6" hidden="1" x14ac:dyDescent="0.25">
      <c r="B559" s="116"/>
      <c r="C559" s="673"/>
      <c r="D559" s="323">
        <f t="shared" si="18"/>
        <v>0</v>
      </c>
      <c r="E559" s="323">
        <f t="shared" si="19"/>
        <v>0</v>
      </c>
    </row>
    <row r="560" spans="2:6" hidden="1" x14ac:dyDescent="0.25">
      <c r="B560" s="116"/>
      <c r="C560" s="673"/>
      <c r="D560" s="323">
        <f t="shared" si="18"/>
        <v>0</v>
      </c>
      <c r="E560" s="323">
        <f t="shared" si="19"/>
        <v>0</v>
      </c>
    </row>
    <row r="561" spans="2:5" hidden="1" x14ac:dyDescent="0.25">
      <c r="B561" s="116"/>
      <c r="C561" s="673"/>
      <c r="D561" s="323">
        <f t="shared" si="18"/>
        <v>0</v>
      </c>
      <c r="E561" s="323">
        <f t="shared" si="19"/>
        <v>0</v>
      </c>
    </row>
    <row r="562" spans="2:5" hidden="1" x14ac:dyDescent="0.25">
      <c r="B562" s="116"/>
      <c r="C562" s="673"/>
      <c r="D562" s="323">
        <f t="shared" si="18"/>
        <v>0</v>
      </c>
      <c r="E562" s="323">
        <f t="shared" si="19"/>
        <v>0</v>
      </c>
    </row>
    <row r="563" spans="2:5" hidden="1" x14ac:dyDescent="0.25">
      <c r="B563" s="116"/>
      <c r="C563" s="673"/>
      <c r="D563" s="323">
        <f t="shared" si="18"/>
        <v>0</v>
      </c>
      <c r="E563" s="323">
        <f t="shared" si="19"/>
        <v>0</v>
      </c>
    </row>
    <row r="564" spans="2:5" hidden="1" x14ac:dyDescent="0.25">
      <c r="B564" s="116"/>
      <c r="C564" s="673"/>
      <c r="D564" s="323">
        <f t="shared" si="18"/>
        <v>0</v>
      </c>
      <c r="E564" s="323">
        <f t="shared" si="19"/>
        <v>0</v>
      </c>
    </row>
    <row r="565" spans="2:5" hidden="1" x14ac:dyDescent="0.25">
      <c r="B565" s="116"/>
      <c r="C565" s="673"/>
      <c r="D565" s="323">
        <f t="shared" si="18"/>
        <v>0</v>
      </c>
      <c r="E565" s="323">
        <f t="shared" si="19"/>
        <v>0</v>
      </c>
    </row>
    <row r="566" spans="2:5" hidden="1" x14ac:dyDescent="0.25">
      <c r="B566" s="116"/>
      <c r="C566" s="673"/>
      <c r="D566" s="323">
        <f t="shared" si="18"/>
        <v>0</v>
      </c>
      <c r="E566" s="323">
        <f t="shared" si="19"/>
        <v>0</v>
      </c>
    </row>
    <row r="567" spans="2:5" hidden="1" x14ac:dyDescent="0.25">
      <c r="B567" s="116"/>
      <c r="C567" s="673"/>
      <c r="D567" s="323">
        <f t="shared" si="18"/>
        <v>0</v>
      </c>
      <c r="E567" s="323">
        <f t="shared" si="19"/>
        <v>0</v>
      </c>
    </row>
    <row r="568" spans="2:5" hidden="1" x14ac:dyDescent="0.25">
      <c r="B568" s="116"/>
      <c r="C568" s="673"/>
      <c r="D568" s="323">
        <f t="shared" si="18"/>
        <v>0</v>
      </c>
      <c r="E568" s="323">
        <f t="shared" si="19"/>
        <v>0</v>
      </c>
    </row>
    <row r="569" spans="2:5" hidden="1" x14ac:dyDescent="0.25">
      <c r="B569" s="116"/>
      <c r="C569" s="673"/>
      <c r="D569" s="323">
        <f t="shared" si="18"/>
        <v>0</v>
      </c>
      <c r="E569" s="323">
        <f t="shared" si="19"/>
        <v>0</v>
      </c>
    </row>
    <row r="570" spans="2:5" hidden="1" x14ac:dyDescent="0.25">
      <c r="B570" s="116"/>
      <c r="C570" s="673"/>
      <c r="D570" s="323">
        <f t="shared" si="18"/>
        <v>0</v>
      </c>
      <c r="E570" s="323">
        <f t="shared" si="19"/>
        <v>0</v>
      </c>
    </row>
    <row r="571" spans="2:5" hidden="1" x14ac:dyDescent="0.25">
      <c r="B571" s="116"/>
      <c r="C571" s="673"/>
      <c r="D571" s="323">
        <f t="shared" si="18"/>
        <v>0</v>
      </c>
      <c r="E571" s="323">
        <f t="shared" si="19"/>
        <v>0</v>
      </c>
    </row>
    <row r="572" spans="2:5" hidden="1" x14ac:dyDescent="0.25">
      <c r="B572" s="116"/>
      <c r="C572" s="673"/>
      <c r="D572" s="323">
        <f t="shared" si="18"/>
        <v>0</v>
      </c>
      <c r="E572" s="323">
        <f t="shared" si="19"/>
        <v>0</v>
      </c>
    </row>
    <row r="573" spans="2:5" hidden="1" x14ac:dyDescent="0.25">
      <c r="B573" s="116"/>
      <c r="C573" s="673"/>
      <c r="D573" s="323">
        <f t="shared" si="18"/>
        <v>0</v>
      </c>
      <c r="E573" s="323">
        <f t="shared" si="19"/>
        <v>0</v>
      </c>
    </row>
    <row r="574" spans="2:5" hidden="1" x14ac:dyDescent="0.25">
      <c r="B574" s="116"/>
      <c r="C574" s="673"/>
      <c r="D574" s="323">
        <f t="shared" si="18"/>
        <v>0</v>
      </c>
      <c r="E574" s="323">
        <f t="shared" si="19"/>
        <v>0</v>
      </c>
    </row>
    <row r="575" spans="2:5" hidden="1" x14ac:dyDescent="0.25">
      <c r="B575" s="116"/>
      <c r="C575" s="673"/>
      <c r="D575" s="323">
        <f t="shared" si="18"/>
        <v>0</v>
      </c>
      <c r="E575" s="323">
        <f t="shared" si="19"/>
        <v>0</v>
      </c>
    </row>
    <row r="576" spans="2:5" hidden="1" x14ac:dyDescent="0.25">
      <c r="B576" s="116"/>
      <c r="C576" s="673"/>
      <c r="D576" s="323">
        <f t="shared" si="18"/>
        <v>0</v>
      </c>
      <c r="E576" s="323">
        <f t="shared" si="19"/>
        <v>0</v>
      </c>
    </row>
    <row r="577" spans="2:5" hidden="1" x14ac:dyDescent="0.25">
      <c r="B577" s="116"/>
      <c r="C577" s="673"/>
      <c r="D577" s="323">
        <f t="shared" si="18"/>
        <v>0</v>
      </c>
      <c r="E577" s="323">
        <f t="shared" si="19"/>
        <v>0</v>
      </c>
    </row>
    <row r="578" spans="2:5" hidden="1" x14ac:dyDescent="0.25">
      <c r="B578" s="116"/>
      <c r="C578" s="673"/>
      <c r="D578" s="323">
        <f t="shared" si="18"/>
        <v>0</v>
      </c>
      <c r="E578" s="323">
        <f t="shared" si="19"/>
        <v>0</v>
      </c>
    </row>
    <row r="579" spans="2:5" hidden="1" x14ac:dyDescent="0.25">
      <c r="B579" s="116"/>
      <c r="C579" s="673"/>
      <c r="D579" s="323">
        <f t="shared" si="18"/>
        <v>0</v>
      </c>
      <c r="E579" s="323">
        <f t="shared" si="19"/>
        <v>0</v>
      </c>
    </row>
    <row r="580" spans="2:5" hidden="1" x14ac:dyDescent="0.25">
      <c r="B580" s="116"/>
      <c r="C580" s="673"/>
      <c r="D580" s="323">
        <f t="shared" si="18"/>
        <v>0</v>
      </c>
      <c r="E580" s="323">
        <f t="shared" si="19"/>
        <v>0</v>
      </c>
    </row>
    <row r="581" spans="2:5" hidden="1" x14ac:dyDescent="0.25">
      <c r="B581" s="116"/>
      <c r="C581" s="673"/>
      <c r="D581" s="323">
        <f t="shared" si="18"/>
        <v>0</v>
      </c>
      <c r="E581" s="323">
        <f t="shared" si="19"/>
        <v>0</v>
      </c>
    </row>
    <row r="582" spans="2:5" hidden="1" x14ac:dyDescent="0.25">
      <c r="B582" s="116"/>
      <c r="C582" s="673"/>
      <c r="D582" s="323">
        <f t="shared" si="18"/>
        <v>0</v>
      </c>
      <c r="E582" s="323">
        <f t="shared" si="19"/>
        <v>0</v>
      </c>
    </row>
    <row r="583" spans="2:5" hidden="1" x14ac:dyDescent="0.25">
      <c r="B583" s="116"/>
      <c r="C583" s="673"/>
      <c r="D583" s="323">
        <f t="shared" si="18"/>
        <v>0</v>
      </c>
      <c r="E583" s="323">
        <f t="shared" si="19"/>
        <v>0</v>
      </c>
    </row>
    <row r="584" spans="2:5" hidden="1" x14ac:dyDescent="0.25">
      <c r="B584" s="116"/>
      <c r="C584" s="673"/>
      <c r="D584" s="323">
        <f t="shared" si="18"/>
        <v>0</v>
      </c>
      <c r="E584" s="323">
        <f t="shared" si="19"/>
        <v>0</v>
      </c>
    </row>
    <row r="585" spans="2:5" hidden="1" x14ac:dyDescent="0.25">
      <c r="B585" s="116"/>
      <c r="C585" s="673"/>
      <c r="D585" s="323">
        <f t="shared" si="18"/>
        <v>0</v>
      </c>
      <c r="E585" s="323">
        <f t="shared" si="19"/>
        <v>0</v>
      </c>
    </row>
    <row r="586" spans="2:5" hidden="1" x14ac:dyDescent="0.25">
      <c r="B586" s="116"/>
      <c r="C586" s="673"/>
      <c r="D586" s="323">
        <f t="shared" si="18"/>
        <v>0</v>
      </c>
      <c r="E586" s="323">
        <f t="shared" si="19"/>
        <v>0</v>
      </c>
    </row>
    <row r="587" spans="2:5" hidden="1" x14ac:dyDescent="0.25">
      <c r="B587" s="116"/>
      <c r="C587" s="673"/>
      <c r="D587" s="323">
        <f t="shared" si="18"/>
        <v>0</v>
      </c>
      <c r="E587" s="323">
        <f t="shared" si="19"/>
        <v>0</v>
      </c>
    </row>
    <row r="588" spans="2:5" hidden="1" x14ac:dyDescent="0.25">
      <c r="B588" s="116"/>
      <c r="C588" s="673"/>
      <c r="D588" s="323">
        <f t="shared" si="18"/>
        <v>0</v>
      </c>
      <c r="E588" s="323">
        <f t="shared" si="19"/>
        <v>0</v>
      </c>
    </row>
    <row r="589" spans="2:5" hidden="1" x14ac:dyDescent="0.25">
      <c r="B589" s="116"/>
      <c r="C589" s="673"/>
      <c r="D589" s="323">
        <f t="shared" ref="D589:D604" si="21">C589/$C$604</f>
        <v>0</v>
      </c>
      <c r="E589" s="323">
        <f t="shared" si="19"/>
        <v>0</v>
      </c>
    </row>
    <row r="590" spans="2:5" hidden="1" x14ac:dyDescent="0.25">
      <c r="B590" s="116"/>
      <c r="C590" s="673"/>
      <c r="D590" s="323">
        <f t="shared" si="21"/>
        <v>0</v>
      </c>
      <c r="E590" s="323">
        <f t="shared" ref="E590:E604" si="22">+C590/$D$10</f>
        <v>0</v>
      </c>
    </row>
    <row r="591" spans="2:5" hidden="1" x14ac:dyDescent="0.25">
      <c r="B591" s="116"/>
      <c r="C591" s="673"/>
      <c r="D591" s="323">
        <f t="shared" si="21"/>
        <v>0</v>
      </c>
      <c r="E591" s="323">
        <f t="shared" si="22"/>
        <v>0</v>
      </c>
    </row>
    <row r="592" spans="2:5" hidden="1" x14ac:dyDescent="0.25">
      <c r="B592" s="116"/>
      <c r="C592" s="673"/>
      <c r="D592" s="323">
        <f t="shared" si="21"/>
        <v>0</v>
      </c>
      <c r="E592" s="323">
        <f t="shared" si="22"/>
        <v>0</v>
      </c>
    </row>
    <row r="593" spans="2:6" hidden="1" x14ac:dyDescent="0.25">
      <c r="B593" s="116"/>
      <c r="C593" s="673"/>
      <c r="D593" s="323">
        <f t="shared" si="21"/>
        <v>0</v>
      </c>
      <c r="E593" s="323">
        <f t="shared" si="22"/>
        <v>0</v>
      </c>
    </row>
    <row r="594" spans="2:6" hidden="1" x14ac:dyDescent="0.25">
      <c r="B594" s="116"/>
      <c r="C594" s="673"/>
      <c r="D594" s="323">
        <f t="shared" si="21"/>
        <v>0</v>
      </c>
      <c r="E594" s="323">
        <f t="shared" si="22"/>
        <v>0</v>
      </c>
    </row>
    <row r="595" spans="2:6" hidden="1" x14ac:dyDescent="0.25">
      <c r="B595" s="116"/>
      <c r="C595" s="673"/>
      <c r="D595" s="323">
        <f t="shared" si="21"/>
        <v>0</v>
      </c>
      <c r="E595" s="323">
        <f t="shared" si="22"/>
        <v>0</v>
      </c>
    </row>
    <row r="596" spans="2:6" hidden="1" x14ac:dyDescent="0.25">
      <c r="B596" s="116"/>
      <c r="C596" s="673"/>
      <c r="D596" s="323">
        <f t="shared" si="21"/>
        <v>0</v>
      </c>
      <c r="E596" s="323">
        <f t="shared" si="22"/>
        <v>0</v>
      </c>
    </row>
    <row r="597" spans="2:6" hidden="1" x14ac:dyDescent="0.25">
      <c r="B597" s="116"/>
      <c r="C597" s="673"/>
      <c r="D597" s="323">
        <f t="shared" si="21"/>
        <v>0</v>
      </c>
      <c r="E597" s="323">
        <f t="shared" si="22"/>
        <v>0</v>
      </c>
    </row>
    <row r="598" spans="2:6" hidden="1" x14ac:dyDescent="0.25">
      <c r="B598" s="116"/>
      <c r="C598" s="673"/>
      <c r="D598" s="323">
        <f t="shared" si="21"/>
        <v>0</v>
      </c>
      <c r="E598" s="323">
        <f t="shared" si="22"/>
        <v>0</v>
      </c>
    </row>
    <row r="599" spans="2:6" hidden="1" x14ac:dyDescent="0.25">
      <c r="B599" s="116"/>
      <c r="C599" s="673"/>
      <c r="D599" s="323">
        <f t="shared" si="21"/>
        <v>0</v>
      </c>
      <c r="E599" s="323">
        <f t="shared" si="22"/>
        <v>0</v>
      </c>
    </row>
    <row r="600" spans="2:6" hidden="1" x14ac:dyDescent="0.25">
      <c r="B600" s="116"/>
      <c r="C600" s="673"/>
      <c r="D600" s="323">
        <f t="shared" si="21"/>
        <v>0</v>
      </c>
      <c r="E600" s="323">
        <f t="shared" si="22"/>
        <v>0</v>
      </c>
    </row>
    <row r="601" spans="2:6" hidden="1" x14ac:dyDescent="0.25">
      <c r="B601" s="116"/>
      <c r="C601" s="673"/>
      <c r="D601" s="286">
        <f t="shared" si="21"/>
        <v>0</v>
      </c>
      <c r="E601" s="286">
        <f t="shared" si="22"/>
        <v>0</v>
      </c>
    </row>
    <row r="602" spans="2:6" hidden="1" x14ac:dyDescent="0.25">
      <c r="B602" s="116"/>
      <c r="C602" s="673"/>
      <c r="D602" s="286">
        <f t="shared" si="21"/>
        <v>0</v>
      </c>
      <c r="E602" s="286">
        <f t="shared" si="22"/>
        <v>0</v>
      </c>
    </row>
    <row r="603" spans="2:6" hidden="1" x14ac:dyDescent="0.25">
      <c r="B603" s="116"/>
      <c r="C603" s="673"/>
      <c r="D603" s="286">
        <f t="shared" si="21"/>
        <v>0</v>
      </c>
      <c r="E603" s="286">
        <f t="shared" si="22"/>
        <v>0</v>
      </c>
    </row>
    <row r="604" spans="2:6" x14ac:dyDescent="0.25">
      <c r="B604" s="326" t="s">
        <v>75</v>
      </c>
      <c r="C604" s="327">
        <f>C13+C495+C504+C533</f>
        <v>102057979544.95999</v>
      </c>
      <c r="D604" s="328">
        <f t="shared" si="21"/>
        <v>1</v>
      </c>
      <c r="E604" s="328">
        <f t="shared" si="22"/>
        <v>1.2579151737086392E-2</v>
      </c>
    </row>
    <row r="605" spans="2:6" x14ac:dyDescent="0.25">
      <c r="B605" s="677" t="s">
        <v>757</v>
      </c>
      <c r="C605" s="677"/>
      <c r="D605" s="677"/>
      <c r="E605" s="677"/>
      <c r="F605" s="677"/>
    </row>
    <row r="607" spans="2:6" x14ac:dyDescent="0.25">
      <c r="C607" s="330"/>
    </row>
    <row r="611" spans="2:3" s="72" customFormat="1" x14ac:dyDescent="0.25">
      <c r="B611" s="675" t="s">
        <v>101</v>
      </c>
      <c r="C611" s="652"/>
    </row>
    <row r="612" spans="2:3" s="72" customFormat="1" x14ac:dyDescent="0.25">
      <c r="B612" s="675" t="s">
        <v>73</v>
      </c>
      <c r="C612" s="652"/>
    </row>
    <row r="613" spans="2:3" s="72" customFormat="1" x14ac:dyDescent="0.25">
      <c r="B613" s="675" t="s">
        <v>783</v>
      </c>
      <c r="C613" s="652"/>
    </row>
  </sheetData>
  <mergeCells count="7">
    <mergeCell ref="A2:E2"/>
    <mergeCell ref="A4:E4"/>
    <mergeCell ref="A3:E3"/>
    <mergeCell ref="B11:B12"/>
    <mergeCell ref="B8:E8"/>
    <mergeCell ref="B7:E7"/>
    <mergeCell ref="B6:E6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6F399-0534-4A8A-B839-1E952961FCC2}">
  <sheetPr codeName="Sheet51"/>
  <dimension ref="B3:F51"/>
  <sheetViews>
    <sheetView showGridLines="0" zoomScaleNormal="100" workbookViewId="0">
      <selection activeCell="D22" sqref="D22"/>
    </sheetView>
  </sheetViews>
  <sheetFormatPr defaultColWidth="9.140625" defaultRowHeight="15" x14ac:dyDescent="0.25"/>
  <cols>
    <col min="2" max="2" width="135.5703125" customWidth="1"/>
    <col min="3" max="3" width="17.28515625" style="329" customWidth="1"/>
    <col min="4" max="4" width="15.5703125" customWidth="1"/>
    <col min="5" max="5" width="13.140625" customWidth="1"/>
    <col min="6" max="6" width="16.85546875" customWidth="1"/>
    <col min="8" max="8" width="22.28515625" customWidth="1"/>
    <col min="9" max="9" width="17.85546875" bestFit="1" customWidth="1"/>
  </cols>
  <sheetData>
    <row r="3" spans="2:6" ht="27.75" x14ac:dyDescent="0.25">
      <c r="B3" s="275" t="s">
        <v>36</v>
      </c>
      <c r="C3" s="132"/>
      <c r="D3" s="132"/>
      <c r="E3" s="132"/>
    </row>
    <row r="4" spans="2:6" ht="20.25" x14ac:dyDescent="0.25">
      <c r="B4" s="276" t="s">
        <v>37</v>
      </c>
      <c r="C4" s="133"/>
      <c r="D4" s="133"/>
      <c r="E4" s="133"/>
    </row>
    <row r="5" spans="2:6" ht="15.75" x14ac:dyDescent="0.25">
      <c r="B5" s="277" t="s">
        <v>38</v>
      </c>
      <c r="C5" s="6"/>
      <c r="D5" s="6"/>
      <c r="E5" s="6"/>
    </row>
    <row r="6" spans="2:6" x14ac:dyDescent="0.25">
      <c r="B6" s="278" t="s">
        <v>1621</v>
      </c>
      <c r="C6" s="310"/>
      <c r="D6" s="72">
        <v>6884473166050.0195</v>
      </c>
      <c r="E6" s="294">
        <f>+D6/1000000</f>
        <v>6884473.1660500197</v>
      </c>
      <c r="F6" s="311"/>
    </row>
    <row r="7" spans="2:6" ht="22.5" customHeight="1" x14ac:dyDescent="0.25">
      <c r="B7" s="278">
        <v>2025</v>
      </c>
      <c r="C7"/>
    </row>
    <row r="8" spans="2:6" x14ac:dyDescent="0.25">
      <c r="B8" s="301" t="s">
        <v>100</v>
      </c>
      <c r="C8"/>
    </row>
    <row r="9" spans="2:6" ht="15" customHeight="1" x14ac:dyDescent="0.25">
      <c r="C9"/>
    </row>
    <row r="10" spans="2:6" x14ac:dyDescent="0.25">
      <c r="C10"/>
    </row>
    <row r="11" spans="2:6" x14ac:dyDescent="0.25">
      <c r="C11"/>
    </row>
    <row r="12" spans="2:6" x14ac:dyDescent="0.25">
      <c r="C12"/>
    </row>
    <row r="13" spans="2:6" x14ac:dyDescent="0.25">
      <c r="C13"/>
    </row>
    <row r="14" spans="2:6" x14ac:dyDescent="0.25">
      <c r="C14"/>
    </row>
    <row r="15" spans="2:6" x14ac:dyDescent="0.25">
      <c r="C15"/>
    </row>
    <row r="16" spans="2:6" x14ac:dyDescent="0.25">
      <c r="C16"/>
    </row>
    <row r="17" spans="3:6" x14ac:dyDescent="0.25">
      <c r="C17"/>
    </row>
    <row r="18" spans="3:6" x14ac:dyDescent="0.25">
      <c r="C18"/>
      <c r="F18" s="116"/>
    </row>
    <row r="19" spans="3:6" x14ac:dyDescent="0.25">
      <c r="C19"/>
    </row>
    <row r="20" spans="3:6" x14ac:dyDescent="0.25">
      <c r="C20"/>
    </row>
    <row r="21" spans="3:6" x14ac:dyDescent="0.25">
      <c r="C21"/>
    </row>
    <row r="22" spans="3:6" x14ac:dyDescent="0.25">
      <c r="C22"/>
    </row>
    <row r="23" spans="3:6" x14ac:dyDescent="0.25">
      <c r="C23"/>
    </row>
    <row r="24" spans="3:6" x14ac:dyDescent="0.25">
      <c r="C24"/>
    </row>
    <row r="25" spans="3:6" x14ac:dyDescent="0.25">
      <c r="C25"/>
    </row>
    <row r="26" spans="3:6" x14ac:dyDescent="0.25">
      <c r="C26"/>
    </row>
    <row r="27" spans="3:6" x14ac:dyDescent="0.25">
      <c r="C27"/>
    </row>
    <row r="28" spans="3:6" x14ac:dyDescent="0.25">
      <c r="C28"/>
    </row>
    <row r="29" spans="3:6" x14ac:dyDescent="0.25">
      <c r="C29"/>
    </row>
    <row r="30" spans="3:6" x14ac:dyDescent="0.25">
      <c r="C30"/>
    </row>
    <row r="31" spans="3:6" x14ac:dyDescent="0.25">
      <c r="C31"/>
    </row>
    <row r="32" spans="3:6" x14ac:dyDescent="0.25">
      <c r="C32"/>
    </row>
    <row r="33" spans="2:3" x14ac:dyDescent="0.25">
      <c r="C33"/>
    </row>
    <row r="34" spans="2:3" x14ac:dyDescent="0.25">
      <c r="C34"/>
    </row>
    <row r="35" spans="2:3" x14ac:dyDescent="0.25">
      <c r="B35" s="53" t="s">
        <v>772</v>
      </c>
      <c r="C35"/>
    </row>
    <row r="36" spans="2:3" x14ac:dyDescent="0.25">
      <c r="C36"/>
    </row>
    <row r="37" spans="2:3" x14ac:dyDescent="0.25">
      <c r="C37"/>
    </row>
    <row r="38" spans="2:3" x14ac:dyDescent="0.25">
      <c r="C38"/>
    </row>
    <row r="39" spans="2:3" x14ac:dyDescent="0.25">
      <c r="C39"/>
    </row>
    <row r="40" spans="2:3" x14ac:dyDescent="0.25">
      <c r="C40"/>
    </row>
    <row r="41" spans="2:3" x14ac:dyDescent="0.25">
      <c r="C41"/>
    </row>
    <row r="42" spans="2:3" x14ac:dyDescent="0.25">
      <c r="C42"/>
    </row>
    <row r="43" spans="2:3" x14ac:dyDescent="0.25">
      <c r="C43"/>
    </row>
    <row r="44" spans="2:3" x14ac:dyDescent="0.25">
      <c r="C44"/>
    </row>
    <row r="45" spans="2:3" x14ac:dyDescent="0.25">
      <c r="C45"/>
    </row>
    <row r="46" spans="2:3" x14ac:dyDescent="0.25">
      <c r="C46"/>
    </row>
    <row r="47" spans="2:3" x14ac:dyDescent="0.25">
      <c r="C47"/>
    </row>
    <row r="48" spans="2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 s="330"/>
    </row>
  </sheetData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0E50-8DD7-44C6-AD76-96B87FF9FE75}">
  <sheetPr codeName="Sheet52"/>
  <dimension ref="A2:R29"/>
  <sheetViews>
    <sheetView showGridLines="0" zoomScale="85" zoomScaleNormal="85" workbookViewId="0">
      <selection activeCell="H6" sqref="H6"/>
    </sheetView>
  </sheetViews>
  <sheetFormatPr defaultColWidth="9.140625" defaultRowHeight="15" x14ac:dyDescent="0.25"/>
  <cols>
    <col min="1" max="1" width="10.28515625" customWidth="1"/>
    <col min="2" max="2" width="14.5703125" customWidth="1"/>
    <col min="3" max="4" width="11.28515625" customWidth="1"/>
    <col min="5" max="5" width="29" customWidth="1"/>
    <col min="6" max="6" width="9.5703125" customWidth="1"/>
    <col min="8" max="8" width="28.7109375" customWidth="1"/>
    <col min="9" max="9" width="10.5703125" customWidth="1"/>
    <col min="11" max="11" width="21.5703125" customWidth="1"/>
    <col min="12" max="12" width="10.5703125" customWidth="1"/>
    <col min="13" max="13" width="16.85546875" bestFit="1" customWidth="1"/>
    <col min="15" max="16" width="9.140625" style="72"/>
    <col min="17" max="17" width="9.5703125" style="72" bestFit="1" customWidth="1"/>
    <col min="18" max="18" width="9.140625" style="72"/>
  </cols>
  <sheetData>
    <row r="2" spans="1:17" ht="27.75" x14ac:dyDescent="0.25">
      <c r="D2" s="710" t="s">
        <v>36</v>
      </c>
      <c r="E2" s="711"/>
      <c r="F2" s="711"/>
      <c r="G2" s="711"/>
      <c r="H2" s="711"/>
      <c r="I2" s="711"/>
      <c r="J2" s="711"/>
      <c r="K2" s="711"/>
    </row>
    <row r="3" spans="1:17" ht="20.25" x14ac:dyDescent="0.25">
      <c r="D3" s="712" t="s">
        <v>37</v>
      </c>
      <c r="E3" s="713"/>
      <c r="F3" s="713"/>
      <c r="G3" s="713"/>
      <c r="H3" s="713"/>
      <c r="I3" s="713"/>
      <c r="J3" s="713"/>
      <c r="K3" s="713"/>
    </row>
    <row r="4" spans="1:17" ht="15.75" x14ac:dyDescent="0.25">
      <c r="D4" s="714" t="s">
        <v>38</v>
      </c>
      <c r="E4" s="715"/>
      <c r="F4" s="715"/>
      <c r="G4" s="715"/>
      <c r="H4" s="715"/>
      <c r="I4" s="715"/>
      <c r="J4" s="715"/>
      <c r="K4" s="715"/>
    </row>
    <row r="6" spans="1:17" x14ac:dyDescent="0.25">
      <c r="H6" s="278" t="s">
        <v>1625</v>
      </c>
    </row>
    <row r="7" spans="1:17" x14ac:dyDescent="0.25">
      <c r="A7" s="331" t="s">
        <v>784</v>
      </c>
      <c r="B7" s="332">
        <v>1924444541.1300001</v>
      </c>
      <c r="C7" s="332"/>
      <c r="D7" s="332"/>
      <c r="H7" s="278">
        <v>2025</v>
      </c>
    </row>
    <row r="8" spans="1:17" x14ac:dyDescent="0.25">
      <c r="A8" s="331"/>
      <c r="B8" s="332"/>
      <c r="C8" s="332"/>
      <c r="D8" s="332"/>
      <c r="H8" s="301" t="s">
        <v>785</v>
      </c>
    </row>
    <row r="9" spans="1:17" x14ac:dyDescent="0.25">
      <c r="A9" s="331" t="s">
        <v>786</v>
      </c>
      <c r="B9" s="332">
        <v>2014589545.96</v>
      </c>
      <c r="C9" s="332"/>
      <c r="D9" s="332"/>
      <c r="H9" s="301"/>
    </row>
    <row r="10" spans="1:17" x14ac:dyDescent="0.25">
      <c r="A10" s="331" t="s">
        <v>787</v>
      </c>
      <c r="B10" s="332">
        <v>2744664607.1999998</v>
      </c>
      <c r="C10" s="332"/>
      <c r="D10" s="332"/>
    </row>
    <row r="11" spans="1:17" x14ac:dyDescent="0.25">
      <c r="A11" s="331" t="s">
        <v>788</v>
      </c>
      <c r="B11" s="332">
        <v>3328982397.8800001</v>
      </c>
      <c r="C11" s="332"/>
      <c r="D11" s="332"/>
    </row>
    <row r="12" spans="1:17" x14ac:dyDescent="0.25">
      <c r="A12" s="331" t="s">
        <v>789</v>
      </c>
      <c r="B12" s="332">
        <v>3690225518.7799997</v>
      </c>
      <c r="C12" s="332"/>
      <c r="D12" s="332"/>
      <c r="O12" s="72">
        <v>1</v>
      </c>
      <c r="P12" s="678" t="s">
        <v>791</v>
      </c>
      <c r="Q12" s="679">
        <v>3362.2409400351744</v>
      </c>
    </row>
    <row r="13" spans="1:17" x14ac:dyDescent="0.25">
      <c r="A13" s="331" t="s">
        <v>790</v>
      </c>
      <c r="B13" s="332">
        <v>5416071073.8600006</v>
      </c>
      <c r="C13" s="332"/>
      <c r="D13" s="332"/>
      <c r="O13" s="72">
        <v>2</v>
      </c>
      <c r="P13" s="678" t="s">
        <v>795</v>
      </c>
      <c r="Q13" s="679">
        <v>5727.4884243177157</v>
      </c>
    </row>
    <row r="14" spans="1:17" x14ac:dyDescent="0.25">
      <c r="A14" s="331" t="s">
        <v>791</v>
      </c>
      <c r="B14" s="332">
        <v>6373844595.6999998</v>
      </c>
      <c r="C14" s="332"/>
      <c r="D14" s="332"/>
      <c r="O14" s="72">
        <v>3</v>
      </c>
      <c r="P14" s="678" t="s">
        <v>786</v>
      </c>
      <c r="Q14" s="679">
        <v>7219.7012575064409</v>
      </c>
    </row>
    <row r="15" spans="1:17" x14ac:dyDescent="0.25">
      <c r="A15" s="331" t="s">
        <v>792</v>
      </c>
      <c r="B15" s="332">
        <v>7150002998</v>
      </c>
      <c r="C15" s="332"/>
      <c r="D15" s="332"/>
      <c r="O15" s="72">
        <v>4</v>
      </c>
      <c r="P15" s="678" t="s">
        <v>789</v>
      </c>
      <c r="Q15" s="679">
        <v>9102.7898821189028</v>
      </c>
    </row>
    <row r="16" spans="1:17" x14ac:dyDescent="0.25">
      <c r="A16" s="331" t="s">
        <v>793</v>
      </c>
      <c r="B16" s="332">
        <v>8132191848.6199999</v>
      </c>
      <c r="C16" s="332"/>
      <c r="D16" s="332"/>
      <c r="O16" s="72">
        <v>5</v>
      </c>
      <c r="P16" s="678" t="s">
        <v>787</v>
      </c>
      <c r="Q16" s="680">
        <v>9112.0796709080532</v>
      </c>
    </row>
    <row r="17" spans="1:17" x14ac:dyDescent="0.25">
      <c r="A17" s="331" t="s">
        <v>794</v>
      </c>
      <c r="B17" s="332">
        <v>8342616410.9449997</v>
      </c>
      <c r="C17" s="332"/>
      <c r="D17" s="332"/>
      <c r="O17" s="72">
        <v>6</v>
      </c>
      <c r="P17" s="678" t="s">
        <v>796</v>
      </c>
      <c r="Q17" s="679">
        <v>9289.6881488332729</v>
      </c>
    </row>
    <row r="18" spans="1:17" x14ac:dyDescent="0.25">
      <c r="A18" s="331" t="s">
        <v>795</v>
      </c>
      <c r="B18" s="332">
        <v>10230644724.77</v>
      </c>
      <c r="C18" s="332"/>
      <c r="D18" s="332"/>
      <c r="F18" s="116"/>
      <c r="O18" s="72">
        <v>7</v>
      </c>
      <c r="P18" s="678" t="s">
        <v>788</v>
      </c>
      <c r="Q18" s="679">
        <v>9781.4183416893757</v>
      </c>
    </row>
    <row r="19" spans="1:17" x14ac:dyDescent="0.25">
      <c r="A19" s="331" t="s">
        <v>796</v>
      </c>
      <c r="B19" s="332">
        <v>39570505255.549995</v>
      </c>
      <c r="C19" s="332"/>
      <c r="D19" s="332"/>
      <c r="O19" s="72">
        <v>8</v>
      </c>
      <c r="P19" s="678" t="s">
        <v>1623</v>
      </c>
      <c r="Q19" s="679">
        <v>10847.070074485679</v>
      </c>
    </row>
    <row r="20" spans="1:17" x14ac:dyDescent="0.25">
      <c r="B20" s="333"/>
      <c r="C20" s="333"/>
      <c r="D20" s="333"/>
      <c r="O20" s="72">
        <v>9</v>
      </c>
      <c r="P20" s="678" t="s">
        <v>784</v>
      </c>
      <c r="Q20" s="679">
        <v>17393.376507978635</v>
      </c>
    </row>
    <row r="21" spans="1:17" x14ac:dyDescent="0.25">
      <c r="B21" s="333"/>
      <c r="C21" s="333"/>
      <c r="D21" s="333"/>
      <c r="O21" s="72">
        <v>10</v>
      </c>
      <c r="P21" s="678" t="s">
        <v>790</v>
      </c>
      <c r="Q21" s="679">
        <v>18360.986986659307</v>
      </c>
    </row>
    <row r="22" spans="1:17" x14ac:dyDescent="0.25">
      <c r="O22" s="72">
        <v>11</v>
      </c>
      <c r="P22" s="678" t="s">
        <v>793</v>
      </c>
      <c r="Q22" s="679">
        <v>19120.93058480991</v>
      </c>
    </row>
    <row r="29" spans="1:17" ht="20.25" customHeight="1" x14ac:dyDescent="0.25">
      <c r="C29" s="298" t="s">
        <v>1624</v>
      </c>
    </row>
  </sheetData>
  <mergeCells count="3">
    <mergeCell ref="D2:K2"/>
    <mergeCell ref="D3:K3"/>
    <mergeCell ref="D4:K4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5C8E8-AA55-4565-BA03-5E47F4D240DF}">
  <sheetPr codeName="Sheet53"/>
  <dimension ref="B2:R73"/>
  <sheetViews>
    <sheetView showGridLines="0" topLeftCell="A11" zoomScaleNormal="100" workbookViewId="0">
      <selection activeCell="R9" sqref="R9"/>
    </sheetView>
  </sheetViews>
  <sheetFormatPr defaultColWidth="9.140625" defaultRowHeight="15" x14ac:dyDescent="0.25"/>
  <cols>
    <col min="1" max="1" width="4" customWidth="1"/>
    <col min="2" max="2" width="1.5703125" customWidth="1"/>
    <col min="3" max="3" width="0.7109375" customWidth="1"/>
    <col min="4" max="4" width="1.5703125" customWidth="1"/>
    <col min="5" max="5" width="9.5703125" customWidth="1"/>
    <col min="7" max="7" width="28.7109375" customWidth="1"/>
    <col min="8" max="8" width="10.5703125" customWidth="1"/>
    <col min="10" max="10" width="21.5703125" customWidth="1"/>
    <col min="11" max="11" width="10.5703125" customWidth="1"/>
    <col min="12" max="12" width="16.85546875" customWidth="1"/>
    <col min="17" max="17" width="9.140625" style="72"/>
    <col min="18" max="18" width="10.140625" style="72" bestFit="1" customWidth="1"/>
  </cols>
  <sheetData>
    <row r="2" spans="2:18" ht="27.75" x14ac:dyDescent="0.25">
      <c r="F2" s="710" t="s">
        <v>36</v>
      </c>
      <c r="G2" s="711"/>
      <c r="H2" s="711"/>
      <c r="I2" s="711"/>
      <c r="J2" s="711"/>
      <c r="K2" s="711"/>
      <c r="L2" s="711"/>
      <c r="M2" s="711"/>
    </row>
    <row r="3" spans="2:18" ht="20.25" x14ac:dyDescent="0.25">
      <c r="F3" s="712" t="s">
        <v>37</v>
      </c>
      <c r="G3" s="713"/>
      <c r="H3" s="713"/>
      <c r="I3" s="713"/>
      <c r="J3" s="713"/>
      <c r="K3" s="713"/>
      <c r="L3" s="713"/>
      <c r="M3" s="713"/>
    </row>
    <row r="4" spans="2:18" ht="15.75" x14ac:dyDescent="0.25">
      <c r="F4" s="714" t="s">
        <v>38</v>
      </c>
      <c r="G4" s="715"/>
      <c r="H4" s="715"/>
      <c r="I4" s="715"/>
      <c r="J4" s="715"/>
      <c r="K4" s="715"/>
      <c r="L4" s="715"/>
      <c r="M4" s="715"/>
    </row>
    <row r="6" spans="2:18" x14ac:dyDescent="0.25">
      <c r="D6" s="129"/>
      <c r="I6" s="278" t="s">
        <v>1626</v>
      </c>
    </row>
    <row r="7" spans="2:18" x14ac:dyDescent="0.25">
      <c r="I7" s="278">
        <v>2025</v>
      </c>
    </row>
    <row r="8" spans="2:18" x14ac:dyDescent="0.25">
      <c r="I8" s="301" t="s">
        <v>100</v>
      </c>
    </row>
    <row r="10" spans="2:18" x14ac:dyDescent="0.25">
      <c r="B10" s="334" t="s">
        <v>797</v>
      </c>
      <c r="C10" s="335">
        <v>222238916</v>
      </c>
      <c r="D10" s="307">
        <f t="shared" ref="D10:D36" si="0">+C10/$C$45</f>
        <v>2.4909529928598649E-3</v>
      </c>
      <c r="Q10" s="681" t="s">
        <v>797</v>
      </c>
      <c r="R10" s="682">
        <v>338566655</v>
      </c>
    </row>
    <row r="11" spans="2:18" x14ac:dyDescent="0.25">
      <c r="B11" s="334" t="s">
        <v>798</v>
      </c>
      <c r="C11" s="335">
        <v>240339353.42000002</v>
      </c>
      <c r="D11" s="307">
        <f t="shared" si="0"/>
        <v>2.6938307767103839E-3</v>
      </c>
      <c r="Q11" s="681" t="s">
        <v>800</v>
      </c>
      <c r="R11" s="682">
        <v>492429881.30000001</v>
      </c>
    </row>
    <row r="12" spans="2:18" x14ac:dyDescent="0.25">
      <c r="B12" s="334" t="s">
        <v>799</v>
      </c>
      <c r="C12" s="335">
        <v>252999997.24000001</v>
      </c>
      <c r="D12" s="307">
        <f t="shared" si="0"/>
        <v>2.8357369252040247E-3</v>
      </c>
      <c r="Q12" s="681" t="s">
        <v>811</v>
      </c>
      <c r="R12" s="682">
        <v>544629741.18000007</v>
      </c>
    </row>
    <row r="13" spans="2:18" x14ac:dyDescent="0.25">
      <c r="B13" s="334" t="s">
        <v>800</v>
      </c>
      <c r="C13" s="335">
        <v>347599678.47000003</v>
      </c>
      <c r="D13" s="307">
        <f t="shared" si="0"/>
        <v>3.8960523880613835E-3</v>
      </c>
      <c r="Q13" s="681" t="s">
        <v>810</v>
      </c>
      <c r="R13" s="682">
        <v>619600547</v>
      </c>
    </row>
    <row r="14" spans="2:18" x14ac:dyDescent="0.25">
      <c r="B14" s="334" t="s">
        <v>801</v>
      </c>
      <c r="C14" s="335">
        <v>368753256.43000001</v>
      </c>
      <c r="D14" s="307">
        <f t="shared" si="0"/>
        <v>4.1331511342105791E-3</v>
      </c>
      <c r="Q14" s="681" t="s">
        <v>804</v>
      </c>
      <c r="R14" s="682">
        <v>697587294.99000001</v>
      </c>
    </row>
    <row r="15" spans="2:18" x14ac:dyDescent="0.25">
      <c r="B15" s="334" t="s">
        <v>802</v>
      </c>
      <c r="C15" s="335">
        <v>389052142.95999998</v>
      </c>
      <c r="D15" s="307">
        <f t="shared" si="0"/>
        <v>4.3606701172208559E-3</v>
      </c>
      <c r="Q15" s="681" t="s">
        <v>803</v>
      </c>
      <c r="R15" s="682">
        <v>814862567</v>
      </c>
    </row>
    <row r="16" spans="2:18" x14ac:dyDescent="0.25">
      <c r="B16" s="334" t="s">
        <v>803</v>
      </c>
      <c r="C16" s="335">
        <v>531455511</v>
      </c>
      <c r="D16" s="307">
        <f t="shared" si="0"/>
        <v>5.9567906446111301E-3</v>
      </c>
      <c r="Q16" s="681" t="s">
        <v>807</v>
      </c>
      <c r="R16" s="682">
        <v>825660181.36000001</v>
      </c>
    </row>
    <row r="17" spans="2:18" x14ac:dyDescent="0.25">
      <c r="B17" s="334" t="s">
        <v>804</v>
      </c>
      <c r="C17" s="335">
        <v>547305224.10000002</v>
      </c>
      <c r="D17" s="307">
        <f t="shared" si="0"/>
        <v>6.1344413054090583E-3</v>
      </c>
      <c r="Q17" s="681" t="s">
        <v>798</v>
      </c>
      <c r="R17" s="682">
        <v>854841004.39999998</v>
      </c>
    </row>
    <row r="18" spans="2:18" x14ac:dyDescent="0.25">
      <c r="B18" s="334" t="s">
        <v>805</v>
      </c>
      <c r="C18" s="335">
        <v>676331398.74000001</v>
      </c>
      <c r="D18" s="307">
        <f t="shared" si="0"/>
        <v>7.5806242766973432E-3</v>
      </c>
      <c r="F18" s="116"/>
      <c r="Q18" s="681" t="s">
        <v>815</v>
      </c>
      <c r="R18" s="682">
        <v>857380568.88</v>
      </c>
    </row>
    <row r="19" spans="2:18" x14ac:dyDescent="0.25">
      <c r="B19" s="334" t="s">
        <v>806</v>
      </c>
      <c r="C19" s="335">
        <v>723776285.18000007</v>
      </c>
      <c r="D19" s="307">
        <f t="shared" si="0"/>
        <v>8.1124077464907914E-3</v>
      </c>
      <c r="Q19" s="681" t="s">
        <v>820</v>
      </c>
      <c r="R19" s="682">
        <v>921578185.88999999</v>
      </c>
    </row>
    <row r="20" spans="2:18" x14ac:dyDescent="0.25">
      <c r="B20" s="334" t="s">
        <v>807</v>
      </c>
      <c r="C20" s="335">
        <v>770553240</v>
      </c>
      <c r="D20" s="307">
        <f t="shared" si="0"/>
        <v>8.6367047404778807E-3</v>
      </c>
      <c r="Q20" s="681" t="s">
        <v>799</v>
      </c>
      <c r="R20" s="682">
        <v>973042654.85000002</v>
      </c>
    </row>
    <row r="21" spans="2:18" x14ac:dyDescent="0.25">
      <c r="B21" s="334" t="s">
        <v>808</v>
      </c>
      <c r="C21" s="335">
        <v>846082891.01999998</v>
      </c>
      <c r="D21" s="307">
        <f t="shared" si="0"/>
        <v>9.4832747906032615E-3</v>
      </c>
      <c r="Q21" s="681" t="s">
        <v>801</v>
      </c>
      <c r="R21" s="682">
        <v>1087289924</v>
      </c>
    </row>
    <row r="22" spans="2:18" x14ac:dyDescent="0.25">
      <c r="B22" s="334" t="s">
        <v>809</v>
      </c>
      <c r="C22" s="335">
        <v>904924218.13</v>
      </c>
      <c r="D22" s="307">
        <f t="shared" si="0"/>
        <v>1.0142794655560219E-2</v>
      </c>
      <c r="Q22" s="681" t="s">
        <v>809</v>
      </c>
      <c r="R22" s="682">
        <v>1177079809.1199999</v>
      </c>
    </row>
    <row r="23" spans="2:18" x14ac:dyDescent="0.25">
      <c r="B23" s="334" t="s">
        <v>810</v>
      </c>
      <c r="C23" s="335">
        <v>927538323</v>
      </c>
      <c r="D23" s="307">
        <f t="shared" si="0"/>
        <v>1.0396263639393695E-2</v>
      </c>
      <c r="Q23" s="681" t="s">
        <v>808</v>
      </c>
      <c r="R23" s="682">
        <v>1330554675.3499999</v>
      </c>
    </row>
    <row r="24" spans="2:18" x14ac:dyDescent="0.25">
      <c r="B24" s="334" t="s">
        <v>811</v>
      </c>
      <c r="C24" s="335">
        <v>974829761.93000007</v>
      </c>
      <c r="D24" s="307">
        <f t="shared" si="0"/>
        <v>1.0926327200985821E-2</v>
      </c>
      <c r="Q24" s="681" t="s">
        <v>813</v>
      </c>
      <c r="R24" s="682">
        <v>1442176908.49</v>
      </c>
    </row>
    <row r="25" spans="2:18" x14ac:dyDescent="0.25">
      <c r="B25" s="334" t="s">
        <v>812</v>
      </c>
      <c r="C25" s="335">
        <v>1082691891</v>
      </c>
      <c r="D25" s="307">
        <f t="shared" si="0"/>
        <v>1.2135294100478587E-2</v>
      </c>
      <c r="Q25" s="681" t="s">
        <v>806</v>
      </c>
      <c r="R25" s="682">
        <v>1824876587.0899999</v>
      </c>
    </row>
    <row r="26" spans="2:18" x14ac:dyDescent="0.25">
      <c r="B26" s="334" t="s">
        <v>813</v>
      </c>
      <c r="C26" s="335">
        <v>1134101718.25</v>
      </c>
      <c r="D26" s="307">
        <f t="shared" si="0"/>
        <v>1.271151839708556E-2</v>
      </c>
      <c r="Q26" s="681" t="s">
        <v>817</v>
      </c>
      <c r="R26" s="682">
        <v>1936545118.72</v>
      </c>
    </row>
    <row r="27" spans="2:18" x14ac:dyDescent="0.25">
      <c r="B27" s="334" t="s">
        <v>814</v>
      </c>
      <c r="C27" s="335">
        <v>1174805431</v>
      </c>
      <c r="D27" s="307">
        <f t="shared" si="0"/>
        <v>1.3167743782450204E-2</v>
      </c>
      <c r="Q27" s="681" t="s">
        <v>821</v>
      </c>
      <c r="R27" s="682">
        <v>1969704062.4300001</v>
      </c>
    </row>
    <row r="28" spans="2:18" x14ac:dyDescent="0.25">
      <c r="B28" s="334" t="s">
        <v>815</v>
      </c>
      <c r="C28" s="335">
        <v>1236442099</v>
      </c>
      <c r="D28" s="307">
        <f t="shared" si="0"/>
        <v>1.3858595076129614E-2</v>
      </c>
      <c r="Q28" s="681" t="s">
        <v>824</v>
      </c>
      <c r="R28" s="682">
        <v>2059628419.8099999</v>
      </c>
    </row>
    <row r="29" spans="2:18" x14ac:dyDescent="0.25">
      <c r="B29" s="334" t="s">
        <v>816</v>
      </c>
      <c r="C29" s="335">
        <v>1368106418</v>
      </c>
      <c r="D29" s="307">
        <f t="shared" si="0"/>
        <v>1.5334347547249057E-2</v>
      </c>
      <c r="Q29" s="681" t="s">
        <v>818</v>
      </c>
      <c r="R29" s="682">
        <v>2105709737.29</v>
      </c>
    </row>
    <row r="30" spans="2:18" x14ac:dyDescent="0.25">
      <c r="B30" s="334" t="s">
        <v>817</v>
      </c>
      <c r="C30" s="335">
        <v>1452888021.77</v>
      </c>
      <c r="D30" s="307">
        <f t="shared" si="0"/>
        <v>1.6284617614487597E-2</v>
      </c>
      <c r="Q30" s="681" t="s">
        <v>814</v>
      </c>
      <c r="R30" s="682">
        <v>2197596621.4299998</v>
      </c>
    </row>
    <row r="31" spans="2:18" x14ac:dyDescent="0.25">
      <c r="B31" s="334" t="s">
        <v>818</v>
      </c>
      <c r="C31" s="335">
        <v>1533626231.1300001</v>
      </c>
      <c r="D31" s="307">
        <f t="shared" si="0"/>
        <v>1.7189567511936878E-2</v>
      </c>
      <c r="Q31" s="681" t="s">
        <v>802</v>
      </c>
      <c r="R31" s="682">
        <v>2207391873.5599999</v>
      </c>
    </row>
    <row r="32" spans="2:18" x14ac:dyDescent="0.25">
      <c r="B32" s="334" t="s">
        <v>819</v>
      </c>
      <c r="C32" s="335">
        <v>1839770865.6300001</v>
      </c>
      <c r="D32" s="307">
        <f t="shared" si="0"/>
        <v>2.0620973258875294E-2</v>
      </c>
      <c r="Q32" s="681" t="s">
        <v>816</v>
      </c>
      <c r="R32" s="682">
        <v>2263274235.5599999</v>
      </c>
    </row>
    <row r="33" spans="2:18" x14ac:dyDescent="0.25">
      <c r="B33" s="334" t="s">
        <v>820</v>
      </c>
      <c r="C33" s="335">
        <v>1985723806.74</v>
      </c>
      <c r="D33" s="307">
        <f t="shared" si="0"/>
        <v>2.2256878986001202E-2</v>
      </c>
      <c r="Q33" s="681" t="s">
        <v>812</v>
      </c>
      <c r="R33" s="682">
        <v>2295070296</v>
      </c>
    </row>
    <row r="34" spans="2:18" x14ac:dyDescent="0.25">
      <c r="B34" s="334" t="s">
        <v>821</v>
      </c>
      <c r="C34" s="335">
        <v>2412311645.7200003</v>
      </c>
      <c r="D34" s="307">
        <f t="shared" si="0"/>
        <v>2.7038265942662086E-2</v>
      </c>
      <c r="Q34" s="681" t="s">
        <v>819</v>
      </c>
      <c r="R34" s="682">
        <v>2890074025.3699999</v>
      </c>
    </row>
    <row r="35" spans="2:18" x14ac:dyDescent="0.25">
      <c r="B35" s="334" t="s">
        <v>822</v>
      </c>
      <c r="C35" s="335">
        <v>2682232769.9499998</v>
      </c>
      <c r="D35" s="307">
        <f t="shared" si="0"/>
        <v>3.0063662413894049E-2</v>
      </c>
      <c r="Q35" s="681" t="s">
        <v>822</v>
      </c>
      <c r="R35" s="682">
        <v>2922612830.9400001</v>
      </c>
    </row>
    <row r="36" spans="2:18" x14ac:dyDescent="0.25">
      <c r="B36" s="334" t="s">
        <v>823</v>
      </c>
      <c r="C36" s="335">
        <v>2730106191.7600002</v>
      </c>
      <c r="D36" s="307">
        <f t="shared" si="0"/>
        <v>3.0600249099441344E-2</v>
      </c>
      <c r="Q36" s="681" t="s">
        <v>794</v>
      </c>
      <c r="R36" s="682">
        <v>3092666046.8169703</v>
      </c>
    </row>
    <row r="37" spans="2:18" x14ac:dyDescent="0.25">
      <c r="B37" s="334" t="s">
        <v>794</v>
      </c>
      <c r="C37" s="335">
        <v>2744800000</v>
      </c>
      <c r="D37" s="307">
        <f t="shared" ref="D37:D44" si="1">+C38/$C$45</f>
        <v>3.1592353383186646E-2</v>
      </c>
      <c r="Q37" s="681" t="s">
        <v>823</v>
      </c>
      <c r="R37" s="682">
        <v>3331775889</v>
      </c>
    </row>
    <row r="38" spans="2:18" x14ac:dyDescent="0.25">
      <c r="B38" s="334" t="s">
        <v>824</v>
      </c>
      <c r="C38" s="335">
        <v>2818620178.6599998</v>
      </c>
      <c r="D38" s="307">
        <f t="shared" si="1"/>
        <v>4.6020793884674102E-2</v>
      </c>
      <c r="Q38" s="681" t="s">
        <v>805</v>
      </c>
      <c r="R38" s="682">
        <v>4440007206.2600002</v>
      </c>
    </row>
    <row r="39" spans="2:18" x14ac:dyDescent="0.25">
      <c r="B39" s="334" t="s">
        <v>825</v>
      </c>
      <c r="C39" s="335">
        <v>4105902992.0299997</v>
      </c>
      <c r="D39" s="307">
        <f t="shared" si="1"/>
        <v>7.0029660608255398E-2</v>
      </c>
      <c r="Q39" s="681" t="s">
        <v>825</v>
      </c>
      <c r="R39" s="682">
        <v>5074039139.5500002</v>
      </c>
    </row>
    <row r="40" spans="2:18" x14ac:dyDescent="0.25">
      <c r="B40" s="334" t="s">
        <v>826</v>
      </c>
      <c r="C40" s="335">
        <v>6247936394.6400003</v>
      </c>
      <c r="D40" s="307">
        <f t="shared" si="1"/>
        <v>0.1001032480836745</v>
      </c>
      <c r="Q40" s="681" t="s">
        <v>826</v>
      </c>
      <c r="R40" s="682">
        <v>6216413977.3299999</v>
      </c>
    </row>
    <row r="41" spans="2:18" x14ac:dyDescent="0.25">
      <c r="B41" s="334" t="s">
        <v>827</v>
      </c>
      <c r="C41" s="335">
        <v>8931054663</v>
      </c>
      <c r="D41" s="307">
        <f t="shared" si="1"/>
        <v>0.10482936381484036</v>
      </c>
      <c r="Q41" s="681" t="s">
        <v>827</v>
      </c>
      <c r="R41" s="682">
        <v>6755836219</v>
      </c>
    </row>
    <row r="42" spans="2:18" x14ac:dyDescent="0.25">
      <c r="B42" s="334" t="s">
        <v>828</v>
      </c>
      <c r="C42" s="335">
        <v>9352711290</v>
      </c>
      <c r="D42" s="307">
        <f t="shared" si="1"/>
        <v>0.33363869318236006</v>
      </c>
      <c r="Q42" s="681" t="s">
        <v>828</v>
      </c>
      <c r="R42" s="682">
        <v>8141285343</v>
      </c>
    </row>
    <row r="43" spans="2:18" x14ac:dyDescent="0.25">
      <c r="B43" s="334" t="s">
        <v>829</v>
      </c>
      <c r="C43" s="335">
        <v>29766720496.549995</v>
      </c>
      <c r="D43" s="307">
        <f t="shared" si="1"/>
        <v>0</v>
      </c>
      <c r="Q43" s="681" t="s">
        <v>829</v>
      </c>
      <c r="R43" s="682">
        <v>30448857363.809998</v>
      </c>
    </row>
    <row r="44" spans="2:18" x14ac:dyDescent="0.25">
      <c r="B44" s="334"/>
      <c r="C44" s="336"/>
      <c r="D44" s="307">
        <f t="shared" si="1"/>
        <v>1</v>
      </c>
    </row>
    <row r="45" spans="2:18" x14ac:dyDescent="0.25">
      <c r="B45" s="334" t="s">
        <v>830</v>
      </c>
      <c r="C45" s="337">
        <f>SUM(C10:C44)-C39</f>
        <v>89218430310.420013</v>
      </c>
      <c r="D45" s="221"/>
    </row>
    <row r="46" spans="2:18" x14ac:dyDescent="0.25">
      <c r="B46" s="221"/>
      <c r="C46" s="221"/>
      <c r="D46" s="221"/>
    </row>
    <row r="47" spans="2:18" x14ac:dyDescent="0.25">
      <c r="B47" s="221"/>
      <c r="C47" s="221"/>
      <c r="D47" s="221"/>
    </row>
    <row r="48" spans="2:18" x14ac:dyDescent="0.25">
      <c r="B48" s="221"/>
      <c r="C48" s="221"/>
      <c r="D48" s="221"/>
    </row>
    <row r="49" spans="2:4" x14ac:dyDescent="0.25">
      <c r="B49" s="221" t="s">
        <v>831</v>
      </c>
      <c r="C49" s="221">
        <v>3127.7075720618182</v>
      </c>
      <c r="D49" s="221"/>
    </row>
    <row r="50" spans="2:4" x14ac:dyDescent="0.25">
      <c r="B50" s="303" t="s">
        <v>772</v>
      </c>
      <c r="C50" s="221"/>
      <c r="D50" s="221"/>
    </row>
    <row r="73" hidden="1" x14ac:dyDescent="0.25"/>
  </sheetData>
  <mergeCells count="3">
    <mergeCell ref="F2:M2"/>
    <mergeCell ref="F3:M3"/>
    <mergeCell ref="F4:M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9E8C-87E7-469D-AFFC-3F5516EFCFF0}">
  <sheetPr codeName="Sheet4"/>
  <dimension ref="A1:R37"/>
  <sheetViews>
    <sheetView showGridLines="0" zoomScaleNormal="100" workbookViewId="0">
      <selection activeCell="E18" sqref="E18"/>
    </sheetView>
  </sheetViews>
  <sheetFormatPr defaultColWidth="9.140625" defaultRowHeight="15" x14ac:dyDescent="0.25"/>
  <cols>
    <col min="1" max="4" width="9.140625" style="3"/>
    <col min="5" max="5" width="23.7109375" style="3" customWidth="1"/>
    <col min="6" max="6" width="11.140625" style="3" customWidth="1"/>
    <col min="7" max="7" width="9.140625" style="3"/>
    <col min="8" max="8" width="7" style="3" customWidth="1"/>
    <col min="9" max="10" width="9.140625" style="3"/>
    <col min="11" max="11" width="15.5703125" style="3" customWidth="1"/>
    <col min="12" max="12" width="18.140625" style="3" customWidth="1"/>
    <col min="13" max="16384" width="9.140625" style="3"/>
  </cols>
  <sheetData>
    <row r="1" spans="1:18" ht="23.25" customHeight="1" x14ac:dyDescent="0.25">
      <c r="C1" s="738" t="s">
        <v>36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4"/>
      <c r="P1" s="4"/>
      <c r="Q1" s="4"/>
      <c r="R1" s="4"/>
    </row>
    <row r="2" spans="1:18" ht="18.75" x14ac:dyDescent="0.25">
      <c r="C2" s="739" t="s">
        <v>37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5"/>
      <c r="P2" s="5"/>
      <c r="Q2" s="5"/>
      <c r="R2" s="5"/>
    </row>
    <row r="3" spans="1:18" ht="15.75" customHeight="1" x14ac:dyDescent="0.25">
      <c r="C3" s="715" t="s">
        <v>38</v>
      </c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6"/>
      <c r="P3" s="6"/>
      <c r="Q3" s="6"/>
      <c r="R3" s="6"/>
    </row>
    <row r="5" spans="1:18" ht="15.75" x14ac:dyDescent="0.25">
      <c r="E5" s="740" t="s">
        <v>996</v>
      </c>
      <c r="F5" s="741"/>
      <c r="G5" s="741"/>
      <c r="H5" s="741"/>
      <c r="I5" s="741"/>
      <c r="J5" s="741"/>
      <c r="K5" s="741"/>
      <c r="L5" s="741"/>
      <c r="M5" s="741"/>
      <c r="N5" s="741"/>
    </row>
    <row r="6" spans="1:18" ht="15.75" x14ac:dyDescent="0.25">
      <c r="E6" s="742" t="s">
        <v>40</v>
      </c>
      <c r="F6" s="742"/>
      <c r="G6" s="742"/>
      <c r="H6" s="742"/>
      <c r="I6" s="742"/>
      <c r="J6" s="742"/>
      <c r="K6" s="742"/>
      <c r="L6" s="742"/>
      <c r="M6" s="742"/>
      <c r="N6" s="742"/>
    </row>
    <row r="8" spans="1:18" ht="15.75" customHeight="1" thickBot="1" x14ac:dyDescent="0.3">
      <c r="E8" s="747" t="s">
        <v>41</v>
      </c>
      <c r="F8" s="745" t="s">
        <v>995</v>
      </c>
      <c r="G8" s="752" t="s">
        <v>52</v>
      </c>
      <c r="H8" s="753"/>
      <c r="I8" s="753"/>
      <c r="J8" s="753"/>
      <c r="K8" s="753"/>
      <c r="L8" s="753"/>
    </row>
    <row r="9" spans="1:18" ht="15.75" thickBot="1" x14ac:dyDescent="0.3">
      <c r="E9" s="747"/>
      <c r="F9" s="745"/>
      <c r="G9" s="743">
        <v>45444</v>
      </c>
      <c r="H9" s="744"/>
      <c r="I9" s="743">
        <v>45658</v>
      </c>
      <c r="J9" s="749"/>
      <c r="K9" s="750" t="s">
        <v>53</v>
      </c>
      <c r="L9" s="751"/>
    </row>
    <row r="10" spans="1:18" ht="15.75" thickBot="1" x14ac:dyDescent="0.3">
      <c r="E10" s="748"/>
      <c r="F10" s="746"/>
      <c r="G10" s="479">
        <v>2025</v>
      </c>
      <c r="H10" s="480">
        <v>2026</v>
      </c>
      <c r="I10" s="481">
        <v>2025</v>
      </c>
      <c r="J10" s="480">
        <v>2026</v>
      </c>
      <c r="K10" s="482">
        <v>2025</v>
      </c>
      <c r="L10" s="483">
        <v>2026</v>
      </c>
    </row>
    <row r="11" spans="1:18" x14ac:dyDescent="0.25">
      <c r="E11" s="484" t="s">
        <v>47</v>
      </c>
      <c r="F11" s="485">
        <v>2.7</v>
      </c>
      <c r="G11" s="485">
        <f>I11-K11</f>
        <v>2.7</v>
      </c>
      <c r="H11" s="485">
        <f>J11-L11</f>
        <v>2.7</v>
      </c>
      <c r="I11" s="485">
        <v>2.7</v>
      </c>
      <c r="J11" s="485">
        <v>2.7</v>
      </c>
      <c r="K11" s="486">
        <v>0</v>
      </c>
      <c r="L11" s="487">
        <v>0</v>
      </c>
      <c r="M11"/>
      <c r="N11"/>
      <c r="O11" s="409"/>
      <c r="Q11" s="44"/>
    </row>
    <row r="12" spans="1:18" x14ac:dyDescent="0.25">
      <c r="E12" s="488" t="s">
        <v>48</v>
      </c>
      <c r="F12" s="489">
        <v>1.7</v>
      </c>
      <c r="G12" s="489">
        <f t="shared" ref="G12:H16" si="0">I12-K12</f>
        <v>1.7</v>
      </c>
      <c r="H12" s="489">
        <f t="shared" si="0"/>
        <v>1.8</v>
      </c>
      <c r="I12" s="489">
        <v>1.7</v>
      </c>
      <c r="J12" s="489">
        <v>1.8</v>
      </c>
      <c r="K12" s="490">
        <v>0</v>
      </c>
      <c r="L12" s="491">
        <v>0</v>
      </c>
      <c r="M12"/>
      <c r="N12"/>
    </row>
    <row r="13" spans="1:18" x14ac:dyDescent="0.25">
      <c r="E13" s="492" t="s">
        <v>49</v>
      </c>
      <c r="F13" s="493">
        <v>2.8</v>
      </c>
      <c r="G13" s="493">
        <f t="shared" si="0"/>
        <v>1.7999999999999998</v>
      </c>
      <c r="H13" s="493">
        <f t="shared" si="0"/>
        <v>1.8</v>
      </c>
      <c r="I13" s="493">
        <v>2.2999999999999998</v>
      </c>
      <c r="J13" s="493">
        <v>2</v>
      </c>
      <c r="K13" s="494">
        <v>0.5</v>
      </c>
      <c r="L13" s="495">
        <v>0.2</v>
      </c>
      <c r="M13"/>
      <c r="N13"/>
    </row>
    <row r="14" spans="1:18" x14ac:dyDescent="0.25">
      <c r="A14" s="7"/>
      <c r="B14" s="7"/>
      <c r="C14" s="7"/>
      <c r="E14" s="488" t="s">
        <v>26</v>
      </c>
      <c r="F14" s="489">
        <v>0.7</v>
      </c>
      <c r="G14" s="489">
        <f t="shared" si="0"/>
        <v>1.4</v>
      </c>
      <c r="H14" s="489">
        <f t="shared" si="0"/>
        <v>1.3</v>
      </c>
      <c r="I14" s="489">
        <v>1</v>
      </c>
      <c r="J14" s="489">
        <v>1.2</v>
      </c>
      <c r="K14" s="496">
        <v>-0.4</v>
      </c>
      <c r="L14" s="497">
        <v>-0.1</v>
      </c>
      <c r="M14"/>
      <c r="N14"/>
    </row>
    <row r="15" spans="1:18" x14ac:dyDescent="0.25">
      <c r="A15" s="7"/>
      <c r="B15" s="7"/>
      <c r="C15" s="720"/>
      <c r="D15" s="720"/>
      <c r="E15" s="492" t="s">
        <v>30</v>
      </c>
      <c r="F15" s="498">
        <v>0</v>
      </c>
      <c r="G15" s="493">
        <f t="shared" si="0"/>
        <v>1</v>
      </c>
      <c r="H15" s="493">
        <f t="shared" si="0"/>
        <v>0.9</v>
      </c>
      <c r="I15" s="493">
        <v>1.2</v>
      </c>
      <c r="J15" s="493">
        <v>0.9</v>
      </c>
      <c r="K15" s="494">
        <v>0.2</v>
      </c>
      <c r="L15" s="495">
        <v>0</v>
      </c>
      <c r="M15"/>
      <c r="N15"/>
    </row>
    <row r="16" spans="1:18" ht="15.75" thickBot="1" x14ac:dyDescent="0.3">
      <c r="E16" s="499" t="s">
        <v>50</v>
      </c>
      <c r="F16" s="500">
        <v>4.9000000000000004</v>
      </c>
      <c r="G16" s="500">
        <f t="shared" si="0"/>
        <v>4.0999999999999996</v>
      </c>
      <c r="H16" s="500">
        <f t="shared" si="0"/>
        <v>4</v>
      </c>
      <c r="I16" s="500">
        <v>4.5</v>
      </c>
      <c r="J16" s="500">
        <v>4</v>
      </c>
      <c r="K16" s="501">
        <v>0.4</v>
      </c>
      <c r="L16" s="502">
        <v>0</v>
      </c>
      <c r="M16"/>
      <c r="N16"/>
    </row>
    <row r="17" spans="4:12" x14ac:dyDescent="0.25">
      <c r="E17" s="8" t="s">
        <v>997</v>
      </c>
      <c r="F17" s="7"/>
      <c r="G17" s="7"/>
      <c r="H17" s="7"/>
      <c r="I17" s="7"/>
      <c r="J17" s="7"/>
    </row>
    <row r="19" spans="4:12" ht="29.25" customHeight="1" x14ac:dyDescent="0.25"/>
    <row r="24" spans="4:12" hidden="1" x14ac:dyDescent="0.25"/>
    <row r="25" spans="4:12" hidden="1" x14ac:dyDescent="0.25"/>
    <row r="26" spans="4:12" hidden="1" x14ac:dyDescent="0.25"/>
    <row r="27" spans="4:12" hidden="1" x14ac:dyDescent="0.25">
      <c r="D27" s="10"/>
      <c r="E27" s="11"/>
      <c r="F27" s="11"/>
    </row>
    <row r="28" spans="4:12" hidden="1" x14ac:dyDescent="0.25">
      <c r="E28" s="11"/>
      <c r="F28" s="11"/>
    </row>
    <row r="29" spans="4:12" ht="15.75" hidden="1" thickBot="1" x14ac:dyDescent="0.3">
      <c r="E29" s="721" t="s">
        <v>41</v>
      </c>
      <c r="F29" s="723" t="s">
        <v>42</v>
      </c>
      <c r="G29" s="725" t="s">
        <v>43</v>
      </c>
      <c r="H29" s="726"/>
      <c r="I29" s="726"/>
      <c r="J29" s="726"/>
      <c r="K29" s="726"/>
      <c r="L29" s="726"/>
    </row>
    <row r="30" spans="4:12" ht="40.5" hidden="1" customHeight="1" thickBot="1" x14ac:dyDescent="0.3">
      <c r="E30" s="721"/>
      <c r="F30" s="723"/>
      <c r="G30" s="727" t="s">
        <v>44</v>
      </c>
      <c r="H30" s="728"/>
      <c r="I30" s="727" t="s">
        <v>45</v>
      </c>
      <c r="J30" s="728"/>
      <c r="K30" s="729" t="s">
        <v>46</v>
      </c>
      <c r="L30" s="729"/>
    </row>
    <row r="31" spans="4:12" ht="15.75" hidden="1" thickBot="1" x14ac:dyDescent="0.3">
      <c r="E31" s="722"/>
      <c r="F31" s="724"/>
      <c r="G31" s="12">
        <v>2023</v>
      </c>
      <c r="H31" s="12">
        <v>2024</v>
      </c>
      <c r="I31" s="12">
        <v>2023</v>
      </c>
      <c r="J31" s="12">
        <v>2024</v>
      </c>
      <c r="K31" s="12">
        <v>2023</v>
      </c>
      <c r="L31" s="12">
        <v>2024</v>
      </c>
    </row>
    <row r="32" spans="4:12" hidden="1" x14ac:dyDescent="0.25">
      <c r="E32" s="13" t="s">
        <v>47</v>
      </c>
      <c r="F32" s="14">
        <v>3.4</v>
      </c>
      <c r="G32" s="15">
        <v>3.1</v>
      </c>
      <c r="H32" s="15">
        <v>3</v>
      </c>
      <c r="I32" s="15">
        <v>2.9</v>
      </c>
      <c r="J32" s="16">
        <v>3.1</v>
      </c>
      <c r="K32" s="17">
        <f>IF(G32&gt;I32,0, IF(G32&lt;I32,2,1))</f>
        <v>0</v>
      </c>
      <c r="L32" s="17">
        <f>IF(H32&gt;J32,0, IF(H32&lt;J32,2,1))</f>
        <v>2</v>
      </c>
    </row>
    <row r="33" spans="5:12" hidden="1" x14ac:dyDescent="0.25">
      <c r="E33" s="18" t="s">
        <v>48</v>
      </c>
      <c r="F33" s="19">
        <v>2.7</v>
      </c>
      <c r="G33" s="19">
        <v>1.3</v>
      </c>
      <c r="H33" s="19">
        <v>1.2</v>
      </c>
      <c r="I33" s="19">
        <v>1.2</v>
      </c>
      <c r="J33" s="19">
        <v>1.4</v>
      </c>
      <c r="K33" s="20">
        <f>IF(G33&gt;I33,0, IF(G33&lt;I33,2,1))</f>
        <v>0</v>
      </c>
      <c r="L33" s="21">
        <f t="shared" ref="L33:L36" si="1">IF(H33&gt;J33,0, IF(H33&lt;J33,2,1))</f>
        <v>2</v>
      </c>
    </row>
    <row r="34" spans="5:12" hidden="1" x14ac:dyDescent="0.25">
      <c r="E34" s="22" t="s">
        <v>49</v>
      </c>
      <c r="F34" s="23">
        <v>2</v>
      </c>
      <c r="G34" s="23">
        <v>1.7999999999999998</v>
      </c>
      <c r="H34" s="23">
        <v>0.8</v>
      </c>
      <c r="I34" s="23">
        <v>1.4</v>
      </c>
      <c r="J34" s="23">
        <v>1</v>
      </c>
      <c r="K34" s="24">
        <f t="shared" ref="K34:K36" si="2">IF(G34&gt;I34,0, IF(G34&lt;I34,2,1))</f>
        <v>0</v>
      </c>
      <c r="L34" s="25">
        <f t="shared" si="1"/>
        <v>2</v>
      </c>
    </row>
    <row r="35" spans="5:12" hidden="1" x14ac:dyDescent="0.25">
      <c r="E35" s="18" t="s">
        <v>26</v>
      </c>
      <c r="F35" s="19">
        <v>3.5</v>
      </c>
      <c r="G35" s="19">
        <v>0.89999999999999991</v>
      </c>
      <c r="H35" s="19">
        <v>1.4000000000000001</v>
      </c>
      <c r="I35" s="26">
        <v>0.7</v>
      </c>
      <c r="J35" s="26">
        <v>1.6</v>
      </c>
      <c r="K35" s="20">
        <f t="shared" si="2"/>
        <v>0</v>
      </c>
      <c r="L35" s="21">
        <f t="shared" si="1"/>
        <v>2</v>
      </c>
    </row>
    <row r="36" spans="5:12" ht="15.75" hidden="1" thickBot="1" x14ac:dyDescent="0.3">
      <c r="E36" s="27" t="s">
        <v>50</v>
      </c>
      <c r="F36" s="28">
        <v>3</v>
      </c>
      <c r="G36" s="29">
        <v>6</v>
      </c>
      <c r="H36" s="29">
        <v>4.5</v>
      </c>
      <c r="I36" s="29">
        <v>5.2</v>
      </c>
      <c r="J36" s="28">
        <v>4.5</v>
      </c>
      <c r="K36" s="30">
        <f t="shared" si="2"/>
        <v>0</v>
      </c>
      <c r="L36" s="31">
        <f t="shared" si="1"/>
        <v>1</v>
      </c>
    </row>
    <row r="37" spans="5:12" hidden="1" x14ac:dyDescent="0.25"/>
  </sheetData>
  <mergeCells count="18">
    <mergeCell ref="C15:D15"/>
    <mergeCell ref="G9:H9"/>
    <mergeCell ref="F8:F10"/>
    <mergeCell ref="E8:E10"/>
    <mergeCell ref="C1:N1"/>
    <mergeCell ref="C2:N2"/>
    <mergeCell ref="C3:N3"/>
    <mergeCell ref="E5:N5"/>
    <mergeCell ref="E6:N6"/>
    <mergeCell ref="I9:J9"/>
    <mergeCell ref="K9:L9"/>
    <mergeCell ref="G8:L8"/>
    <mergeCell ref="E29:E31"/>
    <mergeCell ref="F29:F31"/>
    <mergeCell ref="G29:L29"/>
    <mergeCell ref="G30:H30"/>
    <mergeCell ref="I30:J30"/>
    <mergeCell ref="K30:L30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609904A-C8C1-45CA-8D21-B3F927E30833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K32:L32</xm:sqref>
        </x14:conditionalFormatting>
        <x14:conditionalFormatting xmlns:xm="http://schemas.microsoft.com/office/excel/2006/main">
          <x14:cfRule type="iconSet" priority="2" id="{C40E56C3-92F2-499D-A8EB-2D4088D19F96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K33:L36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A0C64-135F-4A18-8D56-413A21E80BF5}">
  <sheetPr codeName="Sheet54"/>
  <dimension ref="A2:I606"/>
  <sheetViews>
    <sheetView showGridLines="0" workbookViewId="0">
      <selection activeCell="H47" sqref="H47"/>
    </sheetView>
  </sheetViews>
  <sheetFormatPr defaultColWidth="11.42578125" defaultRowHeight="15" x14ac:dyDescent="0.25"/>
  <cols>
    <col min="1" max="3" width="20.42578125" customWidth="1"/>
    <col min="4" max="4" width="36.85546875" customWidth="1"/>
    <col min="5" max="6" width="20.42578125" customWidth="1"/>
    <col min="7" max="7" width="38.85546875" style="72" customWidth="1"/>
    <col min="8" max="8" width="20.42578125" style="72" customWidth="1"/>
    <col min="9" max="9" width="12.5703125" style="72" customWidth="1"/>
    <col min="10" max="10" width="15" bestFit="1" customWidth="1"/>
    <col min="11" max="11" width="61.140625" bestFit="1" customWidth="1"/>
    <col min="12" max="12" width="13.85546875" customWidth="1"/>
    <col min="13" max="13" width="12.140625" customWidth="1"/>
    <col min="14" max="14" width="15.85546875" customWidth="1"/>
    <col min="15" max="15" width="14.28515625" customWidth="1"/>
    <col min="16" max="16" width="11" customWidth="1"/>
    <col min="17" max="17" width="55.7109375" bestFit="1" customWidth="1"/>
    <col min="18" max="18" width="43.85546875" bestFit="1" customWidth="1"/>
    <col min="19" max="19" width="37.28515625" bestFit="1" customWidth="1"/>
    <col min="20" max="20" width="27.85546875" bestFit="1" customWidth="1"/>
    <col min="21" max="21" width="13.28515625" bestFit="1" customWidth="1"/>
    <col min="22" max="22" width="12.5703125" bestFit="1" customWidth="1"/>
    <col min="23" max="23" width="36.7109375" bestFit="1" customWidth="1"/>
    <col min="24" max="24" width="36.140625" bestFit="1" customWidth="1"/>
    <col min="25" max="25" width="48" bestFit="1" customWidth="1"/>
    <col min="26" max="26" width="43.85546875" bestFit="1" customWidth="1"/>
    <col min="27" max="27" width="25.140625" bestFit="1" customWidth="1"/>
    <col min="28" max="28" width="20" bestFit="1" customWidth="1"/>
    <col min="29" max="29" width="29.28515625" bestFit="1" customWidth="1"/>
    <col min="30" max="30" width="32.42578125" bestFit="1" customWidth="1"/>
    <col min="31" max="31" width="33.5703125" bestFit="1" customWidth="1"/>
    <col min="32" max="32" width="39.42578125" bestFit="1" customWidth="1"/>
    <col min="33" max="33" width="35.7109375" bestFit="1" customWidth="1"/>
    <col min="34" max="34" width="48.5703125" bestFit="1" customWidth="1"/>
    <col min="35" max="35" width="27" bestFit="1" customWidth="1"/>
    <col min="36" max="36" width="35.85546875" bestFit="1" customWidth="1"/>
    <col min="37" max="37" width="34.140625" bestFit="1" customWidth="1"/>
    <col min="38" max="38" width="29.7109375" bestFit="1" customWidth="1"/>
    <col min="39" max="39" width="51.7109375" bestFit="1" customWidth="1"/>
    <col min="40" max="40" width="33.28515625" bestFit="1" customWidth="1"/>
    <col min="41" max="41" width="41.5703125" bestFit="1" customWidth="1"/>
    <col min="42" max="42" width="28.28515625" bestFit="1" customWidth="1"/>
    <col min="43" max="43" width="26.5703125" bestFit="1" customWidth="1"/>
    <col min="44" max="44" width="53" bestFit="1" customWidth="1"/>
    <col min="45" max="45" width="38.7109375" bestFit="1" customWidth="1"/>
    <col min="46" max="46" width="31.5703125" bestFit="1" customWidth="1"/>
    <col min="47" max="47" width="46" bestFit="1" customWidth="1"/>
    <col min="48" max="48" width="45.85546875" bestFit="1" customWidth="1"/>
    <col min="49" max="49" width="45.42578125" bestFit="1" customWidth="1"/>
    <col min="50" max="50" width="35.5703125" bestFit="1" customWidth="1"/>
    <col min="51" max="51" width="43.42578125" bestFit="1" customWidth="1"/>
    <col min="52" max="52" width="73.5703125" bestFit="1" customWidth="1"/>
    <col min="53" max="53" width="58.7109375" bestFit="1" customWidth="1"/>
    <col min="54" max="54" width="60.7109375" bestFit="1" customWidth="1"/>
    <col min="55" max="55" width="55.7109375" bestFit="1" customWidth="1"/>
    <col min="56" max="56" width="75.5703125" bestFit="1" customWidth="1"/>
    <col min="57" max="57" width="48.85546875" bestFit="1" customWidth="1"/>
    <col min="58" max="58" width="48.5703125" bestFit="1" customWidth="1"/>
    <col min="59" max="59" width="42.28515625" bestFit="1" customWidth="1"/>
    <col min="60" max="60" width="39.140625" bestFit="1" customWidth="1"/>
    <col min="61" max="61" width="42" bestFit="1" customWidth="1"/>
    <col min="62" max="62" width="32.85546875" bestFit="1" customWidth="1"/>
    <col min="63" max="63" width="15.140625" bestFit="1" customWidth="1"/>
    <col min="64" max="64" width="18.28515625" bestFit="1" customWidth="1"/>
    <col min="65" max="65" width="12.5703125" bestFit="1" customWidth="1"/>
  </cols>
  <sheetData>
    <row r="2" spans="1:9" ht="27.75" customHeight="1" x14ac:dyDescent="0.25">
      <c r="A2" s="710" t="s">
        <v>36</v>
      </c>
      <c r="B2" s="711"/>
      <c r="C2" s="711"/>
      <c r="D2" s="711"/>
      <c r="E2" s="711"/>
      <c r="F2" s="711"/>
      <c r="G2" s="711"/>
      <c r="H2" s="580"/>
    </row>
    <row r="3" spans="1:9" ht="20.25" x14ac:dyDescent="0.25">
      <c r="A3" s="712" t="s">
        <v>37</v>
      </c>
      <c r="B3" s="713"/>
      <c r="C3" s="713"/>
      <c r="D3" s="713"/>
      <c r="E3" s="713"/>
      <c r="F3" s="713"/>
      <c r="G3" s="713"/>
      <c r="H3" s="583"/>
    </row>
    <row r="4" spans="1:9" ht="15.75" customHeight="1" x14ac:dyDescent="0.25">
      <c r="A4" s="714" t="s">
        <v>38</v>
      </c>
      <c r="B4" s="715"/>
      <c r="C4" s="715"/>
      <c r="D4" s="715"/>
      <c r="E4" s="715"/>
      <c r="F4" s="715"/>
      <c r="G4" s="715"/>
      <c r="H4" s="587"/>
    </row>
    <row r="5" spans="1:9" x14ac:dyDescent="0.25">
      <c r="D5" s="278"/>
    </row>
    <row r="6" spans="1:9" x14ac:dyDescent="0.25">
      <c r="A6" s="906" t="s">
        <v>1627</v>
      </c>
      <c r="B6" s="906"/>
      <c r="C6" s="906"/>
      <c r="D6" s="906"/>
      <c r="E6" s="906"/>
      <c r="F6" s="906"/>
      <c r="G6" s="906"/>
    </row>
    <row r="7" spans="1:9" x14ac:dyDescent="0.25">
      <c r="A7" s="906">
        <v>2025</v>
      </c>
      <c r="B7" s="906"/>
      <c r="C7" s="906"/>
      <c r="D7" s="906"/>
      <c r="E7" s="906"/>
      <c r="F7" s="906"/>
      <c r="G7" s="906"/>
    </row>
    <row r="8" spans="1:9" x14ac:dyDescent="0.25">
      <c r="A8" s="910"/>
      <c r="B8" s="910"/>
      <c r="C8" s="910"/>
      <c r="D8" s="910"/>
      <c r="E8" s="910"/>
      <c r="F8" s="910"/>
      <c r="G8" s="910"/>
      <c r="H8" s="338"/>
    </row>
    <row r="9" spans="1:9" x14ac:dyDescent="0.25">
      <c r="B9" s="339"/>
      <c r="G9" s="288"/>
      <c r="H9" s="681" t="s">
        <v>803</v>
      </c>
      <c r="I9" s="679">
        <v>2892.0551499685903</v>
      </c>
    </row>
    <row r="10" spans="1:9" x14ac:dyDescent="0.25">
      <c r="B10" s="339"/>
      <c r="G10" s="288"/>
      <c r="H10" s="681" t="s">
        <v>1628</v>
      </c>
      <c r="I10" s="679">
        <v>2925.1047420182676</v>
      </c>
    </row>
    <row r="11" spans="1:9" x14ac:dyDescent="0.25">
      <c r="B11" s="339"/>
      <c r="G11" s="288"/>
      <c r="H11" s="681" t="s">
        <v>811</v>
      </c>
      <c r="I11" s="679">
        <v>3004.4061915190568</v>
      </c>
    </row>
    <row r="12" spans="1:9" x14ac:dyDescent="0.25">
      <c r="B12" s="339"/>
      <c r="G12" s="288"/>
      <c r="H12" s="681" t="s">
        <v>815</v>
      </c>
      <c r="I12" s="679">
        <v>3540.5832922306922</v>
      </c>
    </row>
    <row r="13" spans="1:9" x14ac:dyDescent="0.25">
      <c r="B13" s="339"/>
      <c r="G13" s="288"/>
      <c r="H13" s="681" t="s">
        <v>820</v>
      </c>
      <c r="I13" s="679">
        <v>4569.41644299994</v>
      </c>
    </row>
    <row r="14" spans="1:9" x14ac:dyDescent="0.25">
      <c r="B14" s="339"/>
      <c r="G14" s="288"/>
      <c r="H14" s="681" t="s">
        <v>821</v>
      </c>
      <c r="I14" s="679">
        <v>4735.2639342973571</v>
      </c>
    </row>
    <row r="15" spans="1:9" x14ac:dyDescent="0.25">
      <c r="B15" s="339"/>
      <c r="G15" s="288"/>
      <c r="H15" s="681" t="s">
        <v>798</v>
      </c>
      <c r="I15" s="679">
        <v>4829.7739154999599</v>
      </c>
    </row>
    <row r="16" spans="1:9" x14ac:dyDescent="0.25">
      <c r="B16" s="339"/>
      <c r="G16" s="288"/>
      <c r="H16" s="681" t="s">
        <v>800</v>
      </c>
      <c r="I16" s="679">
        <v>5368.4874659311427</v>
      </c>
    </row>
    <row r="17" spans="2:9" x14ac:dyDescent="0.25">
      <c r="B17" s="339"/>
      <c r="G17" s="288"/>
      <c r="H17" s="681" t="s">
        <v>809</v>
      </c>
      <c r="I17" s="679">
        <v>5454.1149091583065</v>
      </c>
    </row>
    <row r="18" spans="2:9" x14ac:dyDescent="0.25">
      <c r="B18" s="339"/>
      <c r="F18" s="116"/>
      <c r="G18" s="288"/>
      <c r="H18" s="681" t="s">
        <v>826</v>
      </c>
      <c r="I18" s="679">
        <v>5794.9096351948338</v>
      </c>
    </row>
    <row r="19" spans="2:9" x14ac:dyDescent="0.25">
      <c r="B19" s="339"/>
      <c r="G19" s="288"/>
      <c r="H19" s="681" t="s">
        <v>1629</v>
      </c>
      <c r="I19" s="679">
        <v>5937.3700962769408</v>
      </c>
    </row>
    <row r="20" spans="2:9" x14ac:dyDescent="0.25">
      <c r="B20" s="339"/>
      <c r="G20" s="288"/>
      <c r="H20" s="681" t="s">
        <v>812</v>
      </c>
      <c r="I20" s="679">
        <v>5988.3479867242786</v>
      </c>
    </row>
    <row r="21" spans="2:9" x14ac:dyDescent="0.25">
      <c r="B21" s="339"/>
      <c r="G21" s="288"/>
      <c r="H21" s="681" t="s">
        <v>818</v>
      </c>
      <c r="I21" s="679">
        <v>6265.7624909690358</v>
      </c>
    </row>
    <row r="22" spans="2:9" x14ac:dyDescent="0.25">
      <c r="B22" s="339"/>
      <c r="G22" s="288"/>
      <c r="H22" s="681" t="s">
        <v>804</v>
      </c>
      <c r="I22" s="679">
        <v>6826.1749336060202</v>
      </c>
    </row>
    <row r="23" spans="2:9" x14ac:dyDescent="0.25">
      <c r="B23" s="339"/>
      <c r="G23" s="288"/>
      <c r="H23" s="681" t="s">
        <v>1630</v>
      </c>
      <c r="I23" s="679">
        <v>7109.8463286982515</v>
      </c>
    </row>
    <row r="24" spans="2:9" x14ac:dyDescent="0.25">
      <c r="B24" s="339"/>
      <c r="G24" s="288"/>
      <c r="H24" s="681" t="s">
        <v>828</v>
      </c>
      <c r="I24" s="679">
        <v>7618.5963062192177</v>
      </c>
    </row>
    <row r="25" spans="2:9" x14ac:dyDescent="0.25">
      <c r="B25" s="339"/>
      <c r="G25" s="288"/>
      <c r="H25" s="681" t="s">
        <v>1631</v>
      </c>
      <c r="I25" s="679">
        <v>9400.7429016081624</v>
      </c>
    </row>
    <row r="26" spans="2:9" x14ac:dyDescent="0.25">
      <c r="B26" s="339"/>
      <c r="G26" s="288"/>
      <c r="H26" s="681" t="s">
        <v>806</v>
      </c>
      <c r="I26" s="679">
        <v>9471.7597233021042</v>
      </c>
    </row>
    <row r="27" spans="2:9" x14ac:dyDescent="0.25">
      <c r="B27" s="339"/>
      <c r="G27" s="288"/>
      <c r="H27" s="681" t="s">
        <v>819</v>
      </c>
      <c r="I27" s="679">
        <v>9583.2361506552243</v>
      </c>
    </row>
    <row r="28" spans="2:9" x14ac:dyDescent="0.25">
      <c r="B28" s="339"/>
      <c r="G28" s="288"/>
      <c r="H28" s="681" t="s">
        <v>829</v>
      </c>
      <c r="I28" s="679">
        <v>9812.3743562293021</v>
      </c>
    </row>
    <row r="29" spans="2:9" x14ac:dyDescent="0.25">
      <c r="B29" s="339"/>
      <c r="G29" s="288"/>
      <c r="H29" s="681" t="s">
        <v>1632</v>
      </c>
      <c r="I29" s="679">
        <v>9836.1783559817122</v>
      </c>
    </row>
    <row r="30" spans="2:9" x14ac:dyDescent="0.25">
      <c r="B30" s="339"/>
      <c r="G30" s="288"/>
      <c r="H30" s="681" t="s">
        <v>1633</v>
      </c>
      <c r="I30" s="679">
        <v>10264.166003515864</v>
      </c>
    </row>
    <row r="31" spans="2:9" x14ac:dyDescent="0.25">
      <c r="B31" s="339"/>
      <c r="G31" s="288"/>
      <c r="H31" s="681" t="s">
        <v>816</v>
      </c>
      <c r="I31" s="679">
        <v>11984.507469208365</v>
      </c>
    </row>
    <row r="32" spans="2:9" x14ac:dyDescent="0.25">
      <c r="B32" s="339"/>
      <c r="G32" s="288"/>
      <c r="H32" s="681" t="s">
        <v>794</v>
      </c>
      <c r="I32" s="679">
        <v>12621.9</v>
      </c>
    </row>
    <row r="33" spans="2:9" x14ac:dyDescent="0.25">
      <c r="B33" s="339"/>
      <c r="G33" s="288"/>
      <c r="H33" s="681" t="s">
        <v>822</v>
      </c>
      <c r="I33" s="679">
        <v>13068.147730053121</v>
      </c>
    </row>
    <row r="34" spans="2:9" x14ac:dyDescent="0.25">
      <c r="B34" s="339"/>
      <c r="G34" s="288"/>
      <c r="H34" s="681" t="s">
        <v>808</v>
      </c>
      <c r="I34" s="679">
        <v>15524.276326013907</v>
      </c>
    </row>
    <row r="35" spans="2:9" x14ac:dyDescent="0.25">
      <c r="B35" s="339"/>
      <c r="G35" s="288" t="s">
        <v>807</v>
      </c>
      <c r="H35" s="681" t="s">
        <v>1634</v>
      </c>
      <c r="I35" s="679">
        <v>18677.517992398796</v>
      </c>
    </row>
    <row r="36" spans="2:9" x14ac:dyDescent="0.25">
      <c r="B36" s="339"/>
      <c r="G36" s="288" t="s">
        <v>825</v>
      </c>
      <c r="H36" s="681" t="s">
        <v>807</v>
      </c>
      <c r="I36" s="679">
        <v>22861.340717687453</v>
      </c>
    </row>
    <row r="37" spans="2:9" x14ac:dyDescent="0.25">
      <c r="G37" s="288" t="s">
        <v>824</v>
      </c>
      <c r="H37" s="681" t="s">
        <v>802</v>
      </c>
      <c r="I37" s="679">
        <v>23074.184639732401</v>
      </c>
    </row>
    <row r="38" spans="2:9" x14ac:dyDescent="0.25">
      <c r="G38" s="288" t="s">
        <v>823</v>
      </c>
      <c r="H38" s="681" t="s">
        <v>1635</v>
      </c>
      <c r="I38" s="679">
        <v>29285.328379415878</v>
      </c>
    </row>
    <row r="39" spans="2:9" x14ac:dyDescent="0.25">
      <c r="H39" s="681" t="s">
        <v>1636</v>
      </c>
      <c r="I39" s="679">
        <v>30605.510280105802</v>
      </c>
    </row>
    <row r="40" spans="2:9" x14ac:dyDescent="0.25">
      <c r="H40" s="681" t="s">
        <v>825</v>
      </c>
      <c r="I40" s="679">
        <v>42546.026660657386</v>
      </c>
    </row>
    <row r="41" spans="2:9" x14ac:dyDescent="0.25">
      <c r="H41" s="681" t="s">
        <v>823</v>
      </c>
      <c r="I41" s="679">
        <v>55046.109818758574</v>
      </c>
    </row>
    <row r="64" spans="1:1" x14ac:dyDescent="0.25">
      <c r="A64" s="298" t="s">
        <v>1637</v>
      </c>
    </row>
    <row r="507" ht="13.5" customHeight="1" x14ac:dyDescent="0.25"/>
    <row r="546" spans="1:1" hidden="1" x14ac:dyDescent="0.25">
      <c r="A546">
        <v>62992</v>
      </c>
    </row>
    <row r="547" spans="1:1" hidden="1" x14ac:dyDescent="0.25">
      <c r="A547">
        <v>215815</v>
      </c>
    </row>
    <row r="548" spans="1:1" hidden="1" x14ac:dyDescent="0.25">
      <c r="A548">
        <v>760680</v>
      </c>
    </row>
    <row r="549" spans="1:1" hidden="1" x14ac:dyDescent="0.25">
      <c r="A549">
        <v>95665</v>
      </c>
    </row>
    <row r="550" spans="1:1" hidden="1" x14ac:dyDescent="0.25">
      <c r="A550">
        <v>383256</v>
      </c>
    </row>
    <row r="551" spans="1:1" hidden="1" x14ac:dyDescent="0.25">
      <c r="A551">
        <v>281759</v>
      </c>
    </row>
    <row r="552" spans="1:1" hidden="1" x14ac:dyDescent="0.25">
      <c r="A552">
        <v>587465</v>
      </c>
    </row>
    <row r="553" spans="1:1" hidden="1" x14ac:dyDescent="0.25">
      <c r="A553">
        <v>309092</v>
      </c>
    </row>
    <row r="554" spans="1:1" hidden="1" x14ac:dyDescent="0.25">
      <c r="A554">
        <v>192665</v>
      </c>
    </row>
    <row r="555" spans="1:1" hidden="1" x14ac:dyDescent="0.25">
      <c r="A555">
        <v>85708</v>
      </c>
    </row>
    <row r="556" spans="1:1" hidden="1" x14ac:dyDescent="0.25"/>
    <row r="557" spans="1:1" hidden="1" x14ac:dyDescent="0.25"/>
    <row r="558" spans="1:1" hidden="1" x14ac:dyDescent="0.25"/>
    <row r="559" spans="1:1" hidden="1" x14ac:dyDescent="0.25"/>
    <row r="560" spans="1:1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</sheetData>
  <mergeCells count="6">
    <mergeCell ref="A8:G8"/>
    <mergeCell ref="A2:G2"/>
    <mergeCell ref="A3:G3"/>
    <mergeCell ref="A4:G4"/>
    <mergeCell ref="A6:G6"/>
    <mergeCell ref="A7:G7"/>
  </mergeCells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4D121-FF37-4BFC-B9F4-2618EB7F5E08}">
  <dimension ref="A1:K21"/>
  <sheetViews>
    <sheetView showGridLines="0" topLeftCell="A8" workbookViewId="0">
      <selection activeCell="K17" sqref="K17"/>
    </sheetView>
  </sheetViews>
  <sheetFormatPr defaultColWidth="11.42578125" defaultRowHeight="15" x14ac:dyDescent="0.25"/>
  <cols>
    <col min="1" max="4" width="11.42578125" style="55"/>
    <col min="5" max="5" width="21.28515625" style="55" customWidth="1"/>
    <col min="6" max="6" width="29.7109375" style="55" customWidth="1"/>
    <col min="7" max="7" width="17.42578125" style="55" customWidth="1"/>
    <col min="8" max="8" width="20.5703125" style="55" bestFit="1" customWidth="1"/>
    <col min="9" max="9" width="15.7109375" style="55" customWidth="1"/>
    <col min="10" max="16384" width="11.42578125" style="55"/>
  </cols>
  <sheetData>
    <row r="1" spans="1:11" customFormat="1" x14ac:dyDescent="0.25">
      <c r="G1" s="72"/>
      <c r="H1" s="72"/>
    </row>
    <row r="2" spans="1:11" customFormat="1" ht="27.75" customHeight="1" x14ac:dyDescent="0.25">
      <c r="A2" s="55"/>
      <c r="B2" s="132"/>
      <c r="C2" s="132"/>
      <c r="D2" s="132"/>
      <c r="E2" s="710" t="s">
        <v>36</v>
      </c>
      <c r="F2" s="711"/>
      <c r="G2" s="711"/>
      <c r="H2" s="711"/>
      <c r="I2" s="711"/>
    </row>
    <row r="3" spans="1:11" customFormat="1" ht="20.25" x14ac:dyDescent="0.25">
      <c r="A3" s="55"/>
      <c r="B3" s="55"/>
      <c r="C3" s="55"/>
      <c r="D3" s="55"/>
      <c r="E3" s="712" t="s">
        <v>37</v>
      </c>
      <c r="F3" s="713"/>
      <c r="G3" s="713"/>
      <c r="H3" s="713"/>
      <c r="I3" s="713"/>
      <c r="J3" s="133"/>
      <c r="K3" s="133"/>
    </row>
    <row r="4" spans="1:11" customFormat="1" ht="15.75" customHeight="1" x14ac:dyDescent="0.25">
      <c r="A4" s="55"/>
      <c r="B4" s="6"/>
      <c r="C4" s="6"/>
      <c r="D4" s="6"/>
      <c r="E4" s="714" t="s">
        <v>38</v>
      </c>
      <c r="F4" s="715"/>
      <c r="G4" s="715"/>
      <c r="H4" s="715"/>
      <c r="I4" s="715"/>
    </row>
    <row r="5" spans="1:11" customFormat="1" x14ac:dyDescent="0.25">
      <c r="D5" s="278"/>
      <c r="G5" s="72"/>
      <c r="H5" s="72"/>
    </row>
    <row r="9" spans="1:11" x14ac:dyDescent="0.25">
      <c r="E9" s="911" t="s">
        <v>917</v>
      </c>
      <c r="F9" s="911"/>
      <c r="G9" s="911"/>
      <c r="H9" s="911"/>
      <c r="I9" s="911"/>
    </row>
    <row r="10" spans="1:11" ht="29.25" customHeight="1" x14ac:dyDescent="0.25">
      <c r="E10" s="912" t="s">
        <v>947</v>
      </c>
      <c r="F10" s="912"/>
      <c r="G10" s="912"/>
      <c r="H10" s="912"/>
      <c r="I10" s="912"/>
    </row>
    <row r="11" spans="1:11" ht="21.75" customHeight="1" x14ac:dyDescent="0.25">
      <c r="E11" s="911">
        <v>2025</v>
      </c>
      <c r="F11" s="911"/>
      <c r="G11" s="911"/>
      <c r="H11" s="911"/>
      <c r="I11" s="911"/>
    </row>
    <row r="12" spans="1:11" x14ac:dyDescent="0.25">
      <c r="E12" s="914" t="s">
        <v>918</v>
      </c>
      <c r="F12" s="914"/>
      <c r="G12" s="914"/>
      <c r="H12" s="914"/>
      <c r="I12" s="914"/>
    </row>
    <row r="13" spans="1:11" x14ac:dyDescent="0.25">
      <c r="E13" s="915" t="s">
        <v>919</v>
      </c>
      <c r="F13" s="915" t="s">
        <v>920</v>
      </c>
      <c r="G13" s="917" t="s">
        <v>921</v>
      </c>
      <c r="H13" s="917" t="s">
        <v>922</v>
      </c>
      <c r="I13" s="917" t="s">
        <v>923</v>
      </c>
    </row>
    <row r="14" spans="1:11" x14ac:dyDescent="0.25">
      <c r="E14" s="915"/>
      <c r="F14" s="915"/>
      <c r="G14" s="917"/>
      <c r="H14" s="917"/>
      <c r="I14" s="917"/>
    </row>
    <row r="15" spans="1:11" x14ac:dyDescent="0.25">
      <c r="E15" s="916"/>
      <c r="F15" s="916"/>
      <c r="G15" s="393">
        <v>1</v>
      </c>
      <c r="H15" s="393">
        <v>2</v>
      </c>
      <c r="I15" s="393">
        <v>3</v>
      </c>
    </row>
    <row r="16" spans="1:11" ht="63.75" x14ac:dyDescent="0.25">
      <c r="E16" s="394" t="s">
        <v>924</v>
      </c>
      <c r="F16" s="395" t="s">
        <v>925</v>
      </c>
      <c r="G16" s="396" t="s">
        <v>1638</v>
      </c>
      <c r="H16" s="397">
        <v>609694267</v>
      </c>
      <c r="I16" s="398">
        <v>5693679059.7600002</v>
      </c>
    </row>
    <row r="17" spans="5:9" ht="63.75" x14ac:dyDescent="0.25">
      <c r="E17" s="913" t="s">
        <v>1639</v>
      </c>
      <c r="F17" s="395" t="s">
        <v>927</v>
      </c>
      <c r="G17" s="396" t="s">
        <v>928</v>
      </c>
      <c r="H17" s="397">
        <v>65810196</v>
      </c>
      <c r="I17" s="398">
        <v>1968973081.24</v>
      </c>
    </row>
    <row r="18" spans="5:9" ht="89.25" x14ac:dyDescent="0.25">
      <c r="E18" s="913"/>
      <c r="F18" s="395" t="s">
        <v>929</v>
      </c>
      <c r="G18" s="396" t="s">
        <v>930</v>
      </c>
      <c r="H18" s="397">
        <v>34046142</v>
      </c>
      <c r="I18" s="398">
        <v>729208436.57000005</v>
      </c>
    </row>
    <row r="19" spans="5:9" ht="76.5" x14ac:dyDescent="0.25">
      <c r="E19" s="399" t="s">
        <v>1640</v>
      </c>
      <c r="F19" s="400" t="s">
        <v>1641</v>
      </c>
      <c r="G19" s="401" t="s">
        <v>932</v>
      </c>
      <c r="H19" s="402">
        <v>5804</v>
      </c>
      <c r="I19" s="403">
        <v>297058796</v>
      </c>
    </row>
    <row r="20" spans="5:9" x14ac:dyDescent="0.25">
      <c r="E20" s="404" t="s">
        <v>933</v>
      </c>
      <c r="F20" s="404"/>
      <c r="G20" s="404"/>
      <c r="H20" s="405"/>
      <c r="I20" s="406">
        <f>SUM(I16:I19)</f>
        <v>8688919373.5699997</v>
      </c>
    </row>
    <row r="21" spans="5:9" x14ac:dyDescent="0.25">
      <c r="E21" s="52" t="s">
        <v>934</v>
      </c>
    </row>
  </sheetData>
  <mergeCells count="13">
    <mergeCell ref="E17:E18"/>
    <mergeCell ref="E12:I12"/>
    <mergeCell ref="E13:E15"/>
    <mergeCell ref="F13:F15"/>
    <mergeCell ref="G13:G14"/>
    <mergeCell ref="H13:H14"/>
    <mergeCell ref="I13:I14"/>
    <mergeCell ref="E11:I11"/>
    <mergeCell ref="E2:I2"/>
    <mergeCell ref="E3:I3"/>
    <mergeCell ref="E4:I4"/>
    <mergeCell ref="E9:I9"/>
    <mergeCell ref="E10:I10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BED41-7516-4305-9DA6-65A793046232}">
  <dimension ref="A1:K22"/>
  <sheetViews>
    <sheetView showGridLines="0" topLeftCell="A8" workbookViewId="0">
      <selection activeCell="N14" sqref="N14"/>
    </sheetView>
  </sheetViews>
  <sheetFormatPr defaultColWidth="11.42578125" defaultRowHeight="15" x14ac:dyDescent="0.25"/>
  <cols>
    <col min="1" max="5" width="11.42578125" style="55"/>
    <col min="6" max="6" width="16.28515625" style="55" customWidth="1"/>
    <col min="7" max="7" width="35.28515625" style="55" customWidth="1"/>
    <col min="8" max="8" width="17.5703125" style="55" customWidth="1"/>
    <col min="9" max="9" width="17.140625" style="55" customWidth="1"/>
    <col min="10" max="10" width="15.85546875" style="55" customWidth="1"/>
    <col min="11" max="16384" width="11.42578125" style="55"/>
  </cols>
  <sheetData>
    <row r="1" spans="1:11" customFormat="1" x14ac:dyDescent="0.25">
      <c r="G1" s="72"/>
      <c r="H1" s="72"/>
    </row>
    <row r="2" spans="1:11" customFormat="1" ht="27.75" customHeight="1" x14ac:dyDescent="0.25">
      <c r="A2" s="55"/>
      <c r="B2" s="132"/>
      <c r="C2" s="132"/>
      <c r="D2" s="132"/>
      <c r="E2" s="55"/>
      <c r="F2" s="710" t="s">
        <v>36</v>
      </c>
      <c r="G2" s="711"/>
      <c r="H2" s="711"/>
      <c r="I2" s="711"/>
      <c r="J2" s="711"/>
    </row>
    <row r="3" spans="1:11" customFormat="1" ht="20.25" x14ac:dyDescent="0.25">
      <c r="A3" s="55"/>
      <c r="B3" s="55"/>
      <c r="C3" s="55"/>
      <c r="D3" s="55"/>
      <c r="E3" s="55"/>
      <c r="F3" s="712" t="s">
        <v>37</v>
      </c>
      <c r="G3" s="713"/>
      <c r="H3" s="713"/>
      <c r="I3" s="713"/>
      <c r="J3" s="713"/>
      <c r="K3" s="133"/>
    </row>
    <row r="4" spans="1:11" customFormat="1" ht="15.75" customHeight="1" x14ac:dyDescent="0.25">
      <c r="A4" s="55"/>
      <c r="B4" s="6"/>
      <c r="C4" s="6"/>
      <c r="D4" s="6"/>
      <c r="E4" s="55"/>
      <c r="F4" s="714" t="s">
        <v>38</v>
      </c>
      <c r="G4" s="715"/>
      <c r="H4" s="715"/>
      <c r="I4" s="715"/>
      <c r="J4" s="715"/>
    </row>
    <row r="5" spans="1:11" customFormat="1" x14ac:dyDescent="0.25">
      <c r="D5" s="278"/>
      <c r="G5" s="72"/>
      <c r="H5" s="72"/>
    </row>
    <row r="9" spans="1:11" x14ac:dyDescent="0.25">
      <c r="F9" s="911" t="s">
        <v>935</v>
      </c>
      <c r="G9" s="911"/>
      <c r="H9" s="911"/>
      <c r="I9" s="911"/>
      <c r="J9" s="911"/>
    </row>
    <row r="10" spans="1:11" ht="28.5" customHeight="1" x14ac:dyDescent="0.25">
      <c r="F10" s="912" t="s">
        <v>944</v>
      </c>
      <c r="G10" s="912"/>
      <c r="H10" s="912"/>
      <c r="I10" s="912"/>
      <c r="J10" s="912"/>
    </row>
    <row r="11" spans="1:11" x14ac:dyDescent="0.25">
      <c r="F11" s="911">
        <v>2025</v>
      </c>
      <c r="G11" s="911"/>
      <c r="H11" s="911"/>
      <c r="I11" s="911"/>
      <c r="J11" s="911"/>
    </row>
    <row r="12" spans="1:11" x14ac:dyDescent="0.25">
      <c r="F12" s="914" t="s">
        <v>918</v>
      </c>
      <c r="G12" s="914"/>
      <c r="H12" s="914"/>
      <c r="I12" s="914"/>
      <c r="J12" s="914"/>
    </row>
    <row r="13" spans="1:11" ht="3" customHeight="1" x14ac:dyDescent="0.25"/>
    <row r="14" spans="1:11" ht="33.75" customHeight="1" x14ac:dyDescent="0.25">
      <c r="F14" s="915" t="s">
        <v>919</v>
      </c>
      <c r="G14" s="915" t="s">
        <v>920</v>
      </c>
      <c r="H14" s="917" t="s">
        <v>921</v>
      </c>
      <c r="I14" s="917" t="s">
        <v>922</v>
      </c>
      <c r="J14" s="917" t="s">
        <v>923</v>
      </c>
    </row>
    <row r="15" spans="1:11" x14ac:dyDescent="0.25">
      <c r="F15" s="915"/>
      <c r="G15" s="915"/>
      <c r="H15" s="917"/>
      <c r="I15" s="917"/>
      <c r="J15" s="917"/>
    </row>
    <row r="16" spans="1:11" x14ac:dyDescent="0.25">
      <c r="F16" s="916"/>
      <c r="G16" s="916"/>
      <c r="H16" s="393">
        <v>1</v>
      </c>
      <c r="I16" s="393">
        <v>2</v>
      </c>
      <c r="J16" s="393">
        <v>3</v>
      </c>
    </row>
    <row r="17" spans="6:10" ht="51" x14ac:dyDescent="0.25">
      <c r="F17" s="407" t="s">
        <v>924</v>
      </c>
      <c r="G17" s="395" t="s">
        <v>936</v>
      </c>
      <c r="H17" s="396" t="s">
        <v>937</v>
      </c>
      <c r="I17" s="397">
        <v>580262400</v>
      </c>
      <c r="J17" s="398">
        <v>3517737184</v>
      </c>
    </row>
    <row r="18" spans="6:10" ht="51" x14ac:dyDescent="0.25">
      <c r="F18" s="918" t="s">
        <v>926</v>
      </c>
      <c r="G18" s="395" t="s">
        <v>938</v>
      </c>
      <c r="H18" s="396" t="s">
        <v>928</v>
      </c>
      <c r="I18" s="397">
        <v>106651125.36</v>
      </c>
      <c r="J18" s="398">
        <v>339457675.97000003</v>
      </c>
    </row>
    <row r="19" spans="6:10" ht="76.5" x14ac:dyDescent="0.25">
      <c r="F19" s="918"/>
      <c r="G19" s="395" t="s">
        <v>939</v>
      </c>
      <c r="H19" s="396" t="s">
        <v>930</v>
      </c>
      <c r="I19" s="397">
        <v>32122555</v>
      </c>
      <c r="J19" s="398">
        <v>588100457.87</v>
      </c>
    </row>
    <row r="20" spans="6:10" ht="63.75" x14ac:dyDescent="0.25">
      <c r="F20" s="408" t="s">
        <v>931</v>
      </c>
      <c r="G20" s="400" t="s">
        <v>940</v>
      </c>
      <c r="H20" s="401" t="s">
        <v>932</v>
      </c>
      <c r="I20" s="402">
        <v>427000</v>
      </c>
      <c r="J20" s="403">
        <v>387882771</v>
      </c>
    </row>
    <row r="21" spans="6:10" x14ac:dyDescent="0.25">
      <c r="F21" s="404" t="s">
        <v>933</v>
      </c>
      <c r="G21" s="404"/>
      <c r="H21" s="404"/>
      <c r="I21" s="405"/>
      <c r="J21" s="406">
        <f>SUM(J17:J20)</f>
        <v>4833178088.8400002</v>
      </c>
    </row>
    <row r="22" spans="6:10" x14ac:dyDescent="0.25">
      <c r="F22" s="52" t="s">
        <v>934</v>
      </c>
    </row>
  </sheetData>
  <mergeCells count="13">
    <mergeCell ref="F18:F19"/>
    <mergeCell ref="F12:J12"/>
    <mergeCell ref="F14:F16"/>
    <mergeCell ref="G14:G16"/>
    <mergeCell ref="H14:H15"/>
    <mergeCell ref="I14:I15"/>
    <mergeCell ref="J14:J15"/>
    <mergeCell ref="F11:J11"/>
    <mergeCell ref="F2:J2"/>
    <mergeCell ref="F3:J3"/>
    <mergeCell ref="F4:J4"/>
    <mergeCell ref="F9:J9"/>
    <mergeCell ref="F10:J10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7E7EB-1BB4-4DEB-B00D-A22D91E2BC6C}">
  <dimension ref="E1:P20"/>
  <sheetViews>
    <sheetView showGridLines="0" topLeftCell="A8" workbookViewId="0">
      <selection activeCell="I30" sqref="I30"/>
    </sheetView>
  </sheetViews>
  <sheetFormatPr defaultColWidth="11.42578125" defaultRowHeight="15" x14ac:dyDescent="0.25"/>
  <cols>
    <col min="1" max="4" width="11.42578125" style="55"/>
    <col min="5" max="5" width="19" style="55" customWidth="1"/>
    <col min="6" max="6" width="30.140625" style="55" customWidth="1"/>
    <col min="7" max="7" width="16.28515625" style="55" customWidth="1"/>
    <col min="8" max="8" width="14.42578125" style="55" customWidth="1"/>
    <col min="9" max="9" width="17.28515625" style="55" customWidth="1"/>
    <col min="10" max="16384" width="11.42578125" style="55"/>
  </cols>
  <sheetData>
    <row r="1" spans="5:16" ht="27.75" x14ac:dyDescent="0.25">
      <c r="E1" s="710" t="s">
        <v>36</v>
      </c>
      <c r="F1" s="711"/>
      <c r="G1" s="711"/>
      <c r="H1" s="711"/>
      <c r="I1" s="711"/>
    </row>
    <row r="2" spans="5:16" ht="20.25" x14ac:dyDescent="0.25">
      <c r="E2" s="712" t="s">
        <v>37</v>
      </c>
      <c r="F2" s="713"/>
      <c r="G2" s="713"/>
      <c r="H2" s="713"/>
      <c r="I2" s="713"/>
    </row>
    <row r="3" spans="5:16" ht="15.75" x14ac:dyDescent="0.25">
      <c r="E3" s="714" t="s">
        <v>38</v>
      </c>
      <c r="F3" s="715"/>
      <c r="G3" s="715"/>
      <c r="H3" s="715"/>
      <c r="I3" s="715"/>
    </row>
    <row r="9" spans="5:16" x14ac:dyDescent="0.25">
      <c r="E9" s="911" t="s">
        <v>1642</v>
      </c>
      <c r="F9" s="911"/>
      <c r="G9" s="911"/>
      <c r="H9" s="911"/>
      <c r="I9" s="911"/>
      <c r="L9"/>
      <c r="M9"/>
      <c r="N9"/>
      <c r="O9"/>
      <c r="P9"/>
    </row>
    <row r="10" spans="5:16" ht="38.25" customHeight="1" x14ac:dyDescent="0.25">
      <c r="E10" s="912" t="s">
        <v>1643</v>
      </c>
      <c r="F10" s="912"/>
      <c r="G10" s="912"/>
      <c r="H10" s="912"/>
      <c r="I10" s="912"/>
      <c r="L10"/>
      <c r="M10"/>
      <c r="N10"/>
      <c r="O10"/>
      <c r="P10"/>
    </row>
    <row r="11" spans="5:16" x14ac:dyDescent="0.25">
      <c r="E11" s="911">
        <v>2025</v>
      </c>
      <c r="F11" s="911"/>
      <c r="G11" s="911"/>
      <c r="H11" s="911"/>
      <c r="I11" s="911"/>
      <c r="L11"/>
      <c r="M11"/>
      <c r="N11"/>
      <c r="O11"/>
      <c r="P11"/>
    </row>
    <row r="12" spans="5:16" x14ac:dyDescent="0.25">
      <c r="E12" s="914" t="s">
        <v>918</v>
      </c>
      <c r="F12" s="914"/>
      <c r="G12" s="914"/>
      <c r="H12" s="914"/>
      <c r="I12" s="914"/>
      <c r="L12"/>
      <c r="M12"/>
      <c r="N12"/>
      <c r="O12"/>
      <c r="P12"/>
    </row>
    <row r="13" spans="5:16" x14ac:dyDescent="0.25">
      <c r="E13" s="915" t="s">
        <v>919</v>
      </c>
      <c r="F13" s="915" t="s">
        <v>920</v>
      </c>
      <c r="G13" s="917" t="s">
        <v>921</v>
      </c>
      <c r="H13" s="917" t="s">
        <v>922</v>
      </c>
      <c r="I13" s="917" t="s">
        <v>923</v>
      </c>
      <c r="L13"/>
      <c r="M13"/>
      <c r="N13"/>
      <c r="O13"/>
      <c r="P13"/>
    </row>
    <row r="14" spans="5:16" x14ac:dyDescent="0.25">
      <c r="E14" s="915"/>
      <c r="F14" s="915"/>
      <c r="G14" s="917"/>
      <c r="H14" s="917"/>
      <c r="I14" s="917"/>
      <c r="L14"/>
      <c r="M14"/>
      <c r="N14"/>
      <c r="O14"/>
      <c r="P14"/>
    </row>
    <row r="15" spans="5:16" x14ac:dyDescent="0.25">
      <c r="E15" s="916"/>
      <c r="F15" s="916"/>
      <c r="G15" s="393">
        <v>1</v>
      </c>
      <c r="H15" s="393">
        <v>2</v>
      </c>
      <c r="I15" s="393">
        <v>3</v>
      </c>
      <c r="L15"/>
      <c r="M15"/>
      <c r="N15"/>
      <c r="O15"/>
      <c r="P15"/>
    </row>
    <row r="16" spans="5:16" ht="51" x14ac:dyDescent="0.25">
      <c r="E16" s="919" t="s">
        <v>924</v>
      </c>
      <c r="F16" s="395" t="s">
        <v>1644</v>
      </c>
      <c r="G16" s="396" t="s">
        <v>941</v>
      </c>
      <c r="H16" s="397">
        <v>42000000</v>
      </c>
      <c r="I16" s="398">
        <v>182269512</v>
      </c>
      <c r="L16"/>
      <c r="M16"/>
      <c r="N16"/>
      <c r="O16"/>
      <c r="P16"/>
    </row>
    <row r="17" spans="5:16" ht="63.75" x14ac:dyDescent="0.25">
      <c r="E17" s="920"/>
      <c r="F17" s="395" t="s">
        <v>1645</v>
      </c>
      <c r="G17" s="396" t="s">
        <v>942</v>
      </c>
      <c r="H17" s="397">
        <v>22000</v>
      </c>
      <c r="I17" s="398">
        <v>2365000</v>
      </c>
      <c r="L17"/>
      <c r="M17"/>
      <c r="N17"/>
      <c r="O17"/>
      <c r="P17"/>
    </row>
    <row r="18" spans="5:16" ht="76.5" x14ac:dyDescent="0.25">
      <c r="E18" s="399" t="s">
        <v>931</v>
      </c>
      <c r="F18" s="400" t="s">
        <v>1646</v>
      </c>
      <c r="G18" s="401" t="s">
        <v>943</v>
      </c>
      <c r="H18" s="402">
        <v>190000</v>
      </c>
      <c r="I18" s="403">
        <v>41490672</v>
      </c>
      <c r="L18"/>
      <c r="M18"/>
      <c r="N18"/>
      <c r="O18"/>
      <c r="P18"/>
    </row>
    <row r="19" spans="5:16" x14ac:dyDescent="0.25">
      <c r="E19" s="404" t="s">
        <v>933</v>
      </c>
      <c r="F19" s="404"/>
      <c r="G19" s="404"/>
      <c r="H19" s="405"/>
      <c r="I19" s="406">
        <f>SUM(I15:I18)</f>
        <v>226125187</v>
      </c>
    </row>
    <row r="20" spans="5:16" x14ac:dyDescent="0.25">
      <c r="E20" s="52" t="s">
        <v>934</v>
      </c>
    </row>
  </sheetData>
  <mergeCells count="13">
    <mergeCell ref="E16:E17"/>
    <mergeCell ref="E12:I12"/>
    <mergeCell ref="E13:E15"/>
    <mergeCell ref="F13:F15"/>
    <mergeCell ref="G13:G14"/>
    <mergeCell ref="H13:H14"/>
    <mergeCell ref="I13:I14"/>
    <mergeCell ref="E11:I11"/>
    <mergeCell ref="E1:I1"/>
    <mergeCell ref="E2:I2"/>
    <mergeCell ref="E3:I3"/>
    <mergeCell ref="E9:I9"/>
    <mergeCell ref="E10:I10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D80DF-A452-4F28-8A93-847EE1E5A638}">
  <dimension ref="E1:P18"/>
  <sheetViews>
    <sheetView showGridLines="0" workbookViewId="0">
      <selection activeCell="O28" sqref="O28"/>
    </sheetView>
  </sheetViews>
  <sheetFormatPr defaultColWidth="11.42578125" defaultRowHeight="15" x14ac:dyDescent="0.25"/>
  <cols>
    <col min="1" max="4" width="11.42578125" style="55"/>
    <col min="5" max="5" width="19" style="55" customWidth="1"/>
    <col min="6" max="6" width="30.140625" style="55" customWidth="1"/>
    <col min="7" max="7" width="16.28515625" style="55" customWidth="1"/>
    <col min="8" max="8" width="14.42578125" style="55" customWidth="1"/>
    <col min="9" max="9" width="17.28515625" style="55" customWidth="1"/>
    <col min="10" max="16384" width="11.42578125" style="55"/>
  </cols>
  <sheetData>
    <row r="1" spans="5:16" ht="27.75" x14ac:dyDescent="0.25">
      <c r="E1" s="710" t="s">
        <v>36</v>
      </c>
      <c r="F1" s="711"/>
      <c r="G1" s="711"/>
      <c r="H1" s="711"/>
      <c r="I1" s="711"/>
    </row>
    <row r="2" spans="5:16" ht="20.25" x14ac:dyDescent="0.25">
      <c r="E2" s="712" t="s">
        <v>37</v>
      </c>
      <c r="F2" s="713"/>
      <c r="G2" s="713"/>
      <c r="H2" s="713"/>
      <c r="I2" s="713"/>
    </row>
    <row r="3" spans="5:16" ht="15.75" x14ac:dyDescent="0.25">
      <c r="E3" s="714" t="s">
        <v>38</v>
      </c>
      <c r="F3" s="715"/>
      <c r="G3" s="715"/>
      <c r="H3" s="715"/>
      <c r="I3" s="715"/>
    </row>
    <row r="9" spans="5:16" x14ac:dyDescent="0.25">
      <c r="E9" s="911" t="s">
        <v>1647</v>
      </c>
      <c r="F9" s="911"/>
      <c r="G9" s="911"/>
      <c r="H9" s="911"/>
      <c r="I9" s="911"/>
      <c r="L9"/>
      <c r="M9"/>
      <c r="N9"/>
      <c r="O9"/>
      <c r="P9"/>
    </row>
    <row r="10" spans="5:16" ht="38.25" customHeight="1" x14ac:dyDescent="0.25">
      <c r="E10" s="912" t="s">
        <v>1648</v>
      </c>
      <c r="F10" s="912"/>
      <c r="G10" s="912"/>
      <c r="H10" s="912"/>
      <c r="I10" s="912"/>
      <c r="L10"/>
      <c r="M10"/>
      <c r="N10"/>
      <c r="O10"/>
      <c r="P10"/>
    </row>
    <row r="11" spans="5:16" x14ac:dyDescent="0.25">
      <c r="E11" s="911">
        <v>2025</v>
      </c>
      <c r="F11" s="911"/>
      <c r="G11" s="911"/>
      <c r="H11" s="911"/>
      <c r="I11" s="911"/>
      <c r="L11"/>
      <c r="M11"/>
      <c r="N11"/>
      <c r="O11"/>
      <c r="P11"/>
    </row>
    <row r="12" spans="5:16" x14ac:dyDescent="0.25">
      <c r="E12" s="914" t="s">
        <v>918</v>
      </c>
      <c r="F12" s="914"/>
      <c r="G12" s="914"/>
      <c r="H12" s="914"/>
      <c r="I12" s="914"/>
      <c r="L12"/>
      <c r="M12"/>
      <c r="N12"/>
      <c r="O12"/>
      <c r="P12"/>
    </row>
    <row r="13" spans="5:16" x14ac:dyDescent="0.25">
      <c r="E13" s="915" t="s">
        <v>919</v>
      </c>
      <c r="F13" s="915" t="s">
        <v>920</v>
      </c>
      <c r="G13" s="917" t="s">
        <v>921</v>
      </c>
      <c r="H13" s="917" t="s">
        <v>922</v>
      </c>
      <c r="I13" s="917" t="s">
        <v>923</v>
      </c>
      <c r="L13"/>
      <c r="M13"/>
      <c r="N13"/>
      <c r="O13"/>
      <c r="P13"/>
    </row>
    <row r="14" spans="5:16" x14ac:dyDescent="0.25">
      <c r="E14" s="915"/>
      <c r="F14" s="915"/>
      <c r="G14" s="917"/>
      <c r="H14" s="917"/>
      <c r="I14" s="917"/>
      <c r="L14"/>
      <c r="M14"/>
      <c r="N14"/>
      <c r="O14"/>
      <c r="P14"/>
    </row>
    <row r="15" spans="5:16" x14ac:dyDescent="0.25">
      <c r="E15" s="916"/>
      <c r="F15" s="916"/>
      <c r="G15" s="393">
        <v>1</v>
      </c>
      <c r="H15" s="393">
        <v>2</v>
      </c>
      <c r="I15" s="393">
        <v>3</v>
      </c>
      <c r="L15"/>
      <c r="M15"/>
      <c r="N15"/>
      <c r="O15"/>
      <c r="P15"/>
    </row>
    <row r="16" spans="5:16" ht="63.75" x14ac:dyDescent="0.25">
      <c r="E16" s="399" t="s">
        <v>1649</v>
      </c>
      <c r="F16" s="400" t="s">
        <v>1650</v>
      </c>
      <c r="G16" s="401" t="s">
        <v>1651</v>
      </c>
      <c r="H16" s="402">
        <v>97.5</v>
      </c>
      <c r="I16" s="403">
        <v>15399848092</v>
      </c>
      <c r="L16"/>
      <c r="M16"/>
      <c r="N16"/>
      <c r="O16"/>
      <c r="P16"/>
    </row>
    <row r="17" spans="5:16" x14ac:dyDescent="0.25">
      <c r="E17" s="404" t="s">
        <v>933</v>
      </c>
      <c r="F17" s="404"/>
      <c r="G17" s="404"/>
      <c r="H17" s="405"/>
      <c r="I17" s="406">
        <f>SUM(I15:I16)</f>
        <v>15399848095</v>
      </c>
      <c r="L17"/>
      <c r="M17"/>
      <c r="N17"/>
      <c r="O17"/>
      <c r="P17"/>
    </row>
    <row r="18" spans="5:16" x14ac:dyDescent="0.25">
      <c r="E18" s="52" t="s">
        <v>934</v>
      </c>
      <c r="L18"/>
      <c r="M18"/>
      <c r="N18"/>
      <c r="O18"/>
      <c r="P18"/>
    </row>
  </sheetData>
  <mergeCells count="12">
    <mergeCell ref="E12:I12"/>
    <mergeCell ref="E13:E15"/>
    <mergeCell ref="F13:F15"/>
    <mergeCell ref="G13:G14"/>
    <mergeCell ref="H13:H14"/>
    <mergeCell ref="I13:I14"/>
    <mergeCell ref="E11:I11"/>
    <mergeCell ref="E1:I1"/>
    <mergeCell ref="E2:I2"/>
    <mergeCell ref="E3:I3"/>
    <mergeCell ref="E9:I9"/>
    <mergeCell ref="E10:I10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FBE31-9DAC-4D39-B795-5F413B84D21A}">
  <dimension ref="B1:Z40"/>
  <sheetViews>
    <sheetView showGridLines="0" topLeftCell="F4" zoomScale="90" zoomScaleNormal="90" workbookViewId="0">
      <selection activeCell="T4" sqref="T1:T1048576"/>
    </sheetView>
  </sheetViews>
  <sheetFormatPr defaultColWidth="11.42578125" defaultRowHeight="12.75" x14ac:dyDescent="0.2"/>
  <cols>
    <col min="1" max="1" width="11.42578125" style="101" customWidth="1"/>
    <col min="2" max="2" width="42.7109375" style="101" customWidth="1"/>
    <col min="3" max="3" width="17" style="101" bestFit="1" customWidth="1"/>
    <col min="4" max="4" width="18.5703125" style="101" customWidth="1"/>
    <col min="5" max="5" width="17.5703125" style="101" bestFit="1" customWidth="1"/>
    <col min="6" max="6" width="18.42578125" style="101" bestFit="1" customWidth="1"/>
    <col min="7" max="7" width="17.5703125" style="101" customWidth="1"/>
    <col min="8" max="8" width="17.140625" style="101" bestFit="1" customWidth="1"/>
    <col min="9" max="9" width="16" style="101" customWidth="1"/>
    <col min="10" max="10" width="18.85546875" style="101" customWidth="1"/>
    <col min="11" max="11" width="18.5703125" style="101" bestFit="1" customWidth="1"/>
    <col min="12" max="16384" width="11.42578125" style="101"/>
  </cols>
  <sheetData>
    <row r="1" spans="2:26" ht="28.15" customHeight="1" x14ac:dyDescent="0.2">
      <c r="B1" s="886" t="s">
        <v>36</v>
      </c>
      <c r="C1" s="887"/>
      <c r="D1" s="887"/>
      <c r="E1" s="887"/>
      <c r="F1" s="887"/>
      <c r="G1" s="887"/>
      <c r="H1" s="887"/>
      <c r="I1" s="887"/>
      <c r="J1" s="887"/>
      <c r="K1" s="887"/>
    </row>
    <row r="2" spans="2:26" ht="20.25" x14ac:dyDescent="0.2">
      <c r="B2" s="802" t="s">
        <v>37</v>
      </c>
      <c r="C2" s="803"/>
      <c r="D2" s="803"/>
      <c r="E2" s="803"/>
      <c r="F2" s="803"/>
      <c r="G2" s="803"/>
      <c r="H2" s="803"/>
      <c r="I2" s="803"/>
      <c r="J2" s="803"/>
      <c r="K2" s="803"/>
    </row>
    <row r="3" spans="2:26" ht="15.75" customHeight="1" x14ac:dyDescent="0.2">
      <c r="B3" s="714" t="s">
        <v>38</v>
      </c>
      <c r="C3" s="715"/>
      <c r="D3" s="715"/>
      <c r="E3" s="715"/>
      <c r="F3" s="715"/>
      <c r="G3" s="715"/>
      <c r="H3" s="715"/>
      <c r="I3" s="715"/>
      <c r="J3" s="715"/>
      <c r="K3" s="867"/>
    </row>
    <row r="4" spans="2:26" ht="15" x14ac:dyDescent="0.25">
      <c r="B4" s="100"/>
      <c r="C4" s="100"/>
      <c r="D4" s="100"/>
      <c r="E4" s="100"/>
      <c r="F4" s="100"/>
      <c r="G4" s="100"/>
      <c r="H4" s="103"/>
      <c r="I4" s="103"/>
      <c r="J4" s="103"/>
      <c r="K4" s="103"/>
    </row>
    <row r="5" spans="2:26" ht="18.75" x14ac:dyDescent="0.3">
      <c r="B5" s="864" t="s">
        <v>951</v>
      </c>
      <c r="C5" s="864"/>
      <c r="D5" s="864"/>
      <c r="E5" s="864"/>
      <c r="F5" s="864"/>
      <c r="G5" s="864"/>
      <c r="H5" s="864"/>
      <c r="I5" s="864"/>
      <c r="J5" s="864"/>
      <c r="K5" s="864"/>
    </row>
    <row r="6" spans="2:26" ht="18.75" x14ac:dyDescent="0.3">
      <c r="B6" s="864" t="s">
        <v>949</v>
      </c>
      <c r="C6" s="864"/>
      <c r="D6" s="864"/>
      <c r="E6" s="864"/>
      <c r="F6" s="864"/>
      <c r="G6" s="864"/>
      <c r="H6" s="864"/>
      <c r="I6" s="864"/>
      <c r="J6" s="864"/>
      <c r="K6" s="864"/>
    </row>
    <row r="7" spans="2:26" ht="18.75" x14ac:dyDescent="0.3">
      <c r="B7" s="864">
        <v>2025</v>
      </c>
      <c r="C7" s="864"/>
      <c r="D7" s="864"/>
      <c r="E7" s="864"/>
      <c r="F7" s="864"/>
      <c r="G7" s="864"/>
      <c r="H7" s="864"/>
      <c r="I7" s="864"/>
      <c r="J7" s="864"/>
      <c r="K7" s="864"/>
    </row>
    <row r="8" spans="2:26" ht="15.75" x14ac:dyDescent="0.25">
      <c r="B8" s="860" t="s">
        <v>100</v>
      </c>
      <c r="C8" s="860"/>
      <c r="D8" s="860"/>
      <c r="E8" s="860"/>
      <c r="F8" s="860"/>
      <c r="G8" s="860"/>
      <c r="H8" s="860"/>
      <c r="I8" s="860"/>
      <c r="J8" s="860"/>
      <c r="K8" s="860"/>
    </row>
    <row r="9" spans="2:26" ht="15.75" x14ac:dyDescent="0.25">
      <c r="B9" s="104"/>
      <c r="C9" s="104"/>
      <c r="D9" s="104"/>
      <c r="E9" s="104"/>
      <c r="F9" s="104"/>
      <c r="G9" s="104"/>
      <c r="H9" s="104"/>
      <c r="I9" s="104"/>
      <c r="J9" s="104"/>
      <c r="K9" s="104"/>
    </row>
    <row r="10" spans="2:26" ht="41.25" customHeight="1" thickBot="1" x14ac:dyDescent="0.25">
      <c r="B10" s="861" t="s">
        <v>723</v>
      </c>
      <c r="C10" s="921" t="s">
        <v>760</v>
      </c>
      <c r="D10" s="922"/>
      <c r="E10" s="923"/>
      <c r="F10" s="921" t="s">
        <v>101</v>
      </c>
      <c r="G10" s="922"/>
      <c r="H10" s="923"/>
      <c r="I10" s="921" t="s">
        <v>72</v>
      </c>
      <c r="J10" s="922"/>
      <c r="K10" s="923"/>
      <c r="L10" s="921" t="s">
        <v>73</v>
      </c>
      <c r="M10" s="922"/>
      <c r="N10" s="923"/>
      <c r="O10" s="921" t="s">
        <v>729</v>
      </c>
      <c r="P10" s="922"/>
      <c r="Q10" s="923"/>
      <c r="R10" s="921" t="s">
        <v>1045</v>
      </c>
      <c r="S10" s="922"/>
      <c r="T10" s="923"/>
      <c r="U10" s="921" t="s">
        <v>1046</v>
      </c>
      <c r="V10" s="922"/>
      <c r="W10" s="923"/>
      <c r="X10" s="921" t="s">
        <v>98</v>
      </c>
      <c r="Y10" s="922"/>
      <c r="Z10" s="923"/>
    </row>
    <row r="11" spans="2:26" ht="60.75" thickBot="1" x14ac:dyDescent="0.25">
      <c r="B11" s="861"/>
      <c r="C11" s="105" t="s">
        <v>1652</v>
      </c>
      <c r="D11" s="105" t="s">
        <v>724</v>
      </c>
      <c r="E11" s="105" t="s">
        <v>1653</v>
      </c>
      <c r="F11" s="105" t="s">
        <v>1652</v>
      </c>
      <c r="G11" s="105" t="s">
        <v>724</v>
      </c>
      <c r="H11" s="105" t="s">
        <v>1653</v>
      </c>
      <c r="I11" s="105" t="s">
        <v>1652</v>
      </c>
      <c r="J11" s="105" t="s">
        <v>724</v>
      </c>
      <c r="K11" s="105" t="s">
        <v>1653</v>
      </c>
      <c r="L11" s="105" t="s">
        <v>1652</v>
      </c>
      <c r="M11" s="105" t="s">
        <v>724</v>
      </c>
      <c r="N11" s="105" t="s">
        <v>1653</v>
      </c>
      <c r="O11" s="105" t="s">
        <v>1652</v>
      </c>
      <c r="P11" s="105" t="s">
        <v>724</v>
      </c>
      <c r="Q11" s="105" t="s">
        <v>1653</v>
      </c>
      <c r="R11" s="105" t="s">
        <v>1652</v>
      </c>
      <c r="S11" s="105" t="s">
        <v>724</v>
      </c>
      <c r="T11" s="105" t="s">
        <v>1653</v>
      </c>
      <c r="U11" s="105" t="s">
        <v>1652</v>
      </c>
      <c r="V11" s="105" t="s">
        <v>724</v>
      </c>
      <c r="W11" s="105" t="s">
        <v>1653</v>
      </c>
      <c r="X11" s="105" t="s">
        <v>1652</v>
      </c>
      <c r="Y11" s="105" t="s">
        <v>724</v>
      </c>
      <c r="Z11" s="105" t="s">
        <v>1653</v>
      </c>
    </row>
    <row r="12" spans="2:26" ht="15.75" thickBot="1" x14ac:dyDescent="0.25">
      <c r="B12" s="923"/>
      <c r="C12" s="256">
        <v>1</v>
      </c>
      <c r="D12" s="256">
        <v>2</v>
      </c>
      <c r="E12" s="256" t="s">
        <v>725</v>
      </c>
      <c r="F12" s="256">
        <v>4</v>
      </c>
      <c r="G12" s="256">
        <v>5</v>
      </c>
      <c r="H12" s="256" t="s">
        <v>726</v>
      </c>
      <c r="I12" s="256">
        <v>7</v>
      </c>
      <c r="J12" s="256">
        <v>8</v>
      </c>
      <c r="K12" s="256" t="s">
        <v>727</v>
      </c>
      <c r="L12" s="256">
        <v>1</v>
      </c>
      <c r="M12" s="256">
        <v>2</v>
      </c>
      <c r="N12" s="256" t="s">
        <v>730</v>
      </c>
      <c r="O12" s="256">
        <v>4</v>
      </c>
      <c r="P12" s="256">
        <v>5</v>
      </c>
      <c r="Q12" s="256" t="s">
        <v>731</v>
      </c>
      <c r="R12" s="256">
        <v>4</v>
      </c>
      <c r="S12" s="256">
        <v>5</v>
      </c>
      <c r="T12" s="256" t="s">
        <v>731</v>
      </c>
      <c r="U12" s="256">
        <v>1</v>
      </c>
      <c r="V12" s="256">
        <v>2</v>
      </c>
      <c r="W12" s="256" t="s">
        <v>730</v>
      </c>
      <c r="X12" s="256">
        <v>4</v>
      </c>
      <c r="Y12" s="256">
        <v>5</v>
      </c>
      <c r="Z12" s="256" t="s">
        <v>731</v>
      </c>
    </row>
    <row r="13" spans="2:26" ht="15" x14ac:dyDescent="0.2">
      <c r="B13" s="262" t="s">
        <v>77</v>
      </c>
      <c r="C13" s="263">
        <f>SUM(C14:C20)</f>
        <v>1240428372056</v>
      </c>
      <c r="D13" s="254">
        <f>SUM(D14:D20)</f>
        <v>9090415849.7000008</v>
      </c>
      <c r="E13" s="254">
        <f t="shared" ref="E13:E24" si="0">C13-D13</f>
        <v>1231337956206.3</v>
      </c>
      <c r="F13" s="263">
        <f>SUM(F14:F20)</f>
        <v>174413945186</v>
      </c>
      <c r="G13" s="254">
        <f>SUM(G14:G20)</f>
        <v>131916061637</v>
      </c>
      <c r="H13" s="254">
        <f t="shared" ref="H13:H24" si="1">F13-G13</f>
        <v>42497883549</v>
      </c>
      <c r="I13" s="263">
        <f>SUM(I14:I20)</f>
        <v>88654552294</v>
      </c>
      <c r="J13" s="254">
        <f>SUM(J14:J20)</f>
        <v>41817346746</v>
      </c>
      <c r="K13" s="254">
        <f t="shared" ref="K13:K24" si="2">I13-J13</f>
        <v>46837205548</v>
      </c>
      <c r="L13" s="263">
        <f>SUM(L14:L20)</f>
        <v>25980725620.969997</v>
      </c>
      <c r="M13" s="254">
        <f>SUM(M14:M20)</f>
        <v>14687398519.620001</v>
      </c>
      <c r="N13" s="254">
        <f t="shared" ref="N13:N25" si="3">L13-M13</f>
        <v>11293327101.349997</v>
      </c>
      <c r="O13" s="263">
        <f>SUM(O14:O20)</f>
        <v>323703069642</v>
      </c>
      <c r="P13" s="254">
        <f>SUM(P14:P20)</f>
        <v>109915196768.04001</v>
      </c>
      <c r="Q13" s="254">
        <f t="shared" ref="Q13:Q25" si="4">O13-P13</f>
        <v>213787872873.95999</v>
      </c>
      <c r="R13" s="263">
        <f>SUM(R14:R20)</f>
        <v>162235576341</v>
      </c>
      <c r="S13" s="254">
        <f>SUM(S14:S20)</f>
        <v>0</v>
      </c>
      <c r="T13" s="254">
        <f t="shared" ref="T13:T25" si="5">R13-S13</f>
        <v>162235576341</v>
      </c>
      <c r="U13" s="263">
        <f>SUM(U14:U20)</f>
        <v>8855903711</v>
      </c>
      <c r="V13" s="254">
        <f>SUM(V14:V20)</f>
        <v>556243883</v>
      </c>
      <c r="W13" s="254">
        <f t="shared" ref="W13:W25" si="6">U13-V13</f>
        <v>8299659828</v>
      </c>
      <c r="X13" s="263">
        <f>SUM(X14:X20)</f>
        <v>9704973597</v>
      </c>
      <c r="Y13" s="254">
        <f>SUM(Y14:Y20)</f>
        <v>149703020</v>
      </c>
      <c r="Z13" s="254">
        <f t="shared" ref="Z13:Z25" si="7">X13-Y13</f>
        <v>9555270577</v>
      </c>
    </row>
    <row r="14" spans="2:26" ht="15" x14ac:dyDescent="0.2">
      <c r="B14" s="257" t="s">
        <v>103</v>
      </c>
      <c r="C14" s="108">
        <v>1159747493169</v>
      </c>
      <c r="D14" s="108">
        <v>9090415849.7000008</v>
      </c>
      <c r="E14" s="108">
        <f t="shared" si="0"/>
        <v>1150657077319.3</v>
      </c>
      <c r="F14" s="108">
        <v>4296919916</v>
      </c>
      <c r="G14" s="108">
        <v>0</v>
      </c>
      <c r="H14" s="108">
        <f t="shared" si="1"/>
        <v>4296919916</v>
      </c>
      <c r="I14" s="108">
        <v>0</v>
      </c>
      <c r="J14" s="108">
        <v>0</v>
      </c>
      <c r="K14" s="108">
        <f t="shared" si="2"/>
        <v>0</v>
      </c>
      <c r="L14" s="108">
        <v>5431272090.9899988</v>
      </c>
      <c r="M14" s="108">
        <v>0</v>
      </c>
      <c r="N14" s="108">
        <f t="shared" si="3"/>
        <v>5431272090.9899988</v>
      </c>
      <c r="O14" s="108">
        <v>0</v>
      </c>
      <c r="P14" s="108">
        <v>0</v>
      </c>
      <c r="Q14" s="108">
        <f t="shared" si="4"/>
        <v>0</v>
      </c>
      <c r="R14" s="108">
        <v>0</v>
      </c>
      <c r="S14" s="108">
        <v>0</v>
      </c>
      <c r="T14" s="108">
        <f t="shared" si="5"/>
        <v>0</v>
      </c>
      <c r="U14" s="108">
        <v>0</v>
      </c>
      <c r="V14" s="108">
        <v>0</v>
      </c>
      <c r="W14" s="108">
        <f t="shared" si="6"/>
        <v>0</v>
      </c>
      <c r="X14" s="108">
        <v>0</v>
      </c>
      <c r="Y14" s="108">
        <v>0</v>
      </c>
      <c r="Z14" s="108">
        <f t="shared" si="7"/>
        <v>0</v>
      </c>
    </row>
    <row r="15" spans="2:26" ht="30" x14ac:dyDescent="0.2">
      <c r="B15" s="257" t="s">
        <v>104</v>
      </c>
      <c r="C15" s="108">
        <v>4445524135</v>
      </c>
      <c r="D15" s="108">
        <v>0</v>
      </c>
      <c r="E15" s="108">
        <f t="shared" si="0"/>
        <v>4445524135</v>
      </c>
      <c r="F15" s="108">
        <v>0</v>
      </c>
      <c r="G15" s="108">
        <v>0</v>
      </c>
      <c r="H15" s="108">
        <f t="shared" si="1"/>
        <v>0</v>
      </c>
      <c r="I15" s="108">
        <v>5436990366</v>
      </c>
      <c r="J15" s="108">
        <v>0</v>
      </c>
      <c r="K15" s="108">
        <f t="shared" si="2"/>
        <v>5436990366</v>
      </c>
      <c r="L15" s="108">
        <v>0</v>
      </c>
      <c r="M15" s="108">
        <v>0</v>
      </c>
      <c r="N15" s="108">
        <f t="shared" si="3"/>
        <v>0</v>
      </c>
      <c r="O15" s="108">
        <v>0</v>
      </c>
      <c r="P15" s="108">
        <v>0</v>
      </c>
      <c r="Q15" s="108">
        <f t="shared" si="4"/>
        <v>0</v>
      </c>
      <c r="R15" s="108">
        <v>0</v>
      </c>
      <c r="S15" s="108">
        <v>0</v>
      </c>
      <c r="T15" s="108">
        <f t="shared" si="5"/>
        <v>0</v>
      </c>
      <c r="U15" s="108">
        <v>0</v>
      </c>
      <c r="V15" s="108">
        <v>0</v>
      </c>
      <c r="W15" s="108">
        <f t="shared" si="6"/>
        <v>0</v>
      </c>
      <c r="X15" s="108">
        <v>0</v>
      </c>
      <c r="Y15" s="108">
        <v>0</v>
      </c>
      <c r="Z15" s="108">
        <f t="shared" si="7"/>
        <v>0</v>
      </c>
    </row>
    <row r="16" spans="2:26" ht="15" x14ac:dyDescent="0.2">
      <c r="B16" s="257" t="s">
        <v>105</v>
      </c>
      <c r="C16" s="108">
        <v>42094309583</v>
      </c>
      <c r="D16" s="108">
        <v>0</v>
      </c>
      <c r="E16" s="108">
        <f t="shared" si="0"/>
        <v>42094309583</v>
      </c>
      <c r="F16" s="108">
        <v>35353033273</v>
      </c>
      <c r="G16" s="108">
        <v>0</v>
      </c>
      <c r="H16" s="108">
        <f t="shared" si="1"/>
        <v>35353033273</v>
      </c>
      <c r="I16" s="108">
        <v>41338454143</v>
      </c>
      <c r="J16" s="108">
        <v>0</v>
      </c>
      <c r="K16" s="108">
        <f t="shared" si="2"/>
        <v>41338454143</v>
      </c>
      <c r="L16" s="108">
        <v>4292438458.0099998</v>
      </c>
      <c r="M16" s="108">
        <v>0</v>
      </c>
      <c r="N16" s="108">
        <f t="shared" si="3"/>
        <v>4292438458.0099998</v>
      </c>
      <c r="O16" s="108">
        <v>200547124070</v>
      </c>
      <c r="P16" s="108">
        <v>13267039013.040001</v>
      </c>
      <c r="Q16" s="108">
        <f t="shared" si="4"/>
        <v>187280085056.95999</v>
      </c>
      <c r="R16" s="108">
        <v>113472645371</v>
      </c>
      <c r="S16" s="108">
        <v>0</v>
      </c>
      <c r="T16" s="108">
        <f t="shared" si="5"/>
        <v>113472645371</v>
      </c>
      <c r="U16" s="108">
        <v>12708815</v>
      </c>
      <c r="V16" s="108">
        <v>0</v>
      </c>
      <c r="W16" s="108">
        <f t="shared" si="6"/>
        <v>12708815</v>
      </c>
      <c r="X16" s="108">
        <v>8464297240</v>
      </c>
      <c r="Y16" s="108">
        <v>0</v>
      </c>
      <c r="Z16" s="108">
        <f t="shared" si="7"/>
        <v>8464297240</v>
      </c>
    </row>
    <row r="17" spans="2:26" ht="15" x14ac:dyDescent="0.2">
      <c r="B17" s="257" t="s">
        <v>106</v>
      </c>
      <c r="C17" s="108">
        <v>21158472346</v>
      </c>
      <c r="D17" s="108">
        <v>0</v>
      </c>
      <c r="E17" s="108">
        <f t="shared" si="0"/>
        <v>21158472346</v>
      </c>
      <c r="F17" s="108">
        <v>1904885145</v>
      </c>
      <c r="G17" s="108">
        <v>0</v>
      </c>
      <c r="H17" s="108">
        <f t="shared" si="1"/>
        <v>1904885145</v>
      </c>
      <c r="I17" s="108">
        <v>2400000</v>
      </c>
      <c r="J17" s="108">
        <v>0</v>
      </c>
      <c r="K17" s="108">
        <f t="shared" si="2"/>
        <v>2400000</v>
      </c>
      <c r="L17" s="108">
        <v>538633988.49000001</v>
      </c>
      <c r="M17" s="108">
        <v>0</v>
      </c>
      <c r="N17" s="108">
        <f t="shared" si="3"/>
        <v>538633988.49000001</v>
      </c>
      <c r="O17" s="108">
        <v>0</v>
      </c>
      <c r="P17" s="108">
        <v>0</v>
      </c>
      <c r="Q17" s="108">
        <f t="shared" si="4"/>
        <v>0</v>
      </c>
      <c r="R17" s="108">
        <v>43163842269</v>
      </c>
      <c r="S17" s="108">
        <v>0</v>
      </c>
      <c r="T17" s="108">
        <f t="shared" si="5"/>
        <v>43163842269</v>
      </c>
      <c r="U17" s="108">
        <v>7383211362</v>
      </c>
      <c r="V17" s="108">
        <v>0</v>
      </c>
      <c r="W17" s="108">
        <f t="shared" si="6"/>
        <v>7383211362</v>
      </c>
      <c r="X17" s="108">
        <v>57505000</v>
      </c>
      <c r="Y17" s="108">
        <v>0</v>
      </c>
      <c r="Z17" s="108">
        <f t="shared" si="7"/>
        <v>57505000</v>
      </c>
    </row>
    <row r="18" spans="2:26" ht="30" x14ac:dyDescent="0.2">
      <c r="B18" s="257" t="s">
        <v>107</v>
      </c>
      <c r="C18" s="108">
        <v>1343331371</v>
      </c>
      <c r="D18" s="108">
        <v>0</v>
      </c>
      <c r="E18" s="108">
        <f t="shared" si="0"/>
        <v>1343331371</v>
      </c>
      <c r="F18" s="108">
        <v>131916061637</v>
      </c>
      <c r="G18" s="108">
        <v>131916061637</v>
      </c>
      <c r="H18" s="108">
        <f t="shared" si="1"/>
        <v>0</v>
      </c>
      <c r="I18" s="108">
        <v>41817346746</v>
      </c>
      <c r="J18" s="108">
        <v>41817346746</v>
      </c>
      <c r="K18" s="108">
        <f t="shared" si="2"/>
        <v>0</v>
      </c>
      <c r="L18" s="108">
        <v>15418414633.98</v>
      </c>
      <c r="M18" s="108">
        <v>14687398519.620001</v>
      </c>
      <c r="N18" s="108">
        <f t="shared" si="3"/>
        <v>731016114.3599987</v>
      </c>
      <c r="O18" s="108">
        <v>96648157755</v>
      </c>
      <c r="P18" s="108">
        <v>96648157755</v>
      </c>
      <c r="Q18" s="108">
        <f t="shared" si="4"/>
        <v>0</v>
      </c>
      <c r="R18" s="108">
        <v>0</v>
      </c>
      <c r="S18" s="108">
        <v>0</v>
      </c>
      <c r="T18" s="108">
        <f t="shared" si="5"/>
        <v>0</v>
      </c>
      <c r="U18" s="108">
        <v>556243883</v>
      </c>
      <c r="V18" s="108">
        <v>556243883</v>
      </c>
      <c r="W18" s="108">
        <f t="shared" si="6"/>
        <v>0</v>
      </c>
      <c r="X18" s="108">
        <v>149703020</v>
      </c>
      <c r="Y18" s="108">
        <v>149703020</v>
      </c>
      <c r="Z18" s="108">
        <f t="shared" si="7"/>
        <v>0</v>
      </c>
    </row>
    <row r="19" spans="2:26" ht="30" x14ac:dyDescent="0.2">
      <c r="B19" s="257" t="s">
        <v>108</v>
      </c>
      <c r="C19" s="108">
        <v>358342268</v>
      </c>
      <c r="D19" s="108">
        <v>0</v>
      </c>
      <c r="E19" s="108">
        <f t="shared" si="0"/>
        <v>358342268</v>
      </c>
      <c r="F19" s="108">
        <v>12000000</v>
      </c>
      <c r="G19" s="108">
        <v>0</v>
      </c>
      <c r="H19" s="108">
        <f t="shared" si="1"/>
        <v>12000000</v>
      </c>
      <c r="I19" s="108">
        <v>0</v>
      </c>
      <c r="J19" s="108">
        <v>0</v>
      </c>
      <c r="K19" s="108">
        <f t="shared" si="2"/>
        <v>0</v>
      </c>
      <c r="L19" s="108">
        <v>267296026.5</v>
      </c>
      <c r="M19" s="108">
        <v>0</v>
      </c>
      <c r="N19" s="108">
        <f t="shared" si="3"/>
        <v>267296026.5</v>
      </c>
      <c r="O19" s="108">
        <v>0</v>
      </c>
      <c r="P19" s="108">
        <v>0</v>
      </c>
      <c r="Q19" s="108">
        <f t="shared" si="4"/>
        <v>0</v>
      </c>
      <c r="R19" s="108">
        <v>0</v>
      </c>
      <c r="S19" s="108">
        <v>0</v>
      </c>
      <c r="T19" s="108">
        <f t="shared" si="5"/>
        <v>0</v>
      </c>
      <c r="U19" s="108">
        <v>13920000</v>
      </c>
      <c r="V19" s="108">
        <v>0</v>
      </c>
      <c r="W19" s="108">
        <f t="shared" si="6"/>
        <v>13920000</v>
      </c>
      <c r="X19" s="108">
        <v>0</v>
      </c>
      <c r="Y19" s="108">
        <v>0</v>
      </c>
      <c r="Z19" s="108">
        <f t="shared" si="7"/>
        <v>0</v>
      </c>
    </row>
    <row r="20" spans="2:26" ht="15" x14ac:dyDescent="0.2">
      <c r="B20" s="257" t="s">
        <v>109</v>
      </c>
      <c r="C20" s="108">
        <v>11280899184</v>
      </c>
      <c r="D20" s="108">
        <v>0</v>
      </c>
      <c r="E20" s="108">
        <f t="shared" si="0"/>
        <v>11280899184</v>
      </c>
      <c r="F20" s="108">
        <v>931045215</v>
      </c>
      <c r="G20" s="108">
        <v>0</v>
      </c>
      <c r="H20" s="108">
        <f t="shared" si="1"/>
        <v>931045215</v>
      </c>
      <c r="I20" s="108">
        <v>59361039</v>
      </c>
      <c r="J20" s="108">
        <v>0</v>
      </c>
      <c r="K20" s="108">
        <f t="shared" si="2"/>
        <v>59361039</v>
      </c>
      <c r="L20" s="108">
        <v>32670423</v>
      </c>
      <c r="M20" s="108">
        <v>0</v>
      </c>
      <c r="N20" s="108">
        <f t="shared" si="3"/>
        <v>32670423</v>
      </c>
      <c r="O20" s="108">
        <v>26507787817</v>
      </c>
      <c r="P20" s="108">
        <v>0</v>
      </c>
      <c r="Q20" s="108">
        <f t="shared" si="4"/>
        <v>26507787817</v>
      </c>
      <c r="R20" s="108">
        <v>5599088701</v>
      </c>
      <c r="S20" s="108">
        <v>0</v>
      </c>
      <c r="T20" s="108">
        <f t="shared" si="5"/>
        <v>5599088701</v>
      </c>
      <c r="U20" s="108">
        <v>889819651</v>
      </c>
      <c r="V20" s="108">
        <v>0</v>
      </c>
      <c r="W20" s="108">
        <f t="shared" si="6"/>
        <v>889819651</v>
      </c>
      <c r="X20" s="108">
        <v>1033468337</v>
      </c>
      <c r="Y20" s="108">
        <v>0</v>
      </c>
      <c r="Z20" s="108">
        <f t="shared" si="7"/>
        <v>1033468337</v>
      </c>
    </row>
    <row r="21" spans="2:26" ht="15" x14ac:dyDescent="0.2">
      <c r="B21" s="264" t="s">
        <v>110</v>
      </c>
      <c r="C21" s="254">
        <f>SUM(C22:C24)</f>
        <v>936359438</v>
      </c>
      <c r="D21" s="254">
        <f>SUM(D22:D24)</f>
        <v>0</v>
      </c>
      <c r="E21" s="254">
        <f t="shared" si="0"/>
        <v>936359438</v>
      </c>
      <c r="F21" s="254">
        <f>SUM(F22:F24)</f>
        <v>10370319308</v>
      </c>
      <c r="G21" s="254">
        <f>SUM(G22:G24)</f>
        <v>10370319308</v>
      </c>
      <c r="H21" s="254">
        <f t="shared" si="1"/>
        <v>0</v>
      </c>
      <c r="I21" s="254">
        <f>SUM(I22:I24)</f>
        <v>37801000</v>
      </c>
      <c r="J21" s="254">
        <f>SUM(J22:J24)</f>
        <v>0</v>
      </c>
      <c r="K21" s="254">
        <f t="shared" si="2"/>
        <v>37801000</v>
      </c>
      <c r="L21" s="254">
        <f>SUM(L22:L24)</f>
        <v>10066950155.870003</v>
      </c>
      <c r="M21" s="254">
        <f>SUM(M22:M24)</f>
        <v>9795963449.7000008</v>
      </c>
      <c r="N21" s="254">
        <f t="shared" si="3"/>
        <v>270986706.17000198</v>
      </c>
      <c r="O21" s="254">
        <f>SUM(O22:O24)</f>
        <v>14364544825</v>
      </c>
      <c r="P21" s="254">
        <f>SUM(P22:P24)</f>
        <v>14364544825</v>
      </c>
      <c r="Q21" s="254">
        <f t="shared" si="4"/>
        <v>0</v>
      </c>
      <c r="R21" s="254">
        <f>SUM(R22:R24)</f>
        <v>0</v>
      </c>
      <c r="S21" s="254">
        <f>SUM(S22:S24)</f>
        <v>0</v>
      </c>
      <c r="T21" s="254">
        <f t="shared" si="5"/>
        <v>0</v>
      </c>
      <c r="U21" s="254">
        <f>SUM(U22:U24)</f>
        <v>11795188262</v>
      </c>
      <c r="V21" s="254">
        <f>SUM(V22:V24)</f>
        <v>2582630000</v>
      </c>
      <c r="W21" s="254">
        <f t="shared" si="6"/>
        <v>9212558262</v>
      </c>
      <c r="X21" s="254">
        <f>SUM(X22:X24)</f>
        <v>0</v>
      </c>
      <c r="Y21" s="254">
        <f>SUM(Y22:Y24)</f>
        <v>0</v>
      </c>
      <c r="Z21" s="254">
        <f t="shared" si="7"/>
        <v>0</v>
      </c>
    </row>
    <row r="22" spans="2:26" ht="30" x14ac:dyDescent="0.2">
      <c r="B22" s="127" t="s">
        <v>111</v>
      </c>
      <c r="C22" s="114">
        <v>0</v>
      </c>
      <c r="D22" s="114">
        <v>0</v>
      </c>
      <c r="E22" s="114">
        <f t="shared" si="0"/>
        <v>0</v>
      </c>
      <c r="F22" s="114">
        <v>0</v>
      </c>
      <c r="G22" s="114">
        <v>0</v>
      </c>
      <c r="H22" s="114">
        <f t="shared" si="1"/>
        <v>0</v>
      </c>
      <c r="I22" s="114">
        <v>37474000</v>
      </c>
      <c r="J22" s="114">
        <v>0</v>
      </c>
      <c r="K22" s="114">
        <f t="shared" si="2"/>
        <v>37474000</v>
      </c>
      <c r="L22" s="114">
        <v>211839328.08000001</v>
      </c>
      <c r="M22" s="114"/>
      <c r="N22" s="114">
        <f t="shared" si="3"/>
        <v>211839328.08000001</v>
      </c>
      <c r="O22" s="114">
        <v>0</v>
      </c>
      <c r="P22" s="114">
        <v>0</v>
      </c>
      <c r="Q22" s="114">
        <f t="shared" si="4"/>
        <v>0</v>
      </c>
      <c r="R22" s="114">
        <v>0</v>
      </c>
      <c r="S22" s="114">
        <v>0</v>
      </c>
      <c r="T22" s="114">
        <f t="shared" si="5"/>
        <v>0</v>
      </c>
      <c r="U22" s="114">
        <v>0</v>
      </c>
      <c r="V22" s="114">
        <v>0</v>
      </c>
      <c r="W22" s="114">
        <f t="shared" si="6"/>
        <v>0</v>
      </c>
      <c r="X22" s="114">
        <v>0</v>
      </c>
      <c r="Y22" s="114">
        <v>0</v>
      </c>
      <c r="Z22" s="114">
        <f t="shared" si="7"/>
        <v>0</v>
      </c>
    </row>
    <row r="23" spans="2:26" ht="30" x14ac:dyDescent="0.2">
      <c r="B23" s="127" t="s">
        <v>112</v>
      </c>
      <c r="C23" s="114">
        <v>936359438</v>
      </c>
      <c r="D23" s="114">
        <v>0</v>
      </c>
      <c r="E23" s="114">
        <f t="shared" si="0"/>
        <v>936359438</v>
      </c>
      <c r="F23" s="114">
        <v>10370319308</v>
      </c>
      <c r="G23" s="114">
        <v>10370319308</v>
      </c>
      <c r="H23" s="114">
        <f t="shared" si="1"/>
        <v>0</v>
      </c>
      <c r="I23" s="114">
        <v>0</v>
      </c>
      <c r="J23" s="114">
        <v>0</v>
      </c>
      <c r="K23" s="114">
        <f t="shared" si="2"/>
        <v>0</v>
      </c>
      <c r="L23" s="114">
        <v>9855110827.7900028</v>
      </c>
      <c r="M23" s="114">
        <v>9795963449.7000008</v>
      </c>
      <c r="N23" s="114">
        <f t="shared" si="3"/>
        <v>59147378.09000206</v>
      </c>
      <c r="O23" s="114">
        <v>14364544825</v>
      </c>
      <c r="P23" s="114">
        <v>14364544825</v>
      </c>
      <c r="Q23" s="114">
        <f t="shared" si="4"/>
        <v>0</v>
      </c>
      <c r="R23" s="114">
        <v>0</v>
      </c>
      <c r="S23" s="114">
        <v>0</v>
      </c>
      <c r="T23" s="114">
        <f t="shared" si="5"/>
        <v>0</v>
      </c>
      <c r="U23" s="114">
        <v>2582630000</v>
      </c>
      <c r="V23" s="114">
        <v>2582630000</v>
      </c>
      <c r="W23" s="114">
        <f t="shared" si="6"/>
        <v>0</v>
      </c>
      <c r="X23" s="114">
        <v>0</v>
      </c>
      <c r="Y23" s="114">
        <v>0</v>
      </c>
      <c r="Z23" s="114">
        <f t="shared" si="7"/>
        <v>0</v>
      </c>
    </row>
    <row r="24" spans="2:26" ht="45" x14ac:dyDescent="0.2">
      <c r="B24" s="127" t="s">
        <v>113</v>
      </c>
      <c r="C24" s="114">
        <v>0</v>
      </c>
      <c r="D24" s="114">
        <v>0</v>
      </c>
      <c r="E24" s="114">
        <f t="shared" si="0"/>
        <v>0</v>
      </c>
      <c r="F24" s="114">
        <v>0</v>
      </c>
      <c r="G24" s="114">
        <v>0</v>
      </c>
      <c r="H24" s="114">
        <f t="shared" si="1"/>
        <v>0</v>
      </c>
      <c r="I24" s="114">
        <v>327000</v>
      </c>
      <c r="J24" s="114">
        <v>0</v>
      </c>
      <c r="K24" s="114">
        <f t="shared" si="2"/>
        <v>327000</v>
      </c>
      <c r="L24" s="114">
        <v>0</v>
      </c>
      <c r="M24" s="114">
        <v>0</v>
      </c>
      <c r="N24" s="114">
        <f t="shared" si="3"/>
        <v>0</v>
      </c>
      <c r="O24" s="114">
        <v>0</v>
      </c>
      <c r="P24" s="114">
        <v>0</v>
      </c>
      <c r="Q24" s="114">
        <f t="shared" si="4"/>
        <v>0</v>
      </c>
      <c r="R24" s="114">
        <v>0</v>
      </c>
      <c r="S24" s="114">
        <v>0</v>
      </c>
      <c r="T24" s="114">
        <f t="shared" si="5"/>
        <v>0</v>
      </c>
      <c r="U24" s="114">
        <v>9212558262</v>
      </c>
      <c r="V24" s="114">
        <v>0</v>
      </c>
      <c r="W24" s="114">
        <f t="shared" si="6"/>
        <v>9212558262</v>
      </c>
      <c r="X24" s="114">
        <v>0</v>
      </c>
      <c r="Y24" s="114">
        <v>0</v>
      </c>
      <c r="Z24" s="114">
        <f t="shared" si="7"/>
        <v>0</v>
      </c>
    </row>
    <row r="25" spans="2:26" ht="15.75" thickBot="1" x14ac:dyDescent="0.3">
      <c r="B25" s="258" t="s">
        <v>728</v>
      </c>
      <c r="C25" s="259">
        <f>C13+C21</f>
        <v>1241364731494</v>
      </c>
      <c r="D25" s="260">
        <f>D13+D21</f>
        <v>9090415849.7000008</v>
      </c>
      <c r="E25" s="260">
        <f>C25-D25</f>
        <v>1232274315644.3</v>
      </c>
      <c r="F25" s="260">
        <f>F13+F21</f>
        <v>184784264494</v>
      </c>
      <c r="G25" s="260">
        <f>G13+G21</f>
        <v>142286380945</v>
      </c>
      <c r="H25" s="260">
        <f>F25-G25</f>
        <v>42497883549</v>
      </c>
      <c r="I25" s="260">
        <f>I13+I21</f>
        <v>88692353294</v>
      </c>
      <c r="J25" s="260">
        <f>J13+J21</f>
        <v>41817346746</v>
      </c>
      <c r="K25" s="260">
        <f>I25-J25</f>
        <v>46875006548</v>
      </c>
      <c r="L25" s="259">
        <f>L13+L21</f>
        <v>36047675776.839996</v>
      </c>
      <c r="M25" s="259">
        <f>M13+M21</f>
        <v>24483361969.32</v>
      </c>
      <c r="N25" s="259">
        <f t="shared" si="3"/>
        <v>11564313807.519997</v>
      </c>
      <c r="O25" s="259">
        <f>O13+O21</f>
        <v>338067614467</v>
      </c>
      <c r="P25" s="259">
        <f>P13+P21</f>
        <v>124279741593.04001</v>
      </c>
      <c r="Q25" s="259">
        <f t="shared" si="4"/>
        <v>213787872873.95999</v>
      </c>
      <c r="R25" s="259">
        <f>R13+R21</f>
        <v>162235576341</v>
      </c>
      <c r="S25" s="259">
        <f>S13+S21</f>
        <v>0</v>
      </c>
      <c r="T25" s="259">
        <f t="shared" si="5"/>
        <v>162235576341</v>
      </c>
      <c r="U25" s="259">
        <f>U13+U21</f>
        <v>20651091973</v>
      </c>
      <c r="V25" s="259">
        <f>V13+V21</f>
        <v>3138873883</v>
      </c>
      <c r="W25" s="259">
        <f t="shared" si="6"/>
        <v>17512218090</v>
      </c>
      <c r="X25" s="259">
        <f>X13+X21</f>
        <v>9704973597</v>
      </c>
      <c r="Y25" s="259">
        <f>Y13+Y21</f>
        <v>149703020</v>
      </c>
      <c r="Z25" s="259">
        <f t="shared" si="7"/>
        <v>9555270577</v>
      </c>
    </row>
    <row r="26" spans="2:26" ht="15" x14ac:dyDescent="0.25">
      <c r="B26" s="261" t="s">
        <v>146</v>
      </c>
      <c r="C26"/>
      <c r="D26"/>
      <c r="E26"/>
      <c r="F26"/>
      <c r="G26"/>
      <c r="H26"/>
      <c r="I26"/>
      <c r="J26"/>
      <c r="K26"/>
    </row>
    <row r="27" spans="2:26" ht="15" x14ac:dyDescent="0.25">
      <c r="B27"/>
      <c r="C27"/>
      <c r="D27"/>
      <c r="E27"/>
      <c r="F27"/>
      <c r="G27" s="129"/>
      <c r="H27"/>
      <c r="I27"/>
      <c r="J27"/>
      <c r="K27"/>
    </row>
    <row r="28" spans="2:26" ht="15" x14ac:dyDescent="0.25">
      <c r="E28"/>
      <c r="F28"/>
      <c r="G28" s="129"/>
      <c r="H28"/>
      <c r="I28"/>
      <c r="J28"/>
      <c r="K28"/>
    </row>
    <row r="29" spans="2:26" ht="15" x14ac:dyDescent="0.25">
      <c r="F29"/>
      <c r="G29" s="129"/>
      <c r="H29"/>
      <c r="I29"/>
      <c r="J29"/>
      <c r="K29"/>
    </row>
    <row r="30" spans="2:26" ht="15" x14ac:dyDescent="0.25">
      <c r="F30"/>
      <c r="G30"/>
      <c r="H30"/>
      <c r="I30"/>
      <c r="J30"/>
      <c r="K30"/>
    </row>
    <row r="31" spans="2:26" ht="15" x14ac:dyDescent="0.25">
      <c r="F31"/>
      <c r="G31"/>
      <c r="H31"/>
      <c r="I31"/>
      <c r="J31"/>
      <c r="K31"/>
    </row>
    <row r="34" spans="2:11" ht="15" x14ac:dyDescent="0.25">
      <c r="C34"/>
      <c r="D34"/>
      <c r="E34"/>
      <c r="F34"/>
      <c r="G34"/>
      <c r="H34"/>
      <c r="I34"/>
      <c r="J34"/>
      <c r="K34"/>
    </row>
    <row r="35" spans="2:11" ht="15" x14ac:dyDescent="0.25">
      <c r="B35" s="100"/>
      <c r="C35"/>
      <c r="D35"/>
      <c r="E35"/>
      <c r="F35"/>
      <c r="G35"/>
      <c r="H35"/>
      <c r="I35"/>
      <c r="J35"/>
      <c r="K35"/>
    </row>
    <row r="36" spans="2:11" ht="15" x14ac:dyDescent="0.25">
      <c r="C36"/>
      <c r="D36"/>
      <c r="E36"/>
      <c r="F36"/>
      <c r="G36"/>
      <c r="H36"/>
      <c r="I36"/>
      <c r="J36"/>
      <c r="K36"/>
    </row>
    <row r="40" spans="2:11" ht="15" x14ac:dyDescent="0.25">
      <c r="E40" s="115"/>
    </row>
  </sheetData>
  <mergeCells count="16">
    <mergeCell ref="B1:K1"/>
    <mergeCell ref="B2:K2"/>
    <mergeCell ref="B3:K3"/>
    <mergeCell ref="B5:K5"/>
    <mergeCell ref="B6:K6"/>
    <mergeCell ref="X10:Z10"/>
    <mergeCell ref="B7:K7"/>
    <mergeCell ref="L10:N10"/>
    <mergeCell ref="O10:Q10"/>
    <mergeCell ref="R10:T10"/>
    <mergeCell ref="U10:W10"/>
    <mergeCell ref="B8:K8"/>
    <mergeCell ref="B10:B12"/>
    <mergeCell ref="C10:E10"/>
    <mergeCell ref="F10:H10"/>
    <mergeCell ref="I10:K10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F381C-4FEF-4466-94BD-1781A20EF614}">
  <dimension ref="C2:AF50"/>
  <sheetViews>
    <sheetView showGridLines="0" topLeftCell="J1" zoomScale="70" zoomScaleNormal="70" workbookViewId="0">
      <selection activeCell="AE33" sqref="AE33"/>
    </sheetView>
  </sheetViews>
  <sheetFormatPr defaultColWidth="9.140625" defaultRowHeight="15" x14ac:dyDescent="0.25"/>
  <cols>
    <col min="1" max="2" width="9.140625" style="116"/>
    <col min="3" max="3" width="55.42578125" style="116" customWidth="1"/>
    <col min="4" max="4" width="16" style="116" customWidth="1"/>
    <col min="5" max="5" width="17" style="116" customWidth="1"/>
    <col min="6" max="6" width="17.7109375" style="116" customWidth="1"/>
    <col min="7" max="7" width="18.7109375" style="116" customWidth="1"/>
    <col min="8" max="8" width="17" style="116" customWidth="1"/>
    <col min="9" max="9" width="18.140625" style="116" customWidth="1"/>
    <col min="10" max="10" width="17.5703125" style="116" customWidth="1"/>
    <col min="11" max="11" width="17.42578125" style="116" customWidth="1"/>
    <col min="12" max="12" width="17" style="116" customWidth="1"/>
    <col min="13" max="13" width="18.140625" style="116" customWidth="1"/>
    <col min="14" max="14" width="17" style="116" customWidth="1"/>
    <col min="15" max="15" width="16.7109375" style="116" customWidth="1"/>
    <col min="16" max="16" width="17" style="116" customWidth="1"/>
    <col min="17" max="17" width="18.28515625" style="116" customWidth="1"/>
    <col min="18" max="27" width="16.5703125" style="116" customWidth="1"/>
    <col min="28" max="28" width="16.140625" style="116" customWidth="1"/>
    <col min="29" max="29" width="17.140625" style="116" customWidth="1"/>
    <col min="30" max="31" width="9.140625" style="116"/>
    <col min="32" max="32" width="23.5703125" style="116" bestFit="1" customWidth="1"/>
    <col min="33" max="16384" width="9.140625" style="116"/>
  </cols>
  <sheetData>
    <row r="2" spans="3:32" ht="27.75" customHeight="1" x14ac:dyDescent="0.25">
      <c r="C2" s="878" t="s">
        <v>36</v>
      </c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  <c r="Q2" s="879"/>
      <c r="R2" s="879"/>
      <c r="S2" s="879"/>
      <c r="T2" s="879"/>
      <c r="U2" s="879"/>
      <c r="V2" s="879"/>
      <c r="W2" s="879"/>
      <c r="X2" s="879"/>
      <c r="Y2" s="879"/>
      <c r="Z2" s="879"/>
      <c r="AA2" s="879"/>
      <c r="AB2" s="879"/>
      <c r="AC2" s="879"/>
    </row>
    <row r="3" spans="3:32" ht="20.25" x14ac:dyDescent="0.25">
      <c r="C3" s="880" t="s">
        <v>37</v>
      </c>
      <c r="D3" s="881"/>
      <c r="E3" s="881"/>
      <c r="F3" s="881"/>
      <c r="G3" s="881"/>
      <c r="H3" s="881"/>
      <c r="I3" s="881"/>
      <c r="J3" s="881"/>
      <c r="K3" s="881"/>
      <c r="L3" s="881"/>
      <c r="M3" s="881"/>
      <c r="N3" s="881"/>
      <c r="O3" s="881"/>
      <c r="P3" s="881"/>
      <c r="Q3" s="881"/>
      <c r="R3" s="881"/>
      <c r="S3" s="881"/>
      <c r="T3" s="881"/>
      <c r="U3" s="881"/>
      <c r="V3" s="881"/>
      <c r="W3" s="881"/>
      <c r="X3" s="881"/>
      <c r="Y3" s="881"/>
      <c r="Z3" s="881"/>
      <c r="AA3" s="881"/>
      <c r="AB3" s="881"/>
      <c r="AC3" s="881"/>
    </row>
    <row r="4" spans="3:32" ht="15.75" customHeight="1" x14ac:dyDescent="0.25">
      <c r="C4" s="714" t="s">
        <v>38</v>
      </c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</row>
    <row r="5" spans="3:32" ht="15.75" customHeight="1" x14ac:dyDescent="0.25"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</row>
    <row r="6" spans="3:32" ht="18.75" x14ac:dyDescent="0.3">
      <c r="C6" s="924" t="s">
        <v>1654</v>
      </c>
      <c r="D6" s="924"/>
      <c r="E6" s="924"/>
      <c r="F6" s="924"/>
      <c r="G6" s="924"/>
      <c r="H6" s="924"/>
      <c r="I6" s="924"/>
      <c r="J6" s="924"/>
      <c r="K6" s="924"/>
      <c r="L6" s="924"/>
      <c r="M6" s="924"/>
      <c r="N6" s="924"/>
      <c r="O6" s="924"/>
      <c r="P6" s="924"/>
      <c r="Q6" s="924"/>
      <c r="R6" s="924"/>
      <c r="S6" s="924"/>
      <c r="T6" s="924"/>
      <c r="U6" s="924"/>
      <c r="V6" s="924"/>
      <c r="W6" s="924"/>
      <c r="X6" s="924"/>
      <c r="Y6" s="924"/>
      <c r="Z6" s="924"/>
      <c r="AA6" s="924"/>
      <c r="AB6" s="924"/>
      <c r="AC6" s="924"/>
      <c r="AE6" s="288"/>
    </row>
    <row r="7" spans="3:32" ht="15" customHeight="1" x14ac:dyDescent="0.3">
      <c r="C7" s="924" t="s">
        <v>758</v>
      </c>
      <c r="D7" s="924"/>
      <c r="E7" s="924"/>
      <c r="F7" s="924"/>
      <c r="G7" s="924"/>
      <c r="H7" s="924"/>
      <c r="I7" s="924"/>
      <c r="J7" s="924"/>
      <c r="K7" s="924"/>
      <c r="L7" s="924"/>
      <c r="M7" s="924"/>
      <c r="N7" s="924"/>
      <c r="O7" s="924"/>
      <c r="P7" s="924"/>
      <c r="Q7" s="924"/>
      <c r="R7" s="924"/>
      <c r="S7" s="924"/>
      <c r="T7" s="924"/>
      <c r="U7" s="924"/>
      <c r="V7" s="924"/>
      <c r="W7" s="924"/>
      <c r="X7" s="924"/>
      <c r="Y7" s="924"/>
      <c r="Z7" s="924"/>
      <c r="AA7" s="924"/>
      <c r="AB7" s="924"/>
      <c r="AC7" s="924"/>
      <c r="AE7" s="288" t="s">
        <v>759</v>
      </c>
      <c r="AF7" s="683">
        <v>8113264048168.5498</v>
      </c>
    </row>
    <row r="8" spans="3:32" ht="15" customHeight="1" x14ac:dyDescent="0.3">
      <c r="C8" s="924">
        <v>2025</v>
      </c>
      <c r="D8" s="924"/>
      <c r="E8" s="924"/>
      <c r="F8" s="924"/>
      <c r="G8" s="924"/>
      <c r="H8" s="924"/>
      <c r="I8" s="924"/>
      <c r="J8" s="924"/>
      <c r="K8" s="924"/>
      <c r="L8" s="924"/>
      <c r="M8" s="924"/>
      <c r="N8" s="924"/>
      <c r="O8" s="924"/>
      <c r="P8" s="924"/>
      <c r="Q8" s="924"/>
      <c r="R8" s="924"/>
      <c r="S8" s="924"/>
      <c r="T8" s="924"/>
      <c r="U8" s="924"/>
      <c r="V8" s="924"/>
      <c r="W8" s="924"/>
      <c r="X8" s="924"/>
      <c r="Y8" s="924"/>
      <c r="Z8" s="924"/>
      <c r="AA8" s="924"/>
      <c r="AB8" s="924"/>
      <c r="AC8" s="924"/>
    </row>
    <row r="9" spans="3:32" ht="15" customHeight="1" x14ac:dyDescent="0.25">
      <c r="C9" s="928" t="s">
        <v>100</v>
      </c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</row>
    <row r="10" spans="3:32" ht="15" customHeight="1" x14ac:dyDescent="0.25">
      <c r="C10" s="247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</row>
    <row r="11" spans="3:32" ht="30.6" customHeight="1" x14ac:dyDescent="0.25">
      <c r="C11" s="929" t="s">
        <v>64</v>
      </c>
      <c r="D11" s="931" t="s">
        <v>760</v>
      </c>
      <c r="E11" s="929"/>
      <c r="F11" s="932"/>
      <c r="G11" s="931" t="s">
        <v>101</v>
      </c>
      <c r="H11" s="929"/>
      <c r="I11" s="932"/>
      <c r="J11" s="931" t="s">
        <v>72</v>
      </c>
      <c r="K11" s="929"/>
      <c r="L11" s="932"/>
      <c r="M11" s="931" t="s">
        <v>73</v>
      </c>
      <c r="N11" s="929"/>
      <c r="O11" s="932"/>
      <c r="P11" s="931" t="s">
        <v>74</v>
      </c>
      <c r="Q11" s="929"/>
      <c r="R11" s="932"/>
      <c r="S11" s="931" t="s">
        <v>1040</v>
      </c>
      <c r="T11" s="929"/>
      <c r="U11" s="932"/>
      <c r="V11" s="931" t="s">
        <v>1041</v>
      </c>
      <c r="W11" s="929"/>
      <c r="X11" s="932"/>
      <c r="Y11" s="931" t="s">
        <v>98</v>
      </c>
      <c r="Z11" s="929"/>
      <c r="AA11" s="932"/>
      <c r="AB11" s="925" t="s">
        <v>761</v>
      </c>
      <c r="AC11" s="925" t="s">
        <v>762</v>
      </c>
    </row>
    <row r="12" spans="3:32" x14ac:dyDescent="0.25">
      <c r="C12" s="930"/>
      <c r="D12" s="933"/>
      <c r="E12" s="934"/>
      <c r="F12" s="935"/>
      <c r="G12" s="933"/>
      <c r="H12" s="934"/>
      <c r="I12" s="935"/>
      <c r="J12" s="933"/>
      <c r="K12" s="934"/>
      <c r="L12" s="935"/>
      <c r="M12" s="933"/>
      <c r="N12" s="934"/>
      <c r="O12" s="935"/>
      <c r="P12" s="933"/>
      <c r="Q12" s="934"/>
      <c r="R12" s="935"/>
      <c r="S12" s="933"/>
      <c r="T12" s="934"/>
      <c r="U12" s="935"/>
      <c r="V12" s="933"/>
      <c r="W12" s="934"/>
      <c r="X12" s="935"/>
      <c r="Y12" s="933"/>
      <c r="Z12" s="934"/>
      <c r="AA12" s="935"/>
      <c r="AB12" s="926"/>
      <c r="AC12" s="926"/>
    </row>
    <row r="13" spans="3:32" ht="60" customHeight="1" x14ac:dyDescent="0.25">
      <c r="C13" s="930"/>
      <c r="D13" s="685" t="s">
        <v>763</v>
      </c>
      <c r="E13" s="685" t="s">
        <v>724</v>
      </c>
      <c r="F13" s="685" t="s">
        <v>764</v>
      </c>
      <c r="G13" s="685" t="s">
        <v>763</v>
      </c>
      <c r="H13" s="685" t="s">
        <v>724</v>
      </c>
      <c r="I13" s="685" t="s">
        <v>764</v>
      </c>
      <c r="J13" s="685" t="s">
        <v>763</v>
      </c>
      <c r="K13" s="685" t="s">
        <v>724</v>
      </c>
      <c r="L13" s="685" t="s">
        <v>764</v>
      </c>
      <c r="M13" s="685" t="s">
        <v>763</v>
      </c>
      <c r="N13" s="685" t="s">
        <v>724</v>
      </c>
      <c r="O13" s="685" t="s">
        <v>764</v>
      </c>
      <c r="P13" s="685" t="s">
        <v>763</v>
      </c>
      <c r="Q13" s="685" t="s">
        <v>724</v>
      </c>
      <c r="R13" s="685" t="s">
        <v>764</v>
      </c>
      <c r="S13" s="685" t="s">
        <v>763</v>
      </c>
      <c r="T13" s="685" t="s">
        <v>724</v>
      </c>
      <c r="U13" s="685" t="s">
        <v>764</v>
      </c>
      <c r="V13" s="685" t="s">
        <v>763</v>
      </c>
      <c r="W13" s="685" t="s">
        <v>724</v>
      </c>
      <c r="X13" s="685" t="s">
        <v>764</v>
      </c>
      <c r="Y13" s="685" t="s">
        <v>763</v>
      </c>
      <c r="Z13" s="685" t="s">
        <v>724</v>
      </c>
      <c r="AA13" s="685" t="s">
        <v>764</v>
      </c>
      <c r="AB13" s="927"/>
      <c r="AC13" s="927"/>
    </row>
    <row r="14" spans="3:32" ht="15" customHeight="1" x14ac:dyDescent="0.25">
      <c r="C14" s="930"/>
      <c r="D14" s="684"/>
      <c r="E14" s="684"/>
      <c r="F14" s="684" t="s">
        <v>1655</v>
      </c>
      <c r="G14" s="684">
        <v>4</v>
      </c>
      <c r="H14" s="684">
        <v>5</v>
      </c>
      <c r="I14" s="684" t="s">
        <v>1656</v>
      </c>
      <c r="J14" s="684">
        <v>7</v>
      </c>
      <c r="K14" s="684">
        <v>8</v>
      </c>
      <c r="L14" s="684" t="s">
        <v>1657</v>
      </c>
      <c r="M14" s="684">
        <v>10</v>
      </c>
      <c r="N14" s="684">
        <v>11</v>
      </c>
      <c r="O14" s="684" t="s">
        <v>765</v>
      </c>
      <c r="P14" s="684">
        <v>13</v>
      </c>
      <c r="Q14" s="684">
        <v>14</v>
      </c>
      <c r="R14" s="684" t="s">
        <v>766</v>
      </c>
      <c r="S14" s="684">
        <v>16</v>
      </c>
      <c r="T14" s="684">
        <v>17</v>
      </c>
      <c r="U14" s="684" t="s">
        <v>1658</v>
      </c>
      <c r="V14" s="684">
        <v>19</v>
      </c>
      <c r="W14" s="684">
        <v>20</v>
      </c>
      <c r="X14" s="684" t="s">
        <v>1659</v>
      </c>
      <c r="Y14" s="684">
        <v>22</v>
      </c>
      <c r="Z14" s="684">
        <v>23</v>
      </c>
      <c r="AA14" s="684" t="s">
        <v>1660</v>
      </c>
      <c r="AB14" s="685">
        <v>24</v>
      </c>
      <c r="AC14" s="685" t="s">
        <v>1661</v>
      </c>
    </row>
    <row r="15" spans="3:32" x14ac:dyDescent="0.25">
      <c r="C15" s="686" t="s">
        <v>119</v>
      </c>
      <c r="D15" s="687">
        <v>1308196684792</v>
      </c>
      <c r="E15" s="687">
        <v>273341894167</v>
      </c>
      <c r="F15" s="687">
        <f>D15-E15</f>
        <v>1034854790625</v>
      </c>
      <c r="G15" s="687">
        <v>164590324182</v>
      </c>
      <c r="H15" s="687">
        <v>1844084961</v>
      </c>
      <c r="I15" s="687">
        <f>G15-H15</f>
        <v>162746239221</v>
      </c>
      <c r="J15" s="687">
        <v>87016297862</v>
      </c>
      <c r="K15" s="687">
        <v>18754691244</v>
      </c>
      <c r="L15" s="687">
        <f>J15-K15</f>
        <v>68261606618</v>
      </c>
      <c r="M15" s="687">
        <v>22776798122.130001</v>
      </c>
      <c r="N15" s="687">
        <v>735463578.74000001</v>
      </c>
      <c r="O15" s="687">
        <f>M15-N15</f>
        <v>22041334543.389999</v>
      </c>
      <c r="P15" s="687">
        <v>261456075003</v>
      </c>
      <c r="Q15" s="687">
        <v>6403801945</v>
      </c>
      <c r="R15" s="687">
        <f>P15-Q15</f>
        <v>255052273058</v>
      </c>
      <c r="S15" s="687">
        <v>137755616134</v>
      </c>
      <c r="T15" s="687">
        <v>7569390616</v>
      </c>
      <c r="U15" s="687">
        <f>S15-T15</f>
        <v>130186225518</v>
      </c>
      <c r="V15" s="687">
        <v>8111807062</v>
      </c>
      <c r="W15" s="687">
        <v>73512223</v>
      </c>
      <c r="X15" s="687">
        <f>V15-W15</f>
        <v>8038294839</v>
      </c>
      <c r="Y15" s="687">
        <v>5349687658</v>
      </c>
      <c r="Z15" s="687">
        <v>22347000</v>
      </c>
      <c r="AA15" s="687">
        <f>Y15-Z15</f>
        <v>5327340658</v>
      </c>
      <c r="AB15" s="687">
        <f>F15+I15+L15+O15+R15+U15+X15+AA15</f>
        <v>1686508105080.3899</v>
      </c>
      <c r="AC15" s="688">
        <f>AB15/$AF$7</f>
        <v>0.20787048160488433</v>
      </c>
    </row>
    <row r="16" spans="3:32" x14ac:dyDescent="0.25">
      <c r="C16" s="290" t="s">
        <v>120</v>
      </c>
      <c r="D16" s="292"/>
      <c r="E16" s="292"/>
      <c r="F16" s="292">
        <f t="shared" ref="F16:F49" si="0">D16-E16</f>
        <v>0</v>
      </c>
      <c r="G16" s="292"/>
      <c r="H16" s="292">
        <v>0</v>
      </c>
      <c r="I16" s="292">
        <f t="shared" ref="I16:I49" si="1">G16-H16</f>
        <v>0</v>
      </c>
      <c r="J16" s="292"/>
      <c r="K16" s="292"/>
      <c r="L16" s="292">
        <f t="shared" ref="L16:L49" si="2">J16-K16</f>
        <v>0</v>
      </c>
      <c r="M16" s="292">
        <v>702587</v>
      </c>
      <c r="N16" s="292"/>
      <c r="O16" s="292">
        <f t="shared" ref="O16:O46" si="3">M16-N16</f>
        <v>702587</v>
      </c>
      <c r="P16" s="292">
        <v>254491211378</v>
      </c>
      <c r="Q16" s="292">
        <v>6403801945</v>
      </c>
      <c r="R16" s="292">
        <f t="shared" ref="R16:R49" si="4">P16-Q16</f>
        <v>248087409433</v>
      </c>
      <c r="S16" s="292">
        <v>83756190368</v>
      </c>
      <c r="T16" s="292">
        <v>7569390616</v>
      </c>
      <c r="U16" s="292">
        <f t="shared" ref="U16:U49" si="5">S16-T16</f>
        <v>76186799752</v>
      </c>
      <c r="V16" s="292">
        <v>5947181364</v>
      </c>
      <c r="W16" s="292"/>
      <c r="X16" s="292">
        <f t="shared" ref="X16:X49" si="6">V16-W16</f>
        <v>5947181364</v>
      </c>
      <c r="Y16" s="292">
        <v>4893062690</v>
      </c>
      <c r="Z16" s="292">
        <v>22347000</v>
      </c>
      <c r="AA16" s="292">
        <f t="shared" ref="AA16:AA48" si="7">Y16-Z16</f>
        <v>4870715690</v>
      </c>
      <c r="AB16" s="292">
        <f t="shared" ref="AB16:AB29" si="8">F16+I16+L16+O16+R16</f>
        <v>248088112020</v>
      </c>
      <c r="AC16" s="293">
        <f>AB16/$AF$7</f>
        <v>3.057808923105396E-2</v>
      </c>
    </row>
    <row r="17" spans="3:29" x14ac:dyDescent="0.25">
      <c r="C17" s="469" t="s">
        <v>953</v>
      </c>
      <c r="D17" s="291"/>
      <c r="E17" s="291"/>
      <c r="F17" s="291"/>
      <c r="G17" s="291"/>
      <c r="H17" s="291"/>
      <c r="I17" s="291"/>
      <c r="J17" s="291"/>
      <c r="K17" s="291"/>
      <c r="L17" s="291">
        <f t="shared" si="2"/>
        <v>0</v>
      </c>
      <c r="M17" s="291"/>
      <c r="N17" s="291"/>
      <c r="O17" s="291"/>
      <c r="P17" s="291">
        <v>28409136441</v>
      </c>
      <c r="Q17" s="291"/>
      <c r="R17" s="291">
        <f t="shared" si="4"/>
        <v>28409136441</v>
      </c>
      <c r="S17" s="291">
        <v>25890489456</v>
      </c>
      <c r="T17" s="291"/>
      <c r="U17" s="291">
        <f t="shared" si="5"/>
        <v>25890489456</v>
      </c>
      <c r="V17" s="291">
        <v>3274059864</v>
      </c>
      <c r="W17" s="291"/>
      <c r="X17" s="291">
        <f t="shared" si="6"/>
        <v>3274059864</v>
      </c>
      <c r="Y17" s="291">
        <v>3769230289</v>
      </c>
      <c r="Z17" s="291"/>
      <c r="AA17" s="291">
        <f t="shared" si="7"/>
        <v>3769230289</v>
      </c>
      <c r="AB17" s="291">
        <f t="shared" si="8"/>
        <v>28409136441</v>
      </c>
      <c r="AC17" s="689">
        <f t="shared" ref="AC17:AC49" si="9">AB17/$AF$7</f>
        <v>3.5015668505714351E-3</v>
      </c>
    </row>
    <row r="18" spans="3:29" x14ac:dyDescent="0.25">
      <c r="C18" s="469" t="s">
        <v>954</v>
      </c>
      <c r="D18" s="291"/>
      <c r="E18" s="291"/>
      <c r="F18" s="291"/>
      <c r="G18" s="291"/>
      <c r="H18" s="291"/>
      <c r="I18" s="291"/>
      <c r="J18" s="291"/>
      <c r="K18" s="291"/>
      <c r="L18" s="291">
        <f t="shared" si="2"/>
        <v>0</v>
      </c>
      <c r="M18" s="291">
        <v>702587</v>
      </c>
      <c r="N18" s="291"/>
      <c r="O18" s="291">
        <f t="shared" si="3"/>
        <v>702587</v>
      </c>
      <c r="P18" s="291">
        <v>223852909655</v>
      </c>
      <c r="Q18" s="291">
        <v>5281302681</v>
      </c>
      <c r="R18" s="291">
        <f t="shared" si="4"/>
        <v>218571606974</v>
      </c>
      <c r="S18" s="291">
        <v>47441186948</v>
      </c>
      <c r="T18" s="291">
        <v>525204949</v>
      </c>
      <c r="U18" s="291">
        <f t="shared" si="5"/>
        <v>46915981999</v>
      </c>
      <c r="V18" s="291">
        <v>2213503741</v>
      </c>
      <c r="W18" s="291"/>
      <c r="X18" s="291">
        <f t="shared" si="6"/>
        <v>2213503741</v>
      </c>
      <c r="Y18" s="291">
        <v>1123832401</v>
      </c>
      <c r="Z18" s="291">
        <v>22347000</v>
      </c>
      <c r="AA18" s="291">
        <f t="shared" si="7"/>
        <v>1101485401</v>
      </c>
      <c r="AB18" s="291">
        <f t="shared" si="8"/>
        <v>218572309561</v>
      </c>
      <c r="AC18" s="689">
        <f t="shared" si="9"/>
        <v>2.694012030957374E-2</v>
      </c>
    </row>
    <row r="19" spans="3:29" ht="30" x14ac:dyDescent="0.25">
      <c r="C19" s="469" t="s">
        <v>1662</v>
      </c>
      <c r="D19" s="291"/>
      <c r="E19" s="291"/>
      <c r="F19" s="291"/>
      <c r="G19" s="291"/>
      <c r="H19" s="291"/>
      <c r="I19" s="291"/>
      <c r="J19" s="291"/>
      <c r="K19" s="291"/>
      <c r="L19" s="291">
        <f t="shared" si="2"/>
        <v>0</v>
      </c>
      <c r="M19" s="291"/>
      <c r="N19" s="291"/>
      <c r="O19" s="291"/>
      <c r="P19" s="291">
        <v>1122499264</v>
      </c>
      <c r="Q19" s="291">
        <v>1122499264</v>
      </c>
      <c r="R19" s="291">
        <f t="shared" si="4"/>
        <v>0</v>
      </c>
      <c r="S19" s="291">
        <v>7044185667</v>
      </c>
      <c r="T19" s="291">
        <v>7044185667</v>
      </c>
      <c r="U19" s="291">
        <f t="shared" si="5"/>
        <v>0</v>
      </c>
      <c r="V19" s="291">
        <v>718095</v>
      </c>
      <c r="W19" s="291"/>
      <c r="X19" s="291">
        <f t="shared" si="6"/>
        <v>718095</v>
      </c>
      <c r="Y19" s="291"/>
      <c r="Z19" s="291"/>
      <c r="AA19" s="291">
        <f t="shared" si="7"/>
        <v>0</v>
      </c>
      <c r="AB19" s="291">
        <f t="shared" si="8"/>
        <v>0</v>
      </c>
      <c r="AC19" s="689">
        <f t="shared" si="9"/>
        <v>0</v>
      </c>
    </row>
    <row r="20" spans="3:29" x14ac:dyDescent="0.25">
      <c r="C20" s="469" t="s">
        <v>955</v>
      </c>
      <c r="D20" s="291"/>
      <c r="E20" s="291"/>
      <c r="F20" s="291"/>
      <c r="G20" s="291"/>
      <c r="H20" s="291"/>
      <c r="I20" s="291"/>
      <c r="J20" s="291"/>
      <c r="K20" s="291"/>
      <c r="L20" s="291">
        <f t="shared" si="2"/>
        <v>0</v>
      </c>
      <c r="M20" s="291"/>
      <c r="N20" s="291"/>
      <c r="O20" s="291"/>
      <c r="P20" s="291"/>
      <c r="Q20" s="291"/>
      <c r="R20" s="291">
        <f t="shared" si="4"/>
        <v>0</v>
      </c>
      <c r="S20" s="291">
        <v>3380328297</v>
      </c>
      <c r="T20" s="291"/>
      <c r="U20" s="291">
        <f t="shared" si="5"/>
        <v>3380328297</v>
      </c>
      <c r="V20" s="291">
        <v>458899664</v>
      </c>
      <c r="W20" s="291"/>
      <c r="X20" s="291">
        <f t="shared" si="6"/>
        <v>458899664</v>
      </c>
      <c r="Y20" s="291"/>
      <c r="Z20" s="291"/>
      <c r="AA20" s="291">
        <f t="shared" si="7"/>
        <v>0</v>
      </c>
      <c r="AB20" s="291">
        <f t="shared" si="8"/>
        <v>0</v>
      </c>
      <c r="AC20" s="689">
        <f t="shared" si="9"/>
        <v>0</v>
      </c>
    </row>
    <row r="21" spans="3:29" x14ac:dyDescent="0.25">
      <c r="C21" s="290" t="s">
        <v>121</v>
      </c>
      <c r="D21" s="292">
        <v>516919627204</v>
      </c>
      <c r="E21" s="292">
        <v>5546818268</v>
      </c>
      <c r="F21" s="292">
        <f t="shared" si="0"/>
        <v>511372808936</v>
      </c>
      <c r="G21" s="292">
        <v>160515290745</v>
      </c>
      <c r="H21" s="292">
        <v>1844084961</v>
      </c>
      <c r="I21" s="292">
        <f t="shared" si="1"/>
        <v>158671205784</v>
      </c>
      <c r="J21" s="292">
        <v>65417989655</v>
      </c>
      <c r="K21" s="292">
        <v>159469244</v>
      </c>
      <c r="L21" s="292">
        <f t="shared" si="2"/>
        <v>65258520411</v>
      </c>
      <c r="M21" s="292">
        <v>21322893961.260002</v>
      </c>
      <c r="N21" s="292">
        <v>735463578.74000001</v>
      </c>
      <c r="O21" s="292">
        <f t="shared" si="3"/>
        <v>20587430382.52</v>
      </c>
      <c r="P21" s="292"/>
      <c r="Q21" s="292"/>
      <c r="R21" s="292">
        <f t="shared" si="4"/>
        <v>0</v>
      </c>
      <c r="S21" s="292"/>
      <c r="T21" s="292"/>
      <c r="U21" s="292">
        <f t="shared" si="5"/>
        <v>0</v>
      </c>
      <c r="V21" s="292"/>
      <c r="W21" s="292"/>
      <c r="X21" s="292">
        <f t="shared" si="6"/>
        <v>0</v>
      </c>
      <c r="Y21" s="292">
        <v>300000</v>
      </c>
      <c r="Z21" s="292"/>
      <c r="AA21" s="292">
        <f t="shared" si="7"/>
        <v>300000</v>
      </c>
      <c r="AB21" s="292">
        <f t="shared" si="8"/>
        <v>755889965513.52002</v>
      </c>
      <c r="AC21" s="293">
        <f t="shared" si="9"/>
        <v>9.3167184135237294E-2</v>
      </c>
    </row>
    <row r="22" spans="3:29" x14ac:dyDescent="0.25">
      <c r="C22" s="469" t="s">
        <v>956</v>
      </c>
      <c r="D22" s="291">
        <v>358382354922</v>
      </c>
      <c r="E22" s="291">
        <v>0</v>
      </c>
      <c r="F22" s="291">
        <f t="shared" si="0"/>
        <v>358382354922</v>
      </c>
      <c r="G22" s="291">
        <v>122682845913</v>
      </c>
      <c r="H22" s="291">
        <v>0</v>
      </c>
      <c r="I22" s="291">
        <f t="shared" si="1"/>
        <v>122682845913</v>
      </c>
      <c r="J22" s="291">
        <v>6547668532</v>
      </c>
      <c r="K22" s="291"/>
      <c r="L22" s="291">
        <f t="shared" si="2"/>
        <v>6547668532</v>
      </c>
      <c r="M22" s="291">
        <v>13473433476.780003</v>
      </c>
      <c r="N22" s="291"/>
      <c r="O22" s="291">
        <f t="shared" si="3"/>
        <v>13473433476.780003</v>
      </c>
      <c r="P22" s="291"/>
      <c r="Q22" s="291"/>
      <c r="R22" s="291">
        <f t="shared" si="4"/>
        <v>0</v>
      </c>
      <c r="S22" s="291"/>
      <c r="T22" s="291"/>
      <c r="U22" s="291">
        <f t="shared" si="5"/>
        <v>0</v>
      </c>
      <c r="V22" s="291"/>
      <c r="W22" s="291"/>
      <c r="X22" s="291">
        <f t="shared" si="6"/>
        <v>0</v>
      </c>
      <c r="Y22" s="291"/>
      <c r="Z22" s="291"/>
      <c r="AA22" s="291">
        <f t="shared" si="7"/>
        <v>0</v>
      </c>
      <c r="AB22" s="291">
        <f t="shared" si="8"/>
        <v>501086302843.78003</v>
      </c>
      <c r="AC22" s="689">
        <f t="shared" si="9"/>
        <v>6.1761370007043334E-2</v>
      </c>
    </row>
    <row r="23" spans="3:29" x14ac:dyDescent="0.25">
      <c r="C23" s="469" t="s">
        <v>957</v>
      </c>
      <c r="D23" s="291">
        <v>154227539164</v>
      </c>
      <c r="E23" s="291">
        <v>5038582168</v>
      </c>
      <c r="F23" s="291">
        <f t="shared" si="0"/>
        <v>149188956996</v>
      </c>
      <c r="G23" s="291">
        <v>37572195754</v>
      </c>
      <c r="H23" s="291">
        <v>1583835883</v>
      </c>
      <c r="I23" s="291">
        <f t="shared" si="1"/>
        <v>35988359871</v>
      </c>
      <c r="J23" s="291">
        <v>58827397323</v>
      </c>
      <c r="K23" s="291">
        <v>116545444</v>
      </c>
      <c r="L23" s="291">
        <f t="shared" si="2"/>
        <v>58710851879</v>
      </c>
      <c r="M23" s="291">
        <v>7737856638.7799997</v>
      </c>
      <c r="N23" s="291">
        <v>623859733.03999996</v>
      </c>
      <c r="O23" s="291">
        <f t="shared" si="3"/>
        <v>7113996905.7399998</v>
      </c>
      <c r="P23" s="291"/>
      <c r="Q23" s="291"/>
      <c r="R23" s="291">
        <f t="shared" si="4"/>
        <v>0</v>
      </c>
      <c r="S23" s="291"/>
      <c r="T23" s="291"/>
      <c r="U23" s="291">
        <f t="shared" si="5"/>
        <v>0</v>
      </c>
      <c r="V23" s="291"/>
      <c r="W23" s="291"/>
      <c r="X23" s="291">
        <f t="shared" si="6"/>
        <v>0</v>
      </c>
      <c r="Y23" s="291">
        <v>300000</v>
      </c>
      <c r="Z23" s="291"/>
      <c r="AA23" s="291">
        <f t="shared" si="7"/>
        <v>300000</v>
      </c>
      <c r="AB23" s="291">
        <f t="shared" si="8"/>
        <v>251002165651.73999</v>
      </c>
      <c r="AC23" s="689">
        <f t="shared" si="9"/>
        <v>3.0937260782040003E-2</v>
      </c>
    </row>
    <row r="24" spans="3:29" ht="30" x14ac:dyDescent="0.25">
      <c r="C24" s="469" t="s">
        <v>1663</v>
      </c>
      <c r="D24" s="291">
        <v>508236100</v>
      </c>
      <c r="E24" s="291">
        <v>508236100</v>
      </c>
      <c r="F24" s="291">
        <f t="shared" si="0"/>
        <v>0</v>
      </c>
      <c r="G24" s="291">
        <v>260249078</v>
      </c>
      <c r="H24" s="291">
        <v>260249078</v>
      </c>
      <c r="I24" s="291">
        <f t="shared" si="1"/>
        <v>0</v>
      </c>
      <c r="J24" s="291">
        <v>42923800</v>
      </c>
      <c r="K24" s="291">
        <v>42923800</v>
      </c>
      <c r="L24" s="291">
        <f t="shared" si="2"/>
        <v>0</v>
      </c>
      <c r="M24" s="291">
        <v>111603845.7</v>
      </c>
      <c r="N24" s="291">
        <v>111603845.7</v>
      </c>
      <c r="O24" s="291">
        <f t="shared" si="3"/>
        <v>0</v>
      </c>
      <c r="P24" s="291"/>
      <c r="Q24" s="291"/>
      <c r="R24" s="291">
        <f t="shared" si="4"/>
        <v>0</v>
      </c>
      <c r="S24" s="291"/>
      <c r="T24" s="291"/>
      <c r="U24" s="291">
        <f t="shared" si="5"/>
        <v>0</v>
      </c>
      <c r="V24" s="291"/>
      <c r="W24" s="291"/>
      <c r="X24" s="291">
        <f t="shared" si="6"/>
        <v>0</v>
      </c>
      <c r="Y24" s="291"/>
      <c r="Z24" s="291"/>
      <c r="AA24" s="291">
        <f t="shared" si="7"/>
        <v>0</v>
      </c>
      <c r="AB24" s="291">
        <f t="shared" si="8"/>
        <v>0</v>
      </c>
      <c r="AC24" s="689">
        <f t="shared" si="9"/>
        <v>0</v>
      </c>
    </row>
    <row r="25" spans="3:29" ht="30" x14ac:dyDescent="0.25">
      <c r="C25" s="469" t="s">
        <v>958</v>
      </c>
      <c r="D25" s="291">
        <v>3385145672</v>
      </c>
      <c r="E25" s="291"/>
      <c r="F25" s="291">
        <f t="shared" si="0"/>
        <v>3385145672</v>
      </c>
      <c r="G25" s="291"/>
      <c r="H25" s="291"/>
      <c r="I25" s="291"/>
      <c r="J25" s="291"/>
      <c r="K25" s="291"/>
      <c r="L25" s="291">
        <f t="shared" si="2"/>
        <v>0</v>
      </c>
      <c r="M25" s="291"/>
      <c r="N25" s="291"/>
      <c r="O25" s="291"/>
      <c r="P25" s="291"/>
      <c r="Q25" s="291"/>
      <c r="R25" s="291">
        <f t="shared" si="4"/>
        <v>0</v>
      </c>
      <c r="S25" s="291"/>
      <c r="T25" s="291"/>
      <c r="U25" s="291">
        <f t="shared" si="5"/>
        <v>0</v>
      </c>
      <c r="V25" s="291"/>
      <c r="W25" s="291"/>
      <c r="X25" s="291">
        <f t="shared" si="6"/>
        <v>0</v>
      </c>
      <c r="Y25" s="291"/>
      <c r="Z25" s="291"/>
      <c r="AA25" s="291">
        <f t="shared" si="7"/>
        <v>0</v>
      </c>
      <c r="AB25" s="291">
        <f t="shared" si="8"/>
        <v>3385145672</v>
      </c>
      <c r="AC25" s="689">
        <f t="shared" si="9"/>
        <v>4.1723597949017165E-4</v>
      </c>
    </row>
    <row r="26" spans="3:29" ht="30" x14ac:dyDescent="0.25">
      <c r="C26" s="469" t="s">
        <v>959</v>
      </c>
      <c r="D26" s="291">
        <v>416351346</v>
      </c>
      <c r="E26" s="291">
        <v>0</v>
      </c>
      <c r="F26" s="291">
        <f t="shared" si="0"/>
        <v>416351346</v>
      </c>
      <c r="G26" s="291"/>
      <c r="H26" s="291"/>
      <c r="I26" s="291"/>
      <c r="J26" s="291"/>
      <c r="K26" s="291"/>
      <c r="L26" s="291">
        <f t="shared" si="2"/>
        <v>0</v>
      </c>
      <c r="M26" s="291"/>
      <c r="N26" s="291"/>
      <c r="O26" s="291"/>
      <c r="P26" s="291"/>
      <c r="Q26" s="291"/>
      <c r="R26" s="291">
        <f t="shared" si="4"/>
        <v>0</v>
      </c>
      <c r="S26" s="291"/>
      <c r="T26" s="291"/>
      <c r="U26" s="291">
        <f t="shared" si="5"/>
        <v>0</v>
      </c>
      <c r="V26" s="291"/>
      <c r="W26" s="291"/>
      <c r="X26" s="291">
        <f t="shared" si="6"/>
        <v>0</v>
      </c>
      <c r="Y26" s="291"/>
      <c r="Z26" s="291"/>
      <c r="AA26" s="291">
        <f t="shared" si="7"/>
        <v>0</v>
      </c>
      <c r="AB26" s="291">
        <f t="shared" si="8"/>
        <v>416351346</v>
      </c>
      <c r="AC26" s="689">
        <f t="shared" si="9"/>
        <v>5.131736666378869E-5</v>
      </c>
    </row>
    <row r="27" spans="3:29" x14ac:dyDescent="0.25">
      <c r="C27" s="290" t="s">
        <v>122</v>
      </c>
      <c r="D27" s="292">
        <v>90986168678</v>
      </c>
      <c r="E27" s="292">
        <v>0</v>
      </c>
      <c r="F27" s="292">
        <f t="shared" si="0"/>
        <v>90986168678</v>
      </c>
      <c r="G27" s="292"/>
      <c r="H27" s="292"/>
      <c r="I27" s="292"/>
      <c r="J27" s="292"/>
      <c r="K27" s="292"/>
      <c r="L27" s="292">
        <f t="shared" si="2"/>
        <v>0</v>
      </c>
      <c r="M27" s="292"/>
      <c r="N27" s="292"/>
      <c r="O27" s="292"/>
      <c r="P27" s="292"/>
      <c r="Q27" s="292"/>
      <c r="R27" s="292">
        <f t="shared" si="4"/>
        <v>0</v>
      </c>
      <c r="S27" s="292">
        <v>442512396</v>
      </c>
      <c r="T27" s="292"/>
      <c r="U27" s="292">
        <f t="shared" si="5"/>
        <v>442512396</v>
      </c>
      <c r="V27" s="292">
        <v>582766562</v>
      </c>
      <c r="W27" s="292"/>
      <c r="X27" s="292">
        <f t="shared" si="6"/>
        <v>582766562</v>
      </c>
      <c r="Y27" s="292">
        <v>324480358</v>
      </c>
      <c r="Z27" s="292"/>
      <c r="AA27" s="292">
        <f t="shared" si="7"/>
        <v>324480358</v>
      </c>
      <c r="AB27" s="292">
        <f t="shared" si="8"/>
        <v>90986168678</v>
      </c>
      <c r="AC27" s="293">
        <f t="shared" si="9"/>
        <v>1.1214496180305976E-2</v>
      </c>
    </row>
    <row r="28" spans="3:29" x14ac:dyDescent="0.25">
      <c r="C28" s="290" t="s">
        <v>81</v>
      </c>
      <c r="D28" s="292">
        <v>298486441612</v>
      </c>
      <c r="E28" s="292">
        <v>0</v>
      </c>
      <c r="F28" s="292">
        <f t="shared" si="0"/>
        <v>298486441612</v>
      </c>
      <c r="G28" s="292"/>
      <c r="H28" s="292"/>
      <c r="I28" s="292"/>
      <c r="J28" s="292"/>
      <c r="K28" s="292"/>
      <c r="L28" s="292">
        <f t="shared" si="2"/>
        <v>0</v>
      </c>
      <c r="M28" s="292"/>
      <c r="N28" s="292"/>
      <c r="O28" s="292"/>
      <c r="P28" s="292"/>
      <c r="Q28" s="292"/>
      <c r="R28" s="292">
        <f t="shared" si="4"/>
        <v>0</v>
      </c>
      <c r="S28" s="292">
        <v>52339423187</v>
      </c>
      <c r="T28" s="292"/>
      <c r="U28" s="292">
        <f t="shared" si="5"/>
        <v>52339423187</v>
      </c>
      <c r="V28" s="292">
        <v>1568882686</v>
      </c>
      <c r="W28" s="292"/>
      <c r="X28" s="292">
        <f t="shared" si="6"/>
        <v>1568882686</v>
      </c>
      <c r="Y28" s="292"/>
      <c r="Z28" s="292"/>
      <c r="AA28" s="292">
        <f t="shared" si="7"/>
        <v>0</v>
      </c>
      <c r="AB28" s="292">
        <f t="shared" si="8"/>
        <v>298486441612</v>
      </c>
      <c r="AC28" s="293">
        <f t="shared" si="9"/>
        <v>3.678993310705559E-2</v>
      </c>
    </row>
    <row r="29" spans="3:29" x14ac:dyDescent="0.25">
      <c r="C29" s="290" t="s">
        <v>123</v>
      </c>
      <c r="D29" s="292">
        <v>13500000000</v>
      </c>
      <c r="E29" s="292">
        <v>0</v>
      </c>
      <c r="F29" s="292">
        <f t="shared" si="0"/>
        <v>13500000000</v>
      </c>
      <c r="G29" s="292"/>
      <c r="H29" s="292"/>
      <c r="I29" s="292"/>
      <c r="J29" s="292"/>
      <c r="K29" s="292"/>
      <c r="L29" s="292">
        <f t="shared" si="2"/>
        <v>0</v>
      </c>
      <c r="M29" s="292"/>
      <c r="N29" s="292"/>
      <c r="O29" s="292"/>
      <c r="P29" s="292"/>
      <c r="Q29" s="292"/>
      <c r="R29" s="292">
        <f t="shared" si="4"/>
        <v>0</v>
      </c>
      <c r="S29" s="292"/>
      <c r="T29" s="292"/>
      <c r="U29" s="292">
        <f t="shared" si="5"/>
        <v>0</v>
      </c>
      <c r="V29" s="292"/>
      <c r="W29" s="292"/>
      <c r="X29" s="292">
        <f t="shared" si="6"/>
        <v>0</v>
      </c>
      <c r="Y29" s="292"/>
      <c r="Z29" s="292"/>
      <c r="AA29" s="292">
        <f t="shared" si="7"/>
        <v>0</v>
      </c>
      <c r="AB29" s="292">
        <f t="shared" si="8"/>
        <v>13500000000</v>
      </c>
      <c r="AC29" s="293">
        <f t="shared" si="9"/>
        <v>1.6639419005532584E-3</v>
      </c>
    </row>
    <row r="30" spans="3:29" x14ac:dyDescent="0.25">
      <c r="C30" s="290" t="s">
        <v>124</v>
      </c>
      <c r="D30" s="292">
        <v>388252040903</v>
      </c>
      <c r="E30" s="292">
        <v>267795075899</v>
      </c>
      <c r="F30" s="292">
        <f t="shared" si="0"/>
        <v>120456965004</v>
      </c>
      <c r="G30" s="292"/>
      <c r="H30" s="292"/>
      <c r="J30" s="292">
        <v>21598258207</v>
      </c>
      <c r="K30" s="292">
        <v>18595222000</v>
      </c>
      <c r="L30" s="292">
        <f t="shared" si="2"/>
        <v>3003036207</v>
      </c>
      <c r="M30" s="292"/>
      <c r="N30" s="292"/>
      <c r="O30" s="292"/>
      <c r="P30" s="292"/>
      <c r="Q30" s="292"/>
      <c r="R30" s="292">
        <f t="shared" si="4"/>
        <v>0</v>
      </c>
      <c r="S30" s="292">
        <v>1217490183</v>
      </c>
      <c r="T30" s="292"/>
      <c r="U30" s="292">
        <f t="shared" si="5"/>
        <v>1217490183</v>
      </c>
      <c r="V30" s="292">
        <v>12976450</v>
      </c>
      <c r="W30" s="292"/>
      <c r="X30" s="292">
        <f t="shared" si="6"/>
        <v>12976450</v>
      </c>
      <c r="Y30" s="292">
        <v>131844610</v>
      </c>
      <c r="Z30" s="292"/>
      <c r="AA30" s="292">
        <f t="shared" si="7"/>
        <v>131844610</v>
      </c>
      <c r="AB30" s="292">
        <f t="shared" ref="AB30:AB36" si="10">F30+J30+L30+O30+R30</f>
        <v>145058259418</v>
      </c>
      <c r="AC30" s="293">
        <f t="shared" si="9"/>
        <v>1.7879149323476631E-2</v>
      </c>
    </row>
    <row r="31" spans="3:29" x14ac:dyDescent="0.25">
      <c r="C31" s="469" t="s">
        <v>1664</v>
      </c>
      <c r="D31" s="291">
        <v>67391798679</v>
      </c>
      <c r="E31" s="291">
        <v>0</v>
      </c>
      <c r="F31" s="291">
        <f t="shared" si="0"/>
        <v>67391798679</v>
      </c>
      <c r="G31" s="291"/>
      <c r="H31" s="291"/>
      <c r="J31" s="291">
        <v>56437360</v>
      </c>
      <c r="K31" s="291"/>
      <c r="L31" s="291">
        <f t="shared" si="2"/>
        <v>56437360</v>
      </c>
      <c r="M31" s="291"/>
      <c r="N31" s="291"/>
      <c r="O31" s="291"/>
      <c r="P31" s="291"/>
      <c r="Q31" s="291"/>
      <c r="R31" s="291">
        <f t="shared" si="4"/>
        <v>0</v>
      </c>
      <c r="S31" s="291">
        <v>1217490183</v>
      </c>
      <c r="T31" s="291"/>
      <c r="U31" s="291">
        <f t="shared" si="5"/>
        <v>1217490183</v>
      </c>
      <c r="V31" s="291">
        <v>12976450</v>
      </c>
      <c r="W31" s="291"/>
      <c r="X31" s="291">
        <f t="shared" si="6"/>
        <v>12976450</v>
      </c>
      <c r="Y31" s="291">
        <v>105101035</v>
      </c>
      <c r="Z31" s="291"/>
      <c r="AA31" s="291">
        <f t="shared" si="7"/>
        <v>105101035</v>
      </c>
      <c r="AB31" s="291">
        <f t="shared" si="10"/>
        <v>67504673399</v>
      </c>
      <c r="AC31" s="689">
        <f t="shared" si="9"/>
        <v>8.3202855223525225E-3</v>
      </c>
    </row>
    <row r="32" spans="3:29" x14ac:dyDescent="0.25">
      <c r="C32" s="469" t="s">
        <v>1665</v>
      </c>
      <c r="D32" s="291">
        <v>304264086448</v>
      </c>
      <c r="E32" s="291">
        <v>267795075899</v>
      </c>
      <c r="F32" s="291">
        <f t="shared" si="0"/>
        <v>36469010549</v>
      </c>
      <c r="G32" s="291"/>
      <c r="H32" s="291"/>
      <c r="J32" s="291">
        <v>21532760819</v>
      </c>
      <c r="K32" s="291">
        <v>18595222000</v>
      </c>
      <c r="L32" s="291">
        <f t="shared" si="2"/>
        <v>2937538819</v>
      </c>
      <c r="M32" s="291"/>
      <c r="N32" s="291"/>
      <c r="O32" s="291"/>
      <c r="P32" s="291"/>
      <c r="Q32" s="291"/>
      <c r="R32" s="291">
        <f t="shared" si="4"/>
        <v>0</v>
      </c>
      <c r="S32" s="291"/>
      <c r="T32" s="291"/>
      <c r="U32" s="291">
        <f t="shared" si="5"/>
        <v>0</v>
      </c>
      <c r="V32" s="291"/>
      <c r="W32" s="291"/>
      <c r="X32" s="291">
        <f t="shared" si="6"/>
        <v>0</v>
      </c>
      <c r="Y32" s="291">
        <v>18871883</v>
      </c>
      <c r="Z32" s="291"/>
      <c r="AA32" s="291">
        <f t="shared" si="7"/>
        <v>18871883</v>
      </c>
      <c r="AB32" s="291">
        <f t="shared" si="10"/>
        <v>60939310187</v>
      </c>
      <c r="AC32" s="689">
        <f t="shared" si="9"/>
        <v>7.5110719711823206E-3</v>
      </c>
    </row>
    <row r="33" spans="3:29" x14ac:dyDescent="0.25">
      <c r="C33" s="469" t="s">
        <v>1666</v>
      </c>
      <c r="D33" s="291">
        <v>966938373</v>
      </c>
      <c r="E33" s="291"/>
      <c r="F33" s="291">
        <f t="shared" si="0"/>
        <v>966938373</v>
      </c>
      <c r="G33" s="291"/>
      <c r="H33" s="291"/>
      <c r="J33" s="291">
        <v>7960028</v>
      </c>
      <c r="K33" s="291"/>
      <c r="L33" s="291">
        <f t="shared" si="2"/>
        <v>7960028</v>
      </c>
      <c r="M33" s="291"/>
      <c r="N33" s="291"/>
      <c r="O33" s="291"/>
      <c r="P33" s="291"/>
      <c r="Q33" s="291"/>
      <c r="R33" s="291">
        <f t="shared" si="4"/>
        <v>0</v>
      </c>
      <c r="S33" s="291"/>
      <c r="T33" s="291"/>
      <c r="U33" s="291">
        <f t="shared" si="5"/>
        <v>0</v>
      </c>
      <c r="V33" s="291"/>
      <c r="W33" s="291"/>
      <c r="X33" s="291">
        <f t="shared" si="6"/>
        <v>0</v>
      </c>
      <c r="Y33" s="291">
        <v>7871692</v>
      </c>
      <c r="Z33" s="291"/>
      <c r="AA33" s="291">
        <f t="shared" si="7"/>
        <v>7871692</v>
      </c>
      <c r="AB33" s="291">
        <f t="shared" si="10"/>
        <v>982858429</v>
      </c>
      <c r="AC33" s="689">
        <f t="shared" si="9"/>
        <v>1.2114217202407776E-4</v>
      </c>
    </row>
    <row r="34" spans="3:29" ht="30" x14ac:dyDescent="0.25">
      <c r="C34" s="469" t="s">
        <v>1667</v>
      </c>
      <c r="D34" s="291">
        <v>15629217403</v>
      </c>
      <c r="E34" s="291"/>
      <c r="F34" s="291">
        <f t="shared" si="0"/>
        <v>15629217403</v>
      </c>
      <c r="G34" s="291"/>
      <c r="H34" s="291"/>
      <c r="J34" s="291">
        <v>1100000</v>
      </c>
      <c r="K34" s="291"/>
      <c r="L34" s="291">
        <f t="shared" si="2"/>
        <v>1100000</v>
      </c>
      <c r="M34" s="291"/>
      <c r="N34" s="291"/>
      <c r="O34" s="291"/>
      <c r="P34" s="291"/>
      <c r="Q34" s="291"/>
      <c r="R34" s="291">
        <f t="shared" si="4"/>
        <v>0</v>
      </c>
      <c r="S34" s="291"/>
      <c r="T34" s="291"/>
      <c r="U34" s="291">
        <f t="shared" si="5"/>
        <v>0</v>
      </c>
      <c r="V34" s="291"/>
      <c r="W34" s="291"/>
      <c r="X34" s="291">
        <f t="shared" si="6"/>
        <v>0</v>
      </c>
      <c r="Y34" s="291"/>
      <c r="Z34" s="291"/>
      <c r="AA34" s="291">
        <f t="shared" si="7"/>
        <v>0</v>
      </c>
      <c r="AB34" s="291">
        <f t="shared" si="10"/>
        <v>15631417403</v>
      </c>
      <c r="AC34" s="689">
        <f t="shared" si="9"/>
        <v>1.9266496579177111E-3</v>
      </c>
    </row>
    <row r="35" spans="3:29" x14ac:dyDescent="0.25">
      <c r="C35" s="290" t="s">
        <v>125</v>
      </c>
      <c r="D35" s="292"/>
      <c r="E35" s="292"/>
      <c r="F35" s="292">
        <f t="shared" si="0"/>
        <v>0</v>
      </c>
      <c r="G35" s="292"/>
      <c r="H35" s="292"/>
      <c r="J35" s="292"/>
      <c r="K35" s="292"/>
      <c r="L35" s="292">
        <f t="shared" si="2"/>
        <v>0</v>
      </c>
      <c r="M35" s="292"/>
      <c r="N35" s="292"/>
      <c r="O35" s="292"/>
      <c r="P35" s="292"/>
      <c r="Q35" s="292"/>
      <c r="R35" s="292">
        <f t="shared" si="4"/>
        <v>0</v>
      </c>
      <c r="S35" s="292"/>
      <c r="T35" s="292"/>
      <c r="U35" s="292">
        <f t="shared" si="5"/>
        <v>0</v>
      </c>
      <c r="V35" s="292"/>
      <c r="W35" s="292"/>
      <c r="X35" s="292">
        <f t="shared" si="6"/>
        <v>0</v>
      </c>
      <c r="Y35" s="292"/>
      <c r="Z35" s="292"/>
      <c r="AA35" s="292">
        <f t="shared" si="7"/>
        <v>0</v>
      </c>
      <c r="AB35" s="292">
        <f t="shared" si="10"/>
        <v>0</v>
      </c>
      <c r="AC35" s="293">
        <f t="shared" si="9"/>
        <v>0</v>
      </c>
    </row>
    <row r="36" spans="3:29" x14ac:dyDescent="0.25">
      <c r="C36" s="290" t="s">
        <v>126</v>
      </c>
      <c r="D36" s="292">
        <v>52406395</v>
      </c>
      <c r="E36" s="292"/>
      <c r="F36" s="292">
        <f t="shared" si="0"/>
        <v>52406395</v>
      </c>
      <c r="G36" s="292"/>
      <c r="H36" s="292"/>
      <c r="J36" s="292">
        <v>50000</v>
      </c>
      <c r="K36" s="292"/>
      <c r="L36" s="292">
        <f t="shared" si="2"/>
        <v>50000</v>
      </c>
      <c r="M36" s="292"/>
      <c r="N36" s="292"/>
      <c r="O36" s="292"/>
      <c r="P36" s="292"/>
      <c r="Q36" s="292"/>
      <c r="R36" s="292">
        <f t="shared" si="4"/>
        <v>0</v>
      </c>
      <c r="S36" s="292"/>
      <c r="T36" s="292"/>
      <c r="U36" s="292">
        <f t="shared" si="5"/>
        <v>0</v>
      </c>
      <c r="V36" s="292"/>
      <c r="W36" s="292"/>
      <c r="X36" s="292">
        <f t="shared" si="6"/>
        <v>0</v>
      </c>
      <c r="Y36" s="292"/>
      <c r="Z36" s="292"/>
      <c r="AA36" s="292">
        <f t="shared" si="7"/>
        <v>0</v>
      </c>
      <c r="AB36" s="292">
        <f t="shared" si="10"/>
        <v>52506395</v>
      </c>
      <c r="AC36" s="293">
        <f t="shared" si="9"/>
        <v>6.4716733842592669E-6</v>
      </c>
    </row>
    <row r="37" spans="3:29" x14ac:dyDescent="0.25">
      <c r="C37" s="686" t="s">
        <v>127</v>
      </c>
      <c r="D37" s="687">
        <v>176037926167</v>
      </c>
      <c r="E37" s="687">
        <v>36500471211</v>
      </c>
      <c r="F37" s="687">
        <f t="shared" si="0"/>
        <v>139537454956</v>
      </c>
      <c r="G37" s="687">
        <v>18779446511</v>
      </c>
      <c r="H37" s="687">
        <v>0</v>
      </c>
      <c r="I37" s="687">
        <f t="shared" si="1"/>
        <v>18779446511</v>
      </c>
      <c r="J37" s="687">
        <v>1049055436</v>
      </c>
      <c r="K37" s="687"/>
      <c r="L37" s="687">
        <f t="shared" si="2"/>
        <v>1049055436</v>
      </c>
      <c r="M37" s="687">
        <v>11937506281.229992</v>
      </c>
      <c r="N37" s="687">
        <v>166700</v>
      </c>
      <c r="O37" s="687">
        <f t="shared" si="3"/>
        <v>11937339581.229992</v>
      </c>
      <c r="P37" s="687">
        <v>78349254865</v>
      </c>
      <c r="Q37" s="687"/>
      <c r="R37" s="687">
        <f t="shared" si="4"/>
        <v>78349254865</v>
      </c>
      <c r="S37" s="687">
        <v>2709261440</v>
      </c>
      <c r="T37" s="687"/>
      <c r="U37" s="687">
        <f t="shared" si="5"/>
        <v>2709261440</v>
      </c>
      <c r="V37" s="687">
        <v>546351215</v>
      </c>
      <c r="W37" s="687"/>
      <c r="X37" s="687">
        <f t="shared" si="6"/>
        <v>546351215</v>
      </c>
      <c r="Y37" s="687">
        <v>518201189</v>
      </c>
      <c r="Z37" s="687"/>
      <c r="AA37" s="687">
        <f t="shared" si="7"/>
        <v>518201189</v>
      </c>
      <c r="AB37" s="687">
        <f t="shared" ref="AB37:AB48" si="11">F37+I37+L37+O37+R37</f>
        <v>249652551349.22998</v>
      </c>
      <c r="AC37" s="688">
        <f t="shared" si="9"/>
        <v>3.077091413111168E-2</v>
      </c>
    </row>
    <row r="38" spans="3:29" x14ac:dyDescent="0.25">
      <c r="C38" s="290" t="s">
        <v>128</v>
      </c>
      <c r="D38" s="292">
        <v>53087528542</v>
      </c>
      <c r="E38" s="292">
        <v>2400327</v>
      </c>
      <c r="F38" s="292">
        <f t="shared" si="0"/>
        <v>53085128215</v>
      </c>
      <c r="G38" s="292">
        <v>6757564058</v>
      </c>
      <c r="H38" s="292">
        <v>0</v>
      </c>
      <c r="I38" s="292">
        <f t="shared" si="1"/>
        <v>6757564058</v>
      </c>
      <c r="J38" s="292">
        <v>7000000</v>
      </c>
      <c r="K38" s="292"/>
      <c r="L38" s="292">
        <f t="shared" si="2"/>
        <v>7000000</v>
      </c>
      <c r="M38" s="292">
        <v>9796782757.4899902</v>
      </c>
      <c r="N38" s="292">
        <v>166700</v>
      </c>
      <c r="O38" s="292">
        <f t="shared" si="3"/>
        <v>9796616057.4899902</v>
      </c>
      <c r="P38" s="292">
        <v>66451242478</v>
      </c>
      <c r="Q38" s="292"/>
      <c r="R38" s="292">
        <f t="shared" si="4"/>
        <v>66451242478</v>
      </c>
      <c r="T38" s="292"/>
      <c r="U38" s="292"/>
      <c r="V38" s="292"/>
      <c r="W38" s="292"/>
      <c r="X38" s="292">
        <f t="shared" si="6"/>
        <v>0</v>
      </c>
      <c r="Y38" s="292"/>
      <c r="Z38" s="292"/>
      <c r="AA38" s="292">
        <f t="shared" si="7"/>
        <v>0</v>
      </c>
      <c r="AB38" s="292">
        <f t="shared" si="11"/>
        <v>136097550808.48999</v>
      </c>
      <c r="AC38" s="293">
        <f t="shared" si="9"/>
        <v>1.6774697581697962E-2</v>
      </c>
    </row>
    <row r="39" spans="3:29" ht="30" x14ac:dyDescent="0.25">
      <c r="C39" s="290" t="s">
        <v>129</v>
      </c>
      <c r="D39" s="292">
        <v>60505319620</v>
      </c>
      <c r="E39" s="292">
        <v>0</v>
      </c>
      <c r="F39" s="292">
        <f t="shared" si="0"/>
        <v>60505319620</v>
      </c>
      <c r="G39" s="292">
        <v>8350735532</v>
      </c>
      <c r="H39" s="292">
        <v>0</v>
      </c>
      <c r="I39" s="292">
        <f t="shared" si="1"/>
        <v>8350735532</v>
      </c>
      <c r="J39" s="292">
        <v>1039855436</v>
      </c>
      <c r="K39" s="292"/>
      <c r="L39" s="292">
        <f t="shared" si="2"/>
        <v>1039855436</v>
      </c>
      <c r="M39" s="292">
        <v>1930262464.7700002</v>
      </c>
      <c r="N39" s="292"/>
      <c r="O39" s="292">
        <f t="shared" si="3"/>
        <v>1930262464.7700002</v>
      </c>
      <c r="P39" s="292">
        <v>11364237982</v>
      </c>
      <c r="Q39" s="292"/>
      <c r="R39" s="292">
        <f t="shared" si="4"/>
        <v>11364237982</v>
      </c>
      <c r="S39" s="292">
        <v>2709261440</v>
      </c>
      <c r="T39" s="292"/>
      <c r="U39" s="292">
        <f t="shared" si="5"/>
        <v>2709261440</v>
      </c>
      <c r="V39" s="292">
        <v>485351215</v>
      </c>
      <c r="W39" s="292"/>
      <c r="X39" s="292">
        <f t="shared" si="6"/>
        <v>485351215</v>
      </c>
      <c r="Y39" s="292">
        <v>518141189</v>
      </c>
      <c r="Z39" s="292"/>
      <c r="AA39" s="292">
        <f t="shared" si="7"/>
        <v>518141189</v>
      </c>
      <c r="AB39" s="292">
        <f t="shared" si="11"/>
        <v>83190411034.770004</v>
      </c>
      <c r="AC39" s="293">
        <f t="shared" si="9"/>
        <v>1.0253630418148293E-2</v>
      </c>
    </row>
    <row r="40" spans="3:29" x14ac:dyDescent="0.25">
      <c r="C40" s="290" t="s">
        <v>130</v>
      </c>
      <c r="D40" s="292">
        <v>10094704</v>
      </c>
      <c r="E40" s="292">
        <v>0</v>
      </c>
      <c r="F40" s="292">
        <f t="shared" si="0"/>
        <v>10094704</v>
      </c>
      <c r="G40" s="292">
        <v>661637117</v>
      </c>
      <c r="H40" s="292">
        <v>0</v>
      </c>
      <c r="I40" s="292">
        <f t="shared" si="1"/>
        <v>661637117</v>
      </c>
      <c r="K40" s="292"/>
      <c r="L40" s="292">
        <f t="shared" si="2"/>
        <v>0</v>
      </c>
      <c r="M40" s="292">
        <v>61560000</v>
      </c>
      <c r="N40" s="292"/>
      <c r="O40" s="292">
        <f t="shared" si="3"/>
        <v>61560000</v>
      </c>
      <c r="P40" s="292">
        <v>6000</v>
      </c>
      <c r="Q40" s="292"/>
      <c r="R40" s="292">
        <f t="shared" si="4"/>
        <v>6000</v>
      </c>
      <c r="S40" s="292"/>
      <c r="T40" s="292"/>
      <c r="U40" s="292">
        <f t="shared" si="5"/>
        <v>0</v>
      </c>
      <c r="V40" s="292"/>
      <c r="W40" s="292"/>
      <c r="X40" s="292">
        <f t="shared" si="6"/>
        <v>0</v>
      </c>
      <c r="Y40" s="292"/>
      <c r="Z40" s="292"/>
      <c r="AA40" s="292">
        <f t="shared" si="7"/>
        <v>0</v>
      </c>
      <c r="AB40" s="292">
        <f t="shared" si="11"/>
        <v>733297821</v>
      </c>
      <c r="AC40" s="293">
        <f t="shared" si="9"/>
        <v>9.0382590366392819E-5</v>
      </c>
    </row>
    <row r="41" spans="3:29" x14ac:dyDescent="0.25">
      <c r="C41" s="290" t="s">
        <v>131</v>
      </c>
      <c r="D41" s="292">
        <v>1120835769</v>
      </c>
      <c r="E41" s="292">
        <v>0</v>
      </c>
      <c r="F41" s="292">
        <f t="shared" si="0"/>
        <v>1120835769</v>
      </c>
      <c r="G41" s="292">
        <v>154869000</v>
      </c>
      <c r="H41" s="292">
        <v>0</v>
      </c>
      <c r="I41" s="292">
        <f t="shared" si="1"/>
        <v>154869000</v>
      </c>
      <c r="J41" s="292">
        <v>200000</v>
      </c>
      <c r="K41" s="292"/>
      <c r="L41" s="292">
        <f t="shared" si="2"/>
        <v>200000</v>
      </c>
      <c r="M41" s="292">
        <v>101650126.11</v>
      </c>
      <c r="N41" s="292"/>
      <c r="O41" s="292">
        <f t="shared" si="3"/>
        <v>101650126.11</v>
      </c>
      <c r="P41" s="292">
        <v>465277138</v>
      </c>
      <c r="Q41" s="292"/>
      <c r="R41" s="292">
        <f t="shared" si="4"/>
        <v>465277138</v>
      </c>
      <c r="S41" s="292"/>
      <c r="T41" s="292"/>
      <c r="U41" s="292">
        <f t="shared" si="5"/>
        <v>0</v>
      </c>
      <c r="V41" s="292"/>
      <c r="W41" s="292"/>
      <c r="X41" s="292">
        <f t="shared" si="6"/>
        <v>0</v>
      </c>
      <c r="Y41" s="292">
        <v>60000</v>
      </c>
      <c r="Z41" s="292"/>
      <c r="AA41" s="292">
        <f t="shared" si="7"/>
        <v>60000</v>
      </c>
      <c r="AB41" s="292">
        <f t="shared" si="11"/>
        <v>1842832033.1099999</v>
      </c>
      <c r="AC41" s="293">
        <f t="shared" si="9"/>
        <v>2.2713818041285026E-4</v>
      </c>
    </row>
    <row r="42" spans="3:29" x14ac:dyDescent="0.25">
      <c r="C42" s="290" t="s">
        <v>132</v>
      </c>
      <c r="D42" s="292">
        <v>59867023257</v>
      </c>
      <c r="E42" s="292">
        <v>36498070884</v>
      </c>
      <c r="F42" s="292">
        <f t="shared" si="0"/>
        <v>23368952373</v>
      </c>
      <c r="G42" s="292">
        <v>2854615995</v>
      </c>
      <c r="H42" s="292">
        <v>0</v>
      </c>
      <c r="I42" s="292">
        <f t="shared" si="1"/>
        <v>2854615995</v>
      </c>
      <c r="J42" s="292">
        <v>2000000</v>
      </c>
      <c r="K42" s="292"/>
      <c r="L42" s="292">
        <f t="shared" si="2"/>
        <v>2000000</v>
      </c>
      <c r="M42" s="292">
        <v>47250932.859999999</v>
      </c>
      <c r="N42" s="292"/>
      <c r="O42" s="292">
        <f t="shared" si="3"/>
        <v>47250932.859999999</v>
      </c>
      <c r="P42" s="292"/>
      <c r="Q42" s="292"/>
      <c r="R42" s="292">
        <f t="shared" si="4"/>
        <v>0</v>
      </c>
      <c r="S42" s="292"/>
      <c r="T42" s="292"/>
      <c r="U42" s="292">
        <f t="shared" si="5"/>
        <v>0</v>
      </c>
      <c r="V42" s="292"/>
      <c r="W42" s="292"/>
      <c r="X42" s="292">
        <f t="shared" si="6"/>
        <v>0</v>
      </c>
      <c r="Y42" s="292"/>
      <c r="Z42" s="292"/>
      <c r="AA42" s="292">
        <f t="shared" si="7"/>
        <v>0</v>
      </c>
      <c r="AB42" s="292">
        <f t="shared" si="11"/>
        <v>26272819300.860001</v>
      </c>
      <c r="AC42" s="293">
        <f t="shared" si="9"/>
        <v>3.2382551763233572E-3</v>
      </c>
    </row>
    <row r="43" spans="3:29" ht="30" x14ac:dyDescent="0.25">
      <c r="C43" s="469" t="s">
        <v>1668</v>
      </c>
      <c r="D43" s="291">
        <v>174810000</v>
      </c>
      <c r="E43" s="291">
        <v>0</v>
      </c>
      <c r="F43" s="291">
        <f t="shared" si="0"/>
        <v>174810000</v>
      </c>
      <c r="G43" s="291">
        <v>5000000</v>
      </c>
      <c r="H43" s="291">
        <v>0</v>
      </c>
      <c r="I43" s="291">
        <f t="shared" si="1"/>
        <v>5000000</v>
      </c>
      <c r="J43" s="291"/>
      <c r="K43" s="291"/>
      <c r="L43" s="291">
        <f t="shared" si="2"/>
        <v>0</v>
      </c>
      <c r="M43" s="291">
        <v>43641832.859999999</v>
      </c>
      <c r="N43" s="291"/>
      <c r="O43" s="291">
        <f t="shared" si="3"/>
        <v>43641832.859999999</v>
      </c>
      <c r="P43" s="291"/>
      <c r="Q43" s="291"/>
      <c r="R43" s="291">
        <f t="shared" si="4"/>
        <v>0</v>
      </c>
      <c r="S43" s="291"/>
      <c r="T43" s="291"/>
      <c r="U43" s="291">
        <f t="shared" si="5"/>
        <v>0</v>
      </c>
      <c r="V43" s="291"/>
      <c r="W43" s="291"/>
      <c r="X43" s="291">
        <f t="shared" si="6"/>
        <v>0</v>
      </c>
      <c r="Y43" s="291"/>
      <c r="Z43" s="291"/>
      <c r="AA43" s="291">
        <f t="shared" si="7"/>
        <v>0</v>
      </c>
      <c r="AB43" s="291">
        <f t="shared" si="11"/>
        <v>223451832.86000001</v>
      </c>
      <c r="AC43" s="689">
        <f t="shared" si="9"/>
        <v>2.7541545737124256E-5</v>
      </c>
    </row>
    <row r="44" spans="3:29" ht="30" x14ac:dyDescent="0.25">
      <c r="C44" s="469" t="s">
        <v>1669</v>
      </c>
      <c r="D44" s="291">
        <v>59649013257</v>
      </c>
      <c r="E44" s="291">
        <v>36498070884</v>
      </c>
      <c r="F44" s="291">
        <f t="shared" si="0"/>
        <v>23150942373</v>
      </c>
      <c r="G44" s="291">
        <v>2799615995</v>
      </c>
      <c r="H44" s="291">
        <v>0</v>
      </c>
      <c r="I44" s="291">
        <f t="shared" si="1"/>
        <v>2799615995</v>
      </c>
      <c r="J44" s="291"/>
      <c r="K44" s="291"/>
      <c r="L44" s="291">
        <f t="shared" si="2"/>
        <v>0</v>
      </c>
      <c r="M44" s="291">
        <v>3078500</v>
      </c>
      <c r="N44" s="291"/>
      <c r="O44" s="291">
        <f t="shared" si="3"/>
        <v>3078500</v>
      </c>
      <c r="P44" s="291"/>
      <c r="Q44" s="291"/>
      <c r="R44" s="291">
        <f t="shared" si="4"/>
        <v>0</v>
      </c>
      <c r="S44" s="291"/>
      <c r="T44" s="291"/>
      <c r="U44" s="291">
        <f t="shared" si="5"/>
        <v>0</v>
      </c>
      <c r="V44" s="291"/>
      <c r="W44" s="291"/>
      <c r="X44" s="291">
        <f t="shared" si="6"/>
        <v>0</v>
      </c>
      <c r="Y44" s="291"/>
      <c r="Z44" s="291"/>
      <c r="AA44" s="291">
        <f t="shared" si="7"/>
        <v>0</v>
      </c>
      <c r="AB44" s="291">
        <f t="shared" si="11"/>
        <v>25953636868</v>
      </c>
      <c r="AC44" s="689">
        <f t="shared" si="9"/>
        <v>3.1989143597340028E-3</v>
      </c>
    </row>
    <row r="45" spans="3:29" x14ac:dyDescent="0.25">
      <c r="C45" s="469" t="s">
        <v>1670</v>
      </c>
      <c r="D45" s="291"/>
      <c r="E45" s="291"/>
      <c r="F45" s="291"/>
      <c r="G45" s="291"/>
      <c r="H45" s="291"/>
      <c r="I45" s="291"/>
      <c r="J45" s="291"/>
      <c r="K45" s="291"/>
      <c r="L45" s="291">
        <f t="shared" si="2"/>
        <v>0</v>
      </c>
      <c r="M45" s="291"/>
      <c r="N45" s="291"/>
      <c r="O45" s="291"/>
      <c r="P45" s="291"/>
      <c r="Q45" s="291"/>
      <c r="R45" s="291">
        <f t="shared" si="4"/>
        <v>0</v>
      </c>
      <c r="S45" s="291"/>
      <c r="T45" s="291"/>
      <c r="U45" s="291">
        <f t="shared" si="5"/>
        <v>0</v>
      </c>
      <c r="V45" s="291"/>
      <c r="W45" s="291"/>
      <c r="X45" s="291">
        <f t="shared" si="6"/>
        <v>0</v>
      </c>
      <c r="Y45" s="291"/>
      <c r="Z45" s="291"/>
      <c r="AA45" s="291">
        <f t="shared" si="7"/>
        <v>0</v>
      </c>
      <c r="AB45" s="291">
        <f t="shared" si="11"/>
        <v>0</v>
      </c>
      <c r="AC45" s="689">
        <f t="shared" si="9"/>
        <v>0</v>
      </c>
    </row>
    <row r="46" spans="3:29" x14ac:dyDescent="0.25">
      <c r="C46" s="469" t="s">
        <v>1671</v>
      </c>
      <c r="D46" s="291">
        <v>43200000</v>
      </c>
      <c r="E46" s="291">
        <v>0</v>
      </c>
      <c r="F46" s="291">
        <f t="shared" si="0"/>
        <v>43200000</v>
      </c>
      <c r="G46" s="291">
        <v>50000000</v>
      </c>
      <c r="H46" s="291">
        <v>0</v>
      </c>
      <c r="I46" s="291">
        <f t="shared" si="1"/>
        <v>50000000</v>
      </c>
      <c r="J46" s="291">
        <v>2000000</v>
      </c>
      <c r="K46" s="291"/>
      <c r="L46" s="291">
        <f t="shared" si="2"/>
        <v>2000000</v>
      </c>
      <c r="M46" s="291">
        <v>530600</v>
      </c>
      <c r="N46" s="291"/>
      <c r="O46" s="291">
        <f t="shared" si="3"/>
        <v>530600</v>
      </c>
      <c r="P46" s="291"/>
      <c r="Q46" s="291"/>
      <c r="R46" s="291">
        <f t="shared" si="4"/>
        <v>0</v>
      </c>
      <c r="S46" s="291"/>
      <c r="T46" s="291"/>
      <c r="U46" s="291">
        <f t="shared" si="5"/>
        <v>0</v>
      </c>
      <c r="V46" s="291"/>
      <c r="W46" s="291"/>
      <c r="X46" s="291">
        <f t="shared" si="6"/>
        <v>0</v>
      </c>
      <c r="Y46" s="291"/>
      <c r="Z46" s="291"/>
      <c r="AA46" s="291">
        <f t="shared" si="7"/>
        <v>0</v>
      </c>
      <c r="AB46" s="291">
        <f t="shared" si="11"/>
        <v>95730600</v>
      </c>
      <c r="AC46" s="689">
        <f t="shared" si="9"/>
        <v>1.1799270852229908E-5</v>
      </c>
    </row>
    <row r="47" spans="3:29" ht="30" x14ac:dyDescent="0.25">
      <c r="C47" s="290" t="s">
        <v>133</v>
      </c>
      <c r="D47" s="292"/>
      <c r="E47" s="292"/>
      <c r="F47" s="292"/>
      <c r="G47" s="292"/>
      <c r="H47" s="292"/>
      <c r="I47" s="292"/>
      <c r="J47" s="292"/>
      <c r="K47" s="292"/>
      <c r="L47" s="292">
        <f t="shared" si="2"/>
        <v>0</v>
      </c>
      <c r="M47" s="292"/>
      <c r="N47" s="292"/>
      <c r="O47" s="292"/>
      <c r="P47" s="292">
        <v>68491267</v>
      </c>
      <c r="Q47" s="292"/>
      <c r="R47" s="292">
        <f t="shared" si="4"/>
        <v>68491267</v>
      </c>
      <c r="S47" s="292"/>
      <c r="T47" s="292"/>
      <c r="U47" s="292">
        <f t="shared" si="5"/>
        <v>0</v>
      </c>
      <c r="V47" s="292">
        <v>61000000</v>
      </c>
      <c r="W47" s="292"/>
      <c r="X47" s="292">
        <f t="shared" si="6"/>
        <v>61000000</v>
      </c>
      <c r="Y47" s="292"/>
      <c r="Z47" s="292"/>
      <c r="AA47" s="292">
        <f t="shared" si="7"/>
        <v>0</v>
      </c>
      <c r="AB47" s="292">
        <f t="shared" si="11"/>
        <v>68491267</v>
      </c>
      <c r="AC47" s="293">
        <f t="shared" si="9"/>
        <v>8.441888072835606E-6</v>
      </c>
    </row>
    <row r="48" spans="3:29" x14ac:dyDescent="0.25">
      <c r="C48" s="290" t="s">
        <v>134</v>
      </c>
      <c r="D48" s="292">
        <v>1447124275</v>
      </c>
      <c r="E48" s="292">
        <v>0</v>
      </c>
      <c r="F48" s="292">
        <f t="shared" si="0"/>
        <v>1447124275</v>
      </c>
      <c r="G48" s="292">
        <v>24809</v>
      </c>
      <c r="H48" s="292">
        <v>0</v>
      </c>
      <c r="I48" s="292">
        <f t="shared" si="1"/>
        <v>24809</v>
      </c>
      <c r="J48" s="292"/>
      <c r="K48" s="292"/>
      <c r="L48" s="292">
        <f t="shared" si="2"/>
        <v>0</v>
      </c>
      <c r="M48" s="292"/>
      <c r="N48" s="292"/>
      <c r="O48" s="292"/>
      <c r="P48" s="292"/>
      <c r="Q48" s="292"/>
      <c r="R48" s="292">
        <f t="shared" si="4"/>
        <v>0</v>
      </c>
      <c r="S48" s="292"/>
      <c r="T48" s="292"/>
      <c r="U48" s="292">
        <f t="shared" si="5"/>
        <v>0</v>
      </c>
      <c r="V48" s="292"/>
      <c r="W48" s="292"/>
      <c r="X48" s="292">
        <f t="shared" si="6"/>
        <v>0</v>
      </c>
      <c r="Y48" s="292"/>
      <c r="Z48" s="292"/>
      <c r="AA48" s="292">
        <f t="shared" si="7"/>
        <v>0</v>
      </c>
      <c r="AB48" s="292">
        <f t="shared" si="11"/>
        <v>1447149084</v>
      </c>
      <c r="AC48" s="293">
        <f t="shared" si="9"/>
        <v>1.7836829608999016E-4</v>
      </c>
    </row>
    <row r="49" spans="3:29" x14ac:dyDescent="0.25">
      <c r="C49" s="690" t="s">
        <v>75</v>
      </c>
      <c r="D49" s="691">
        <v>1484234610959</v>
      </c>
      <c r="E49" s="691">
        <v>309842365378</v>
      </c>
      <c r="F49" s="691">
        <f t="shared" si="0"/>
        <v>1174392245581</v>
      </c>
      <c r="G49" s="691">
        <v>183369770693</v>
      </c>
      <c r="H49" s="691">
        <v>1844084961</v>
      </c>
      <c r="I49" s="691">
        <f t="shared" si="1"/>
        <v>181525685732</v>
      </c>
      <c r="J49" s="691">
        <f>+J37+J15</f>
        <v>88065353298</v>
      </c>
      <c r="K49" s="691">
        <f>+K37+K15</f>
        <v>18754691244</v>
      </c>
      <c r="L49" s="691">
        <f t="shared" si="2"/>
        <v>69310662054</v>
      </c>
      <c r="M49" s="691">
        <v>34714304403.359993</v>
      </c>
      <c r="N49" s="691">
        <f>+N37+N15</f>
        <v>735630278.74000001</v>
      </c>
      <c r="O49" s="691">
        <f>M49-N49</f>
        <v>33978674124.619991</v>
      </c>
      <c r="P49" s="691">
        <f>+P37+P15</f>
        <v>339805329868</v>
      </c>
      <c r="Q49" s="691">
        <f>+Q37+Q15</f>
        <v>6403801945</v>
      </c>
      <c r="R49" s="691">
        <f t="shared" si="4"/>
        <v>333401527923</v>
      </c>
      <c r="S49" s="691">
        <v>140464877574</v>
      </c>
      <c r="T49" s="691">
        <v>7569390616</v>
      </c>
      <c r="U49" s="691">
        <f t="shared" si="5"/>
        <v>132895486958</v>
      </c>
      <c r="V49" s="691">
        <v>8658158277</v>
      </c>
      <c r="W49" s="691">
        <v>73512223</v>
      </c>
      <c r="X49" s="691">
        <f t="shared" si="6"/>
        <v>8584646054</v>
      </c>
      <c r="Y49" s="691">
        <v>5867888847</v>
      </c>
      <c r="Z49" s="691">
        <v>22347000</v>
      </c>
      <c r="AA49" s="691">
        <f>Y49-Z49</f>
        <v>5845541847</v>
      </c>
      <c r="AB49" s="691">
        <f>F49+I49+L49+O49+R49+U49+X49+AA49</f>
        <v>1939934470273.6199</v>
      </c>
      <c r="AC49" s="692">
        <f t="shared" si="9"/>
        <v>0.23910653699376783</v>
      </c>
    </row>
    <row r="50" spans="3:29" x14ac:dyDescent="0.25">
      <c r="AC50" s="286"/>
    </row>
  </sheetData>
  <mergeCells count="18">
    <mergeCell ref="AB11:AB13"/>
    <mergeCell ref="AC11:AC13"/>
    <mergeCell ref="C9:AC9"/>
    <mergeCell ref="C11:C14"/>
    <mergeCell ref="D11:F12"/>
    <mergeCell ref="G11:I12"/>
    <mergeCell ref="J11:L12"/>
    <mergeCell ref="M11:O12"/>
    <mergeCell ref="P11:R12"/>
    <mergeCell ref="S11:U12"/>
    <mergeCell ref="V11:X12"/>
    <mergeCell ref="Y11:AA12"/>
    <mergeCell ref="C8:AC8"/>
    <mergeCell ref="C2:AC2"/>
    <mergeCell ref="C3:AC3"/>
    <mergeCell ref="C4:AC4"/>
    <mergeCell ref="C6:AC6"/>
    <mergeCell ref="C7:AC7"/>
  </mergeCells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BB09B-648D-4294-99DD-73522E5E46FC}">
  <dimension ref="A2:I534"/>
  <sheetViews>
    <sheetView showGridLines="0" topLeftCell="A23" zoomScaleNormal="100" workbookViewId="0">
      <selection activeCell="K530" sqref="K530"/>
    </sheetView>
  </sheetViews>
  <sheetFormatPr defaultColWidth="11.42578125" defaultRowHeight="15" x14ac:dyDescent="0.25"/>
  <cols>
    <col min="1" max="3" width="11.42578125" customWidth="1"/>
    <col min="4" max="4" width="79" customWidth="1"/>
    <col min="5" max="5" width="22.42578125" customWidth="1"/>
    <col min="6" max="6" width="30.42578125" customWidth="1"/>
    <col min="7" max="7" width="11.42578125" customWidth="1"/>
    <col min="8" max="8" width="6.5703125" customWidth="1"/>
    <col min="9" max="13" width="11.42578125" customWidth="1"/>
  </cols>
  <sheetData>
    <row r="2" spans="1:9" ht="28.5" customHeight="1" x14ac:dyDescent="0.25">
      <c r="A2" s="841" t="s">
        <v>36</v>
      </c>
      <c r="B2" s="937"/>
      <c r="C2" s="937"/>
      <c r="D2" s="937"/>
      <c r="E2" s="937"/>
      <c r="F2" s="937"/>
      <c r="G2" s="937"/>
      <c r="H2" s="230"/>
      <c r="I2" s="231"/>
    </row>
    <row r="3" spans="1:9" ht="21" x14ac:dyDescent="0.25">
      <c r="A3" s="712" t="s">
        <v>37</v>
      </c>
      <c r="B3" s="713"/>
      <c r="C3" s="713"/>
      <c r="D3" s="713"/>
      <c r="E3" s="713"/>
      <c r="F3" s="713"/>
      <c r="G3" s="713"/>
      <c r="H3" s="232"/>
      <c r="I3" s="233"/>
    </row>
    <row r="4" spans="1:9" ht="15.75" customHeight="1" x14ac:dyDescent="0.25">
      <c r="A4" s="714" t="s">
        <v>114</v>
      </c>
      <c r="B4" s="715"/>
      <c r="C4" s="715"/>
      <c r="D4" s="715"/>
      <c r="E4" s="715"/>
      <c r="F4" s="715"/>
      <c r="G4" s="715"/>
      <c r="H4" s="234"/>
      <c r="I4" s="235"/>
    </row>
    <row r="5" spans="1:9" x14ac:dyDescent="0.25">
      <c r="A5" s="116"/>
      <c r="B5" s="116"/>
      <c r="C5" s="116"/>
      <c r="D5" s="116"/>
      <c r="E5" s="116"/>
      <c r="F5" s="116"/>
      <c r="G5" s="116"/>
    </row>
    <row r="6" spans="1:9" ht="20.25" customHeight="1" x14ac:dyDescent="0.25">
      <c r="B6" s="236"/>
      <c r="C6" s="236"/>
      <c r="D6" s="906" t="s">
        <v>945</v>
      </c>
      <c r="E6" s="906"/>
      <c r="F6" s="236"/>
      <c r="G6" s="236"/>
      <c r="H6" s="237"/>
      <c r="I6" s="238"/>
    </row>
    <row r="7" spans="1:9" ht="20.25" customHeight="1" x14ac:dyDescent="0.25">
      <c r="B7" s="236"/>
      <c r="C7" s="236"/>
      <c r="D7" s="906" t="s">
        <v>741</v>
      </c>
      <c r="E7" s="906"/>
      <c r="F7" s="236"/>
      <c r="G7" s="236"/>
      <c r="H7" s="237"/>
      <c r="I7" s="238"/>
    </row>
    <row r="8" spans="1:9" ht="17.25" customHeight="1" x14ac:dyDescent="0.25">
      <c r="D8" s="906">
        <v>2025</v>
      </c>
      <c r="E8" s="906"/>
    </row>
    <row r="9" spans="1:9" ht="17.25" customHeight="1" thickBot="1" x14ac:dyDescent="0.3">
      <c r="D9" s="936" t="s">
        <v>100</v>
      </c>
      <c r="E9" s="936"/>
    </row>
    <row r="10" spans="1:9" ht="26.25" thickBot="1" x14ac:dyDescent="0.3">
      <c r="D10" s="239" t="s">
        <v>188</v>
      </c>
      <c r="E10" s="240" t="s">
        <v>189</v>
      </c>
    </row>
    <row r="11" spans="1:9" x14ac:dyDescent="0.25">
      <c r="D11" s="251" t="s">
        <v>753</v>
      </c>
      <c r="E11" s="252">
        <f>SUM(E12:E45)</f>
        <v>1282512756116</v>
      </c>
    </row>
    <row r="12" spans="1:9" x14ac:dyDescent="0.25">
      <c r="D12" s="241" t="s">
        <v>190</v>
      </c>
      <c r="E12" s="242">
        <v>2992814124</v>
      </c>
    </row>
    <row r="13" spans="1:9" x14ac:dyDescent="0.25">
      <c r="D13" s="241" t="s">
        <v>191</v>
      </c>
      <c r="E13" s="242">
        <v>5783981549</v>
      </c>
    </row>
    <row r="14" spans="1:9" x14ac:dyDescent="0.25">
      <c r="D14" s="241" t="s">
        <v>192</v>
      </c>
      <c r="E14" s="243">
        <v>123674462208</v>
      </c>
    </row>
    <row r="15" spans="1:9" x14ac:dyDescent="0.25">
      <c r="D15" s="241" t="s">
        <v>193</v>
      </c>
      <c r="E15" s="242">
        <v>47731137036</v>
      </c>
    </row>
    <row r="16" spans="1:9" x14ac:dyDescent="0.25">
      <c r="D16" s="241" t="s">
        <v>194</v>
      </c>
      <c r="E16" s="242">
        <v>64570600556</v>
      </c>
    </row>
    <row r="17" spans="4:6" x14ac:dyDescent="0.25">
      <c r="D17" s="241" t="s">
        <v>195</v>
      </c>
      <c r="E17" s="242">
        <v>15253278019</v>
      </c>
    </row>
    <row r="18" spans="4:6" x14ac:dyDescent="0.25">
      <c r="D18" s="241" t="s">
        <v>196</v>
      </c>
      <c r="E18" s="242">
        <v>8783249295</v>
      </c>
    </row>
    <row r="19" spans="4:6" x14ac:dyDescent="0.25">
      <c r="D19" s="241" t="s">
        <v>197</v>
      </c>
      <c r="E19" s="243">
        <v>297812312504</v>
      </c>
    </row>
    <row r="20" spans="4:6" x14ac:dyDescent="0.25">
      <c r="D20" s="241" t="s">
        <v>198</v>
      </c>
      <c r="E20" s="243">
        <v>28573102744</v>
      </c>
      <c r="F20" s="116"/>
    </row>
    <row r="21" spans="4:6" x14ac:dyDescent="0.25">
      <c r="D21" s="241" t="s">
        <v>199</v>
      </c>
      <c r="E21" s="242">
        <v>5294307706</v>
      </c>
    </row>
    <row r="22" spans="4:6" x14ac:dyDescent="0.25">
      <c r="D22" s="241" t="s">
        <v>200</v>
      </c>
      <c r="E22" s="242">
        <v>2030150049</v>
      </c>
    </row>
    <row r="23" spans="4:6" x14ac:dyDescent="0.25">
      <c r="D23" s="241" t="s">
        <v>201</v>
      </c>
      <c r="E23" s="242">
        <v>10209537050</v>
      </c>
    </row>
    <row r="24" spans="4:6" x14ac:dyDescent="0.25">
      <c r="D24" s="241" t="s">
        <v>202</v>
      </c>
      <c r="E24" s="243">
        <v>58056821411</v>
      </c>
    </row>
    <row r="25" spans="4:6" x14ac:dyDescent="0.25">
      <c r="D25" s="241" t="s">
        <v>203</v>
      </c>
      <c r="E25" s="242">
        <v>19212309492</v>
      </c>
    </row>
    <row r="26" spans="4:6" x14ac:dyDescent="0.25">
      <c r="D26" s="241" t="s">
        <v>204</v>
      </c>
      <c r="E26" s="242">
        <v>9367253025</v>
      </c>
    </row>
    <row r="27" spans="4:6" x14ac:dyDescent="0.25">
      <c r="D27" s="241" t="s">
        <v>205</v>
      </c>
      <c r="E27" s="242">
        <v>11239894729</v>
      </c>
    </row>
    <row r="28" spans="4:6" x14ac:dyDescent="0.25">
      <c r="D28" s="241" t="s">
        <v>206</v>
      </c>
      <c r="E28" s="242">
        <v>1240983155</v>
      </c>
    </row>
    <row r="29" spans="4:6" x14ac:dyDescent="0.25">
      <c r="D29" s="241" t="s">
        <v>207</v>
      </c>
      <c r="E29" s="242">
        <v>3213648218</v>
      </c>
    </row>
    <row r="30" spans="4:6" x14ac:dyDescent="0.25">
      <c r="D30" s="241" t="s">
        <v>208</v>
      </c>
      <c r="E30" s="242">
        <v>751840375</v>
      </c>
    </row>
    <row r="31" spans="4:6" x14ac:dyDescent="0.25">
      <c r="D31" s="241" t="s">
        <v>209</v>
      </c>
      <c r="E31" s="242">
        <v>8304372023</v>
      </c>
    </row>
    <row r="32" spans="4:6" x14ac:dyDescent="0.25">
      <c r="D32" s="241" t="s">
        <v>210</v>
      </c>
      <c r="E32" s="242">
        <v>7162351631</v>
      </c>
    </row>
    <row r="33" spans="4:5" x14ac:dyDescent="0.25">
      <c r="D33" s="241" t="s">
        <v>211</v>
      </c>
      <c r="E33" s="242">
        <v>4574835403</v>
      </c>
    </row>
    <row r="34" spans="4:5" x14ac:dyDescent="0.25">
      <c r="D34" s="241" t="s">
        <v>212</v>
      </c>
      <c r="E34" s="242">
        <v>2655232963</v>
      </c>
    </row>
    <row r="35" spans="4:5" x14ac:dyDescent="0.25">
      <c r="D35" s="241" t="s">
        <v>323</v>
      </c>
      <c r="E35" s="242">
        <v>5568704488</v>
      </c>
    </row>
    <row r="36" spans="4:5" x14ac:dyDescent="0.25">
      <c r="D36" s="241" t="s">
        <v>213</v>
      </c>
      <c r="E36" s="242">
        <v>17497885287</v>
      </c>
    </row>
    <row r="37" spans="4:5" x14ac:dyDescent="0.25">
      <c r="D37" s="241" t="s">
        <v>214</v>
      </c>
      <c r="E37" s="242">
        <v>12652542040</v>
      </c>
    </row>
    <row r="38" spans="4:5" x14ac:dyDescent="0.25">
      <c r="D38" s="241" t="s">
        <v>215</v>
      </c>
      <c r="E38" s="242">
        <v>6208248437</v>
      </c>
    </row>
    <row r="39" spans="4:5" x14ac:dyDescent="0.25">
      <c r="D39" s="241" t="s">
        <v>216</v>
      </c>
      <c r="E39" s="242">
        <v>1505458487</v>
      </c>
    </row>
    <row r="40" spans="4:5" x14ac:dyDescent="0.25">
      <c r="D40" s="241" t="s">
        <v>217</v>
      </c>
      <c r="E40" s="242">
        <v>1890658320</v>
      </c>
    </row>
    <row r="41" spans="4:5" x14ac:dyDescent="0.25">
      <c r="D41" s="241" t="s">
        <v>218</v>
      </c>
      <c r="E41" s="242">
        <v>372850000</v>
      </c>
    </row>
    <row r="42" spans="4:5" x14ac:dyDescent="0.25">
      <c r="D42" s="241" t="s">
        <v>219</v>
      </c>
      <c r="E42" s="242">
        <v>1181679381</v>
      </c>
    </row>
    <row r="43" spans="4:5" x14ac:dyDescent="0.25">
      <c r="D43" s="241" t="s">
        <v>220</v>
      </c>
      <c r="E43" s="242">
        <v>833394483</v>
      </c>
    </row>
    <row r="44" spans="4:5" x14ac:dyDescent="0.25">
      <c r="D44" s="241" t="s">
        <v>221</v>
      </c>
      <c r="E44" s="243">
        <v>427271192407</v>
      </c>
    </row>
    <row r="45" spans="4:5" x14ac:dyDescent="0.25">
      <c r="D45" s="241" t="s">
        <v>222</v>
      </c>
      <c r="E45" s="242">
        <v>69041667521</v>
      </c>
    </row>
    <row r="46" spans="4:5" x14ac:dyDescent="0.25">
      <c r="D46" s="251" t="s">
        <v>175</v>
      </c>
      <c r="E46" s="252">
        <f>SUM(E47:E107)</f>
        <v>182940179533</v>
      </c>
    </row>
    <row r="47" spans="4:5" x14ac:dyDescent="0.25">
      <c r="D47" s="241" t="s">
        <v>223</v>
      </c>
      <c r="E47" s="242">
        <v>487142277</v>
      </c>
    </row>
    <row r="48" spans="4:5" x14ac:dyDescent="0.25">
      <c r="D48" s="241" t="s">
        <v>224</v>
      </c>
      <c r="E48" s="242">
        <v>57274067</v>
      </c>
    </row>
    <row r="49" spans="4:5" x14ac:dyDescent="0.25">
      <c r="D49" s="241" t="s">
        <v>225</v>
      </c>
      <c r="E49" s="242">
        <v>2208450000</v>
      </c>
    </row>
    <row r="50" spans="4:5" x14ac:dyDescent="0.25">
      <c r="D50" s="241" t="s">
        <v>226</v>
      </c>
      <c r="E50" s="242">
        <v>222779883</v>
      </c>
    </row>
    <row r="51" spans="4:5" x14ac:dyDescent="0.25">
      <c r="D51" s="241" t="s">
        <v>227</v>
      </c>
      <c r="E51" s="242">
        <v>1905435680</v>
      </c>
    </row>
    <row r="52" spans="4:5" x14ac:dyDescent="0.25">
      <c r="D52" s="241" t="s">
        <v>228</v>
      </c>
      <c r="E52" s="242">
        <v>71016376</v>
      </c>
    </row>
    <row r="53" spans="4:5" x14ac:dyDescent="0.25">
      <c r="D53" s="241" t="s">
        <v>229</v>
      </c>
      <c r="E53" s="242">
        <v>7568536620</v>
      </c>
    </row>
    <row r="54" spans="4:5" x14ac:dyDescent="0.25">
      <c r="D54" s="241" t="s">
        <v>230</v>
      </c>
      <c r="E54" s="242">
        <v>142479665</v>
      </c>
    </row>
    <row r="55" spans="4:5" x14ac:dyDescent="0.25">
      <c r="D55" s="241" t="s">
        <v>231</v>
      </c>
      <c r="E55" s="242">
        <v>200170000</v>
      </c>
    </row>
    <row r="56" spans="4:5" x14ac:dyDescent="0.25">
      <c r="D56" s="241" t="s">
        <v>232</v>
      </c>
      <c r="E56" s="242">
        <v>1244247745</v>
      </c>
    </row>
    <row r="57" spans="4:5" x14ac:dyDescent="0.25">
      <c r="D57" s="241" t="s">
        <v>233</v>
      </c>
      <c r="E57" s="242">
        <v>683022784</v>
      </c>
    </row>
    <row r="58" spans="4:5" x14ac:dyDescent="0.25">
      <c r="D58" s="241" t="s">
        <v>234</v>
      </c>
      <c r="E58" s="242">
        <v>15949629241</v>
      </c>
    </row>
    <row r="59" spans="4:5" x14ac:dyDescent="0.25">
      <c r="D59" s="241" t="s">
        <v>235</v>
      </c>
      <c r="E59" s="242">
        <v>150367000</v>
      </c>
    </row>
    <row r="60" spans="4:5" x14ac:dyDescent="0.25">
      <c r="D60" s="241" t="s">
        <v>236</v>
      </c>
      <c r="E60" s="242">
        <v>5351001558</v>
      </c>
    </row>
    <row r="61" spans="4:5" x14ac:dyDescent="0.25">
      <c r="D61" s="241" t="s">
        <v>237</v>
      </c>
      <c r="E61" s="242">
        <v>336044148</v>
      </c>
    </row>
    <row r="62" spans="4:5" x14ac:dyDescent="0.25">
      <c r="D62" s="241" t="s">
        <v>238</v>
      </c>
      <c r="E62" s="242">
        <v>67455000</v>
      </c>
    </row>
    <row r="63" spans="4:5" x14ac:dyDescent="0.25">
      <c r="D63" s="241" t="s">
        <v>239</v>
      </c>
      <c r="E63" s="242">
        <v>148853097</v>
      </c>
    </row>
    <row r="64" spans="4:5" x14ac:dyDescent="0.25">
      <c r="D64" s="241" t="s">
        <v>240</v>
      </c>
      <c r="E64" s="242">
        <v>711865260</v>
      </c>
    </row>
    <row r="65" spans="4:5" x14ac:dyDescent="0.25">
      <c r="D65" s="241" t="s">
        <v>241</v>
      </c>
      <c r="E65" s="242">
        <v>371688262</v>
      </c>
    </row>
    <row r="66" spans="4:5" x14ac:dyDescent="0.25">
      <c r="D66" s="241" t="s">
        <v>242</v>
      </c>
      <c r="E66" s="242">
        <v>33195200</v>
      </c>
    </row>
    <row r="67" spans="4:5" x14ac:dyDescent="0.25">
      <c r="D67" s="241" t="s">
        <v>243</v>
      </c>
      <c r="E67" s="242">
        <v>776870046</v>
      </c>
    </row>
    <row r="68" spans="4:5" x14ac:dyDescent="0.25">
      <c r="D68" s="241" t="s">
        <v>244</v>
      </c>
      <c r="E68" s="242">
        <v>2011892339</v>
      </c>
    </row>
    <row r="69" spans="4:5" x14ac:dyDescent="0.25">
      <c r="D69" s="241" t="s">
        <v>245</v>
      </c>
      <c r="E69" s="242">
        <v>347497950</v>
      </c>
    </row>
    <row r="70" spans="4:5" x14ac:dyDescent="0.25">
      <c r="D70" s="241" t="s">
        <v>246</v>
      </c>
      <c r="E70" s="242">
        <v>2228789936</v>
      </c>
    </row>
    <row r="71" spans="4:5" x14ac:dyDescent="0.25">
      <c r="D71" s="241" t="s">
        <v>247</v>
      </c>
      <c r="E71" s="242">
        <v>325504786</v>
      </c>
    </row>
    <row r="72" spans="4:5" x14ac:dyDescent="0.25">
      <c r="D72" s="241" t="s">
        <v>248</v>
      </c>
      <c r="E72" s="242">
        <v>490045489</v>
      </c>
    </row>
    <row r="73" spans="4:5" x14ac:dyDescent="0.25">
      <c r="D73" s="241" t="s">
        <v>249</v>
      </c>
      <c r="E73" s="242">
        <v>31866900</v>
      </c>
    </row>
    <row r="74" spans="4:5" x14ac:dyDescent="0.25">
      <c r="D74" s="241" t="s">
        <v>250</v>
      </c>
      <c r="E74" s="242">
        <v>285565611</v>
      </c>
    </row>
    <row r="75" spans="4:5" x14ac:dyDescent="0.25">
      <c r="D75" s="241" t="s">
        <v>251</v>
      </c>
      <c r="E75" s="242">
        <v>1933615943</v>
      </c>
    </row>
    <row r="76" spans="4:5" x14ac:dyDescent="0.25">
      <c r="D76" s="241" t="s">
        <v>324</v>
      </c>
      <c r="E76" s="242">
        <v>183270499</v>
      </c>
    </row>
    <row r="77" spans="4:5" x14ac:dyDescent="0.25">
      <c r="D77" s="241" t="s">
        <v>252</v>
      </c>
      <c r="E77" s="242">
        <v>6980758552</v>
      </c>
    </row>
    <row r="78" spans="4:5" x14ac:dyDescent="0.25">
      <c r="D78" s="241" t="s">
        <v>325</v>
      </c>
      <c r="E78" s="242">
        <v>20000000</v>
      </c>
    </row>
    <row r="79" spans="4:5" x14ac:dyDescent="0.25">
      <c r="D79" s="241" t="s">
        <v>253</v>
      </c>
      <c r="E79" s="242">
        <v>9775603093</v>
      </c>
    </row>
    <row r="80" spans="4:5" x14ac:dyDescent="0.25">
      <c r="D80" s="241" t="s">
        <v>326</v>
      </c>
      <c r="E80" s="242">
        <v>7817589175</v>
      </c>
    </row>
    <row r="81" spans="4:5" x14ac:dyDescent="0.25">
      <c r="D81" s="241" t="s">
        <v>327</v>
      </c>
      <c r="E81" s="242">
        <v>337351651</v>
      </c>
    </row>
    <row r="82" spans="4:5" x14ac:dyDescent="0.25">
      <c r="D82" s="241" t="s">
        <v>328</v>
      </c>
      <c r="E82" s="242">
        <v>7769470464</v>
      </c>
    </row>
    <row r="83" spans="4:5" x14ac:dyDescent="0.25">
      <c r="D83" s="241" t="s">
        <v>254</v>
      </c>
      <c r="E83" s="242">
        <v>275176400</v>
      </c>
    </row>
    <row r="84" spans="4:5" x14ac:dyDescent="0.25">
      <c r="D84" s="241" t="s">
        <v>329</v>
      </c>
      <c r="E84" s="242">
        <v>101735379</v>
      </c>
    </row>
    <row r="85" spans="4:5" x14ac:dyDescent="0.25">
      <c r="D85" s="241" t="s">
        <v>255</v>
      </c>
      <c r="E85" s="242">
        <v>189801500</v>
      </c>
    </row>
    <row r="86" spans="4:5" x14ac:dyDescent="0.25">
      <c r="D86" s="241" t="s">
        <v>256</v>
      </c>
      <c r="E86" s="242">
        <v>363632511</v>
      </c>
    </row>
    <row r="87" spans="4:5" x14ac:dyDescent="0.25">
      <c r="D87" s="244" t="s">
        <v>257</v>
      </c>
      <c r="E87" s="242">
        <v>153217213</v>
      </c>
    </row>
    <row r="88" spans="4:5" x14ac:dyDescent="0.25">
      <c r="D88" s="241" t="s">
        <v>258</v>
      </c>
      <c r="E88" s="242">
        <v>440939686</v>
      </c>
    </row>
    <row r="89" spans="4:5" x14ac:dyDescent="0.25">
      <c r="D89" s="241" t="s">
        <v>259</v>
      </c>
      <c r="E89" s="242">
        <v>101179000</v>
      </c>
    </row>
    <row r="90" spans="4:5" x14ac:dyDescent="0.25">
      <c r="D90" s="241" t="s">
        <v>260</v>
      </c>
      <c r="E90" s="242">
        <v>255155500</v>
      </c>
    </row>
    <row r="91" spans="4:5" x14ac:dyDescent="0.25">
      <c r="D91" s="241" t="s">
        <v>261</v>
      </c>
      <c r="E91" s="242">
        <v>235738195</v>
      </c>
    </row>
    <row r="92" spans="4:5" x14ac:dyDescent="0.25">
      <c r="D92" s="241" t="s">
        <v>262</v>
      </c>
      <c r="E92" s="242">
        <v>319898009</v>
      </c>
    </row>
    <row r="93" spans="4:5" x14ac:dyDescent="0.25">
      <c r="D93" s="241" t="s">
        <v>263</v>
      </c>
      <c r="E93" s="242">
        <v>72328793</v>
      </c>
    </row>
    <row r="94" spans="4:5" x14ac:dyDescent="0.25">
      <c r="D94" s="241" t="s">
        <v>264</v>
      </c>
      <c r="E94" s="242">
        <v>49820000</v>
      </c>
    </row>
    <row r="95" spans="4:5" x14ac:dyDescent="0.25">
      <c r="D95" s="241" t="s">
        <v>265</v>
      </c>
      <c r="E95" s="242">
        <v>73840000</v>
      </c>
    </row>
    <row r="96" spans="4:5" x14ac:dyDescent="0.25">
      <c r="D96" s="241" t="s">
        <v>266</v>
      </c>
      <c r="E96" s="242">
        <v>84808179876</v>
      </c>
    </row>
    <row r="97" spans="4:5" x14ac:dyDescent="0.25">
      <c r="D97" s="241" t="s">
        <v>267</v>
      </c>
      <c r="E97" s="242">
        <v>77918862</v>
      </c>
    </row>
    <row r="98" spans="4:5" x14ac:dyDescent="0.25">
      <c r="D98" s="241" t="s">
        <v>268</v>
      </c>
      <c r="E98" s="242">
        <v>4220928180</v>
      </c>
    </row>
    <row r="99" spans="4:5" x14ac:dyDescent="0.25">
      <c r="D99" s="241" t="s">
        <v>269</v>
      </c>
      <c r="E99" s="242">
        <v>273657150</v>
      </c>
    </row>
    <row r="100" spans="4:5" x14ac:dyDescent="0.25">
      <c r="D100" s="241" t="s">
        <v>270</v>
      </c>
      <c r="E100" s="242">
        <v>348781500</v>
      </c>
    </row>
    <row r="101" spans="4:5" x14ac:dyDescent="0.25">
      <c r="D101" s="241" t="s">
        <v>1672</v>
      </c>
      <c r="E101" s="242">
        <v>5000000</v>
      </c>
    </row>
    <row r="102" spans="4:5" x14ac:dyDescent="0.25">
      <c r="D102" s="241" t="s">
        <v>271</v>
      </c>
      <c r="E102" s="242">
        <v>162500000</v>
      </c>
    </row>
    <row r="103" spans="4:5" x14ac:dyDescent="0.25">
      <c r="D103" s="241" t="s">
        <v>272</v>
      </c>
      <c r="E103" s="242">
        <v>10688505017</v>
      </c>
    </row>
    <row r="104" spans="4:5" x14ac:dyDescent="0.25">
      <c r="D104" s="241" t="s">
        <v>330</v>
      </c>
      <c r="E104" s="242">
        <v>49276371</v>
      </c>
    </row>
    <row r="105" spans="4:5" x14ac:dyDescent="0.25">
      <c r="D105" s="241" t="s">
        <v>1673</v>
      </c>
      <c r="E105" s="242">
        <v>59380000</v>
      </c>
    </row>
    <row r="106" spans="4:5" x14ac:dyDescent="0.25">
      <c r="D106" s="241" t="s">
        <v>1674</v>
      </c>
      <c r="E106" s="242">
        <v>124828645</v>
      </c>
    </row>
    <row r="107" spans="4:5" x14ac:dyDescent="0.25">
      <c r="D107" s="241" t="s">
        <v>1675</v>
      </c>
      <c r="E107" s="242">
        <v>262415449</v>
      </c>
    </row>
    <row r="108" spans="4:5" x14ac:dyDescent="0.25">
      <c r="D108" s="251" t="s">
        <v>321</v>
      </c>
      <c r="E108" s="252">
        <f>SUM(E109:E116)</f>
        <v>69937662050</v>
      </c>
    </row>
    <row r="109" spans="4:5" x14ac:dyDescent="0.25">
      <c r="D109" s="241" t="s">
        <v>273</v>
      </c>
      <c r="E109" s="242">
        <v>421238884</v>
      </c>
    </row>
    <row r="110" spans="4:5" x14ac:dyDescent="0.25">
      <c r="D110" s="241" t="s">
        <v>274</v>
      </c>
      <c r="E110" s="242">
        <v>688019000</v>
      </c>
    </row>
    <row r="111" spans="4:5" x14ac:dyDescent="0.25">
      <c r="D111" s="241" t="s">
        <v>275</v>
      </c>
      <c r="E111" s="242">
        <v>1363054287</v>
      </c>
    </row>
    <row r="112" spans="4:5" x14ac:dyDescent="0.25">
      <c r="D112" s="241" t="s">
        <v>276</v>
      </c>
      <c r="E112" s="242">
        <v>335681000</v>
      </c>
    </row>
    <row r="113" spans="4:5" x14ac:dyDescent="0.25">
      <c r="D113" s="241" t="s">
        <v>277</v>
      </c>
      <c r="E113" s="242">
        <v>60735384923</v>
      </c>
    </row>
    <row r="114" spans="4:5" x14ac:dyDescent="0.25">
      <c r="D114" s="241" t="s">
        <v>278</v>
      </c>
      <c r="E114" s="242">
        <v>494117337</v>
      </c>
    </row>
    <row r="115" spans="4:5" x14ac:dyDescent="0.25">
      <c r="D115" s="241" t="s">
        <v>279</v>
      </c>
      <c r="E115" s="242">
        <v>2035579600</v>
      </c>
    </row>
    <row r="116" spans="4:5" x14ac:dyDescent="0.25">
      <c r="D116" s="241" t="s">
        <v>280</v>
      </c>
      <c r="E116" s="242">
        <v>3864587019</v>
      </c>
    </row>
    <row r="117" spans="4:5" x14ac:dyDescent="0.25">
      <c r="D117" s="251" t="s">
        <v>331</v>
      </c>
      <c r="E117" s="252">
        <f>SUM(E118:E498)</f>
        <v>35690494167.099998</v>
      </c>
    </row>
    <row r="118" spans="4:5" x14ac:dyDescent="0.25">
      <c r="D118" s="241" t="s">
        <v>332</v>
      </c>
      <c r="E118" s="242">
        <v>5083443024</v>
      </c>
    </row>
    <row r="119" spans="4:5" x14ac:dyDescent="0.25">
      <c r="D119" s="241" t="s">
        <v>333</v>
      </c>
      <c r="E119" s="242">
        <v>49475085</v>
      </c>
    </row>
    <row r="120" spans="4:5" x14ac:dyDescent="0.25">
      <c r="D120" s="241" t="s">
        <v>334</v>
      </c>
      <c r="E120" s="242">
        <v>24511762.999999996</v>
      </c>
    </row>
    <row r="121" spans="4:5" x14ac:dyDescent="0.25">
      <c r="D121" s="241" t="s">
        <v>335</v>
      </c>
      <c r="E121" s="242">
        <v>173605931.47</v>
      </c>
    </row>
    <row r="122" spans="4:5" x14ac:dyDescent="0.25">
      <c r="D122" s="241" t="s">
        <v>336</v>
      </c>
      <c r="E122" s="242">
        <v>243000000</v>
      </c>
    </row>
    <row r="123" spans="4:5" x14ac:dyDescent="0.25">
      <c r="D123" s="241" t="s">
        <v>337</v>
      </c>
      <c r="E123" s="242">
        <v>319177327.74000001</v>
      </c>
    </row>
    <row r="124" spans="4:5" x14ac:dyDescent="0.25">
      <c r="D124" s="241" t="s">
        <v>338</v>
      </c>
      <c r="E124" s="242">
        <v>23591022</v>
      </c>
    </row>
    <row r="125" spans="4:5" x14ac:dyDescent="0.25">
      <c r="D125" s="241" t="s">
        <v>339</v>
      </c>
      <c r="E125" s="242">
        <v>191879966</v>
      </c>
    </row>
    <row r="126" spans="4:5" x14ac:dyDescent="0.25">
      <c r="D126" s="241" t="s">
        <v>340</v>
      </c>
      <c r="E126" s="242">
        <v>23236911</v>
      </c>
    </row>
    <row r="127" spans="4:5" x14ac:dyDescent="0.25">
      <c r="D127" s="241" t="s">
        <v>341</v>
      </c>
      <c r="E127" s="242">
        <v>50198140</v>
      </c>
    </row>
    <row r="128" spans="4:5" x14ac:dyDescent="0.25">
      <c r="D128" s="241" t="s">
        <v>342</v>
      </c>
      <c r="E128" s="242">
        <v>52502735</v>
      </c>
    </row>
    <row r="129" spans="4:5" x14ac:dyDescent="0.25">
      <c r="D129" s="241" t="s">
        <v>343</v>
      </c>
      <c r="E129" s="242">
        <v>33048180.000000004</v>
      </c>
    </row>
    <row r="130" spans="4:5" x14ac:dyDescent="0.25">
      <c r="D130" s="241" t="s">
        <v>344</v>
      </c>
      <c r="E130" s="242">
        <v>44646432</v>
      </c>
    </row>
    <row r="131" spans="4:5" x14ac:dyDescent="0.25">
      <c r="D131" s="241" t="s">
        <v>345</v>
      </c>
      <c r="E131" s="242">
        <v>29777215</v>
      </c>
    </row>
    <row r="132" spans="4:5" x14ac:dyDescent="0.25">
      <c r="D132" s="241" t="s">
        <v>346</v>
      </c>
      <c r="E132" s="242">
        <v>56932170</v>
      </c>
    </row>
    <row r="133" spans="4:5" x14ac:dyDescent="0.25">
      <c r="D133" s="241" t="s">
        <v>347</v>
      </c>
      <c r="E133" s="242">
        <v>87080100</v>
      </c>
    </row>
    <row r="134" spans="4:5" x14ac:dyDescent="0.25">
      <c r="D134" s="241" t="s">
        <v>348</v>
      </c>
      <c r="E134" s="242">
        <v>95929855</v>
      </c>
    </row>
    <row r="135" spans="4:5" x14ac:dyDescent="0.25">
      <c r="D135" s="241" t="s">
        <v>349</v>
      </c>
      <c r="E135" s="242">
        <v>374237699.72999996</v>
      </c>
    </row>
    <row r="136" spans="4:5" x14ac:dyDescent="0.25">
      <c r="D136" s="241" t="s">
        <v>350</v>
      </c>
      <c r="E136" s="242">
        <v>3479341101.2100015</v>
      </c>
    </row>
    <row r="137" spans="4:5" x14ac:dyDescent="0.25">
      <c r="D137" s="241" t="s">
        <v>351</v>
      </c>
      <c r="E137" s="242">
        <v>106186939.99999996</v>
      </c>
    </row>
    <row r="138" spans="4:5" x14ac:dyDescent="0.25">
      <c r="D138" s="241" t="s">
        <v>352</v>
      </c>
      <c r="E138" s="242">
        <v>307447400</v>
      </c>
    </row>
    <row r="139" spans="4:5" x14ac:dyDescent="0.25">
      <c r="D139" s="241" t="s">
        <v>353</v>
      </c>
      <c r="E139" s="242">
        <v>35941183</v>
      </c>
    </row>
    <row r="140" spans="4:5" x14ac:dyDescent="0.25">
      <c r="D140" s="241" t="s">
        <v>354</v>
      </c>
      <c r="E140" s="242">
        <v>42652000</v>
      </c>
    </row>
    <row r="141" spans="4:5" x14ac:dyDescent="0.25">
      <c r="D141" s="241" t="s">
        <v>355</v>
      </c>
      <c r="E141" s="242">
        <v>39583712</v>
      </c>
    </row>
    <row r="142" spans="4:5" x14ac:dyDescent="0.25">
      <c r="D142" s="241" t="s">
        <v>356</v>
      </c>
      <c r="E142" s="242">
        <v>24220823</v>
      </c>
    </row>
    <row r="143" spans="4:5" x14ac:dyDescent="0.25">
      <c r="D143" s="241" t="s">
        <v>357</v>
      </c>
      <c r="E143" s="242">
        <v>1400533594</v>
      </c>
    </row>
    <row r="144" spans="4:5" x14ac:dyDescent="0.25">
      <c r="D144" s="241" t="s">
        <v>1676</v>
      </c>
      <c r="E144" s="242">
        <v>128703104.47999999</v>
      </c>
    </row>
    <row r="145" spans="4:5" x14ac:dyDescent="0.25">
      <c r="D145" s="241" t="s">
        <v>358</v>
      </c>
      <c r="E145" s="242">
        <v>53944829</v>
      </c>
    </row>
    <row r="146" spans="4:5" x14ac:dyDescent="0.25">
      <c r="D146" s="241" t="s">
        <v>359</v>
      </c>
      <c r="E146" s="242">
        <v>27707574</v>
      </c>
    </row>
    <row r="147" spans="4:5" x14ac:dyDescent="0.25">
      <c r="D147" s="241" t="s">
        <v>360</v>
      </c>
      <c r="E147" s="242">
        <v>31726528</v>
      </c>
    </row>
    <row r="148" spans="4:5" x14ac:dyDescent="0.25">
      <c r="D148" s="241" t="s">
        <v>361</v>
      </c>
      <c r="E148" s="242">
        <v>133020000</v>
      </c>
    </row>
    <row r="149" spans="4:5" x14ac:dyDescent="0.25">
      <c r="D149" s="241" t="s">
        <v>362</v>
      </c>
      <c r="E149" s="242">
        <v>28011650.650000002</v>
      </c>
    </row>
    <row r="150" spans="4:5" x14ac:dyDescent="0.25">
      <c r="D150" s="241" t="s">
        <v>363</v>
      </c>
      <c r="E150" s="242">
        <v>114392723.00999999</v>
      </c>
    </row>
    <row r="151" spans="4:5" x14ac:dyDescent="0.25">
      <c r="D151" s="241" t="s">
        <v>364</v>
      </c>
      <c r="E151" s="242">
        <v>1646597901</v>
      </c>
    </row>
    <row r="152" spans="4:5" x14ac:dyDescent="0.25">
      <c r="D152" s="241" t="s">
        <v>365</v>
      </c>
      <c r="E152" s="242">
        <v>34684735.000000007</v>
      </c>
    </row>
    <row r="153" spans="4:5" x14ac:dyDescent="0.25">
      <c r="D153" s="241" t="s">
        <v>366</v>
      </c>
      <c r="E153" s="242">
        <v>45867589</v>
      </c>
    </row>
    <row r="154" spans="4:5" x14ac:dyDescent="0.25">
      <c r="D154" s="241" t="s">
        <v>367</v>
      </c>
      <c r="E154" s="242">
        <v>29808300</v>
      </c>
    </row>
    <row r="155" spans="4:5" x14ac:dyDescent="0.25">
      <c r="D155" s="241" t="s">
        <v>368</v>
      </c>
      <c r="E155" s="242">
        <v>26389183</v>
      </c>
    </row>
    <row r="156" spans="4:5" x14ac:dyDescent="0.25">
      <c r="D156" s="241" t="s">
        <v>369</v>
      </c>
      <c r="E156" s="242">
        <v>47400000</v>
      </c>
    </row>
    <row r="157" spans="4:5" x14ac:dyDescent="0.25">
      <c r="D157" s="241" t="s">
        <v>1677</v>
      </c>
      <c r="E157" s="242">
        <v>42193639.000000015</v>
      </c>
    </row>
    <row r="158" spans="4:5" x14ac:dyDescent="0.25">
      <c r="D158" s="241" t="s">
        <v>1678</v>
      </c>
      <c r="E158" s="242">
        <v>116376234.02999999</v>
      </c>
    </row>
    <row r="159" spans="4:5" x14ac:dyDescent="0.25">
      <c r="D159" s="241" t="s">
        <v>370</v>
      </c>
      <c r="E159" s="242">
        <v>909400000</v>
      </c>
    </row>
    <row r="160" spans="4:5" x14ac:dyDescent="0.25">
      <c r="D160" s="241" t="s">
        <v>371</v>
      </c>
      <c r="E160" s="242">
        <v>26051000</v>
      </c>
    </row>
    <row r="161" spans="4:5" x14ac:dyDescent="0.25">
      <c r="D161" s="241" t="s">
        <v>372</v>
      </c>
      <c r="E161" s="242">
        <v>24539000</v>
      </c>
    </row>
    <row r="162" spans="4:5" x14ac:dyDescent="0.25">
      <c r="D162" s="241" t="s">
        <v>373</v>
      </c>
      <c r="E162" s="242">
        <v>63914728</v>
      </c>
    </row>
    <row r="163" spans="4:5" x14ac:dyDescent="0.25">
      <c r="D163" s="241" t="s">
        <v>374</v>
      </c>
      <c r="E163" s="242">
        <v>29226808</v>
      </c>
    </row>
    <row r="164" spans="4:5" x14ac:dyDescent="0.25">
      <c r="D164" s="241" t="s">
        <v>375</v>
      </c>
      <c r="E164" s="242">
        <v>29512763.999999993</v>
      </c>
    </row>
    <row r="165" spans="4:5" x14ac:dyDescent="0.25">
      <c r="D165" s="241" t="s">
        <v>376</v>
      </c>
      <c r="E165" s="242">
        <v>135685014.99999997</v>
      </c>
    </row>
    <row r="166" spans="4:5" x14ac:dyDescent="0.25">
      <c r="D166" s="241" t="s">
        <v>377</v>
      </c>
      <c r="E166" s="242">
        <v>47984069</v>
      </c>
    </row>
    <row r="167" spans="4:5" x14ac:dyDescent="0.25">
      <c r="D167" s="241" t="s">
        <v>378</v>
      </c>
      <c r="E167" s="242">
        <v>28995648</v>
      </c>
    </row>
    <row r="168" spans="4:5" x14ac:dyDescent="0.25">
      <c r="D168" s="241" t="s">
        <v>379</v>
      </c>
      <c r="E168" s="242">
        <v>17671594</v>
      </c>
    </row>
    <row r="169" spans="4:5" x14ac:dyDescent="0.25">
      <c r="D169" s="241" t="s">
        <v>380</v>
      </c>
      <c r="E169" s="242">
        <v>29201000</v>
      </c>
    </row>
    <row r="170" spans="4:5" x14ac:dyDescent="0.25">
      <c r="D170" s="241" t="s">
        <v>381</v>
      </c>
      <c r="E170" s="242">
        <v>25329253</v>
      </c>
    </row>
    <row r="171" spans="4:5" x14ac:dyDescent="0.25">
      <c r="D171" s="241" t="s">
        <v>382</v>
      </c>
      <c r="E171" s="242">
        <v>26681169</v>
      </c>
    </row>
    <row r="172" spans="4:5" x14ac:dyDescent="0.25">
      <c r="D172" s="241" t="s">
        <v>383</v>
      </c>
      <c r="E172" s="242">
        <v>29552700</v>
      </c>
    </row>
    <row r="173" spans="4:5" x14ac:dyDescent="0.25">
      <c r="D173" s="241" t="s">
        <v>384</v>
      </c>
      <c r="E173" s="242">
        <v>39595845</v>
      </c>
    </row>
    <row r="174" spans="4:5" x14ac:dyDescent="0.25">
      <c r="D174" s="241" t="s">
        <v>385</v>
      </c>
      <c r="E174" s="242">
        <v>32372689.450000003</v>
      </c>
    </row>
    <row r="175" spans="4:5" x14ac:dyDescent="0.25">
      <c r="D175" s="241" t="s">
        <v>386</v>
      </c>
      <c r="E175" s="242">
        <v>126856467</v>
      </c>
    </row>
    <row r="176" spans="4:5" x14ac:dyDescent="0.25">
      <c r="D176" s="241" t="s">
        <v>387</v>
      </c>
      <c r="E176" s="242">
        <v>28842634</v>
      </c>
    </row>
    <row r="177" spans="4:5" x14ac:dyDescent="0.25">
      <c r="D177" s="241" t="s">
        <v>388</v>
      </c>
      <c r="E177" s="242">
        <v>32231916.399999999</v>
      </c>
    </row>
    <row r="178" spans="4:5" x14ac:dyDescent="0.25">
      <c r="D178" s="241" t="s">
        <v>389</v>
      </c>
      <c r="E178" s="242">
        <v>26178978</v>
      </c>
    </row>
    <row r="179" spans="4:5" x14ac:dyDescent="0.25">
      <c r="D179" s="241" t="s">
        <v>390</v>
      </c>
      <c r="E179" s="242">
        <v>41501620</v>
      </c>
    </row>
    <row r="180" spans="4:5" x14ac:dyDescent="0.25">
      <c r="D180" s="241" t="s">
        <v>391</v>
      </c>
      <c r="E180" s="242">
        <v>91689096</v>
      </c>
    </row>
    <row r="181" spans="4:5" x14ac:dyDescent="0.25">
      <c r="D181" s="241" t="s">
        <v>392</v>
      </c>
      <c r="E181" s="242">
        <v>32066787.379999999</v>
      </c>
    </row>
    <row r="182" spans="4:5" x14ac:dyDescent="0.25">
      <c r="D182" s="241" t="s">
        <v>393</v>
      </c>
      <c r="E182" s="242">
        <v>25755881.999999996</v>
      </c>
    </row>
    <row r="183" spans="4:5" x14ac:dyDescent="0.25">
      <c r="D183" s="241" t="s">
        <v>394</v>
      </c>
      <c r="E183" s="242">
        <v>94243300</v>
      </c>
    </row>
    <row r="184" spans="4:5" x14ac:dyDescent="0.25">
      <c r="D184" s="241" t="s">
        <v>395</v>
      </c>
      <c r="E184" s="242">
        <v>446746900</v>
      </c>
    </row>
    <row r="185" spans="4:5" x14ac:dyDescent="0.25">
      <c r="D185" s="241" t="s">
        <v>396</v>
      </c>
      <c r="E185" s="242">
        <v>560556977</v>
      </c>
    </row>
    <row r="186" spans="4:5" x14ac:dyDescent="0.25">
      <c r="D186" s="241" t="s">
        <v>397</v>
      </c>
      <c r="E186" s="242">
        <v>58435320</v>
      </c>
    </row>
    <row r="187" spans="4:5" x14ac:dyDescent="0.25">
      <c r="D187" s="241" t="s">
        <v>398</v>
      </c>
      <c r="E187" s="242">
        <v>39400000</v>
      </c>
    </row>
    <row r="188" spans="4:5" x14ac:dyDescent="0.25">
      <c r="D188" s="241" t="s">
        <v>399</v>
      </c>
      <c r="E188" s="242">
        <v>36640000</v>
      </c>
    </row>
    <row r="189" spans="4:5" x14ac:dyDescent="0.25">
      <c r="D189" s="241" t="s">
        <v>400</v>
      </c>
      <c r="E189" s="242">
        <v>30333162</v>
      </c>
    </row>
    <row r="190" spans="4:5" x14ac:dyDescent="0.25">
      <c r="D190" s="241" t="s">
        <v>401</v>
      </c>
      <c r="E190" s="242">
        <v>51799999.999999993</v>
      </c>
    </row>
    <row r="191" spans="4:5" x14ac:dyDescent="0.25">
      <c r="D191" s="241" t="s">
        <v>1679</v>
      </c>
      <c r="E191" s="242">
        <v>25164926</v>
      </c>
    </row>
    <row r="192" spans="4:5" x14ac:dyDescent="0.25">
      <c r="D192" s="241" t="s">
        <v>402</v>
      </c>
      <c r="E192" s="242">
        <v>34670004</v>
      </c>
    </row>
    <row r="193" spans="4:5" x14ac:dyDescent="0.25">
      <c r="D193" s="241" t="s">
        <v>403</v>
      </c>
      <c r="E193" s="242">
        <v>54391402.07</v>
      </c>
    </row>
    <row r="194" spans="4:5" x14ac:dyDescent="0.25">
      <c r="D194" s="241" t="s">
        <v>404</v>
      </c>
      <c r="E194" s="242">
        <v>23747891</v>
      </c>
    </row>
    <row r="195" spans="4:5" x14ac:dyDescent="0.25">
      <c r="D195" s="241" t="s">
        <v>405</v>
      </c>
      <c r="E195" s="242">
        <v>47872100</v>
      </c>
    </row>
    <row r="196" spans="4:5" x14ac:dyDescent="0.25">
      <c r="D196" s="241" t="s">
        <v>406</v>
      </c>
      <c r="E196" s="242">
        <v>310957824</v>
      </c>
    </row>
    <row r="197" spans="4:5" x14ac:dyDescent="0.25">
      <c r="D197" s="241" t="s">
        <v>407</v>
      </c>
      <c r="E197" s="242">
        <v>52623066</v>
      </c>
    </row>
    <row r="198" spans="4:5" x14ac:dyDescent="0.25">
      <c r="D198" s="241" t="s">
        <v>408</v>
      </c>
      <c r="E198" s="242">
        <v>242270447</v>
      </c>
    </row>
    <row r="199" spans="4:5" x14ac:dyDescent="0.25">
      <c r="D199" s="241" t="s">
        <v>409</v>
      </c>
      <c r="E199" s="242">
        <v>67959999.999999985</v>
      </c>
    </row>
    <row r="200" spans="4:5" x14ac:dyDescent="0.25">
      <c r="D200" s="241" t="s">
        <v>410</v>
      </c>
      <c r="E200" s="242">
        <v>85700000</v>
      </c>
    </row>
    <row r="201" spans="4:5" x14ac:dyDescent="0.25">
      <c r="D201" s="241" t="s">
        <v>411</v>
      </c>
      <c r="E201" s="242">
        <v>149851900</v>
      </c>
    </row>
    <row r="202" spans="4:5" x14ac:dyDescent="0.25">
      <c r="D202" s="241" t="s">
        <v>412</v>
      </c>
      <c r="E202" s="242">
        <v>69921752</v>
      </c>
    </row>
    <row r="203" spans="4:5" x14ac:dyDescent="0.25">
      <c r="D203" s="241" t="s">
        <v>413</v>
      </c>
      <c r="E203" s="242">
        <v>42573087.000000007</v>
      </c>
    </row>
    <row r="204" spans="4:5" x14ac:dyDescent="0.25">
      <c r="D204" s="241" t="s">
        <v>414</v>
      </c>
      <c r="E204" s="242">
        <v>24454992</v>
      </c>
    </row>
    <row r="205" spans="4:5" x14ac:dyDescent="0.25">
      <c r="D205" s="241" t="s">
        <v>415</v>
      </c>
      <c r="E205" s="242">
        <v>27858729</v>
      </c>
    </row>
    <row r="206" spans="4:5" x14ac:dyDescent="0.25">
      <c r="D206" s="241" t="s">
        <v>416</v>
      </c>
      <c r="E206" s="242">
        <v>31386473</v>
      </c>
    </row>
    <row r="207" spans="4:5" x14ac:dyDescent="0.25">
      <c r="D207" s="241" t="s">
        <v>417</v>
      </c>
      <c r="E207" s="242">
        <v>32783174</v>
      </c>
    </row>
    <row r="208" spans="4:5" x14ac:dyDescent="0.25">
      <c r="D208" s="241" t="s">
        <v>418</v>
      </c>
      <c r="E208" s="242">
        <v>46256676</v>
      </c>
    </row>
    <row r="209" spans="4:5" x14ac:dyDescent="0.25">
      <c r="D209" s="241" t="s">
        <v>419</v>
      </c>
      <c r="E209" s="242">
        <v>20499550</v>
      </c>
    </row>
    <row r="210" spans="4:5" x14ac:dyDescent="0.25">
      <c r="D210" s="241" t="s">
        <v>420</v>
      </c>
      <c r="E210" s="242">
        <v>24158892</v>
      </c>
    </row>
    <row r="211" spans="4:5" x14ac:dyDescent="0.25">
      <c r="D211" s="241" t="s">
        <v>421</v>
      </c>
      <c r="E211" s="242">
        <v>42536600</v>
      </c>
    </row>
    <row r="212" spans="4:5" x14ac:dyDescent="0.25">
      <c r="D212" s="241" t="s">
        <v>422</v>
      </c>
      <c r="E212" s="242">
        <v>37785000</v>
      </c>
    </row>
    <row r="213" spans="4:5" x14ac:dyDescent="0.25">
      <c r="D213" s="241" t="s">
        <v>423</v>
      </c>
      <c r="E213" s="242">
        <v>47660990</v>
      </c>
    </row>
    <row r="214" spans="4:5" x14ac:dyDescent="0.25">
      <c r="D214" s="241" t="s">
        <v>424</v>
      </c>
      <c r="E214" s="242">
        <v>38780481.420000002</v>
      </c>
    </row>
    <row r="215" spans="4:5" x14ac:dyDescent="0.25">
      <c r="D215" s="241" t="s">
        <v>425</v>
      </c>
      <c r="E215" s="242">
        <v>28014088</v>
      </c>
    </row>
    <row r="216" spans="4:5" x14ac:dyDescent="0.25">
      <c r="D216" s="241" t="s">
        <v>426</v>
      </c>
      <c r="E216" s="242">
        <v>23865801</v>
      </c>
    </row>
    <row r="217" spans="4:5" x14ac:dyDescent="0.25">
      <c r="D217" s="241" t="s">
        <v>427</v>
      </c>
      <c r="E217" s="242">
        <v>774370968</v>
      </c>
    </row>
    <row r="218" spans="4:5" x14ac:dyDescent="0.25">
      <c r="D218" s="241" t="s">
        <v>1680</v>
      </c>
      <c r="E218" s="242">
        <v>54288411.580000006</v>
      </c>
    </row>
    <row r="219" spans="4:5" x14ac:dyDescent="0.25">
      <c r="D219" s="241" t="s">
        <v>428</v>
      </c>
      <c r="E219" s="242">
        <v>43037499.999999993</v>
      </c>
    </row>
    <row r="220" spans="4:5" x14ac:dyDescent="0.25">
      <c r="D220" s="241" t="s">
        <v>429</v>
      </c>
      <c r="E220" s="242">
        <v>34390130.079999998</v>
      </c>
    </row>
    <row r="221" spans="4:5" x14ac:dyDescent="0.25">
      <c r="D221" s="241" t="s">
        <v>430</v>
      </c>
      <c r="E221" s="242">
        <v>49191994</v>
      </c>
    </row>
    <row r="222" spans="4:5" x14ac:dyDescent="0.25">
      <c r="D222" s="241" t="s">
        <v>431</v>
      </c>
      <c r="E222" s="242">
        <v>45650700</v>
      </c>
    </row>
    <row r="223" spans="4:5" x14ac:dyDescent="0.25">
      <c r="D223" s="241" t="s">
        <v>432</v>
      </c>
      <c r="E223" s="242">
        <v>66940000.000000007</v>
      </c>
    </row>
    <row r="224" spans="4:5" x14ac:dyDescent="0.25">
      <c r="D224" s="241" t="s">
        <v>433</v>
      </c>
      <c r="E224" s="242">
        <v>52143000</v>
      </c>
    </row>
    <row r="225" spans="4:5" x14ac:dyDescent="0.25">
      <c r="D225" s="241" t="s">
        <v>434</v>
      </c>
      <c r="E225" s="242">
        <v>44068300</v>
      </c>
    </row>
    <row r="226" spans="4:5" x14ac:dyDescent="0.25">
      <c r="D226" s="241" t="s">
        <v>435</v>
      </c>
      <c r="E226" s="242">
        <v>48128673.559999995</v>
      </c>
    </row>
    <row r="227" spans="4:5" x14ac:dyDescent="0.25">
      <c r="D227" s="241" t="s">
        <v>436</v>
      </c>
      <c r="E227" s="242">
        <v>37766406</v>
      </c>
    </row>
    <row r="228" spans="4:5" x14ac:dyDescent="0.25">
      <c r="D228" s="241" t="s">
        <v>437</v>
      </c>
      <c r="E228" s="242">
        <v>90811576.999999985</v>
      </c>
    </row>
    <row r="229" spans="4:5" x14ac:dyDescent="0.25">
      <c r="D229" s="241" t="s">
        <v>438</v>
      </c>
      <c r="E229" s="242">
        <v>105306500</v>
      </c>
    </row>
    <row r="230" spans="4:5" x14ac:dyDescent="0.25">
      <c r="D230" s="241" t="s">
        <v>439</v>
      </c>
      <c r="E230" s="242">
        <v>87169387</v>
      </c>
    </row>
    <row r="231" spans="4:5" x14ac:dyDescent="0.25">
      <c r="D231" s="241" t="s">
        <v>440</v>
      </c>
      <c r="E231" s="242">
        <v>543565340.01999998</v>
      </c>
    </row>
    <row r="232" spans="4:5" x14ac:dyDescent="0.25">
      <c r="D232" s="241" t="s">
        <v>441</v>
      </c>
      <c r="E232" s="242">
        <v>539988949</v>
      </c>
    </row>
    <row r="233" spans="4:5" x14ac:dyDescent="0.25">
      <c r="D233" s="241" t="s">
        <v>442</v>
      </c>
      <c r="E233" s="242">
        <v>104105100</v>
      </c>
    </row>
    <row r="234" spans="4:5" x14ac:dyDescent="0.25">
      <c r="D234" s="241" t="s">
        <v>443</v>
      </c>
      <c r="E234" s="242">
        <v>90952100</v>
      </c>
    </row>
    <row r="235" spans="4:5" x14ac:dyDescent="0.25">
      <c r="D235" s="241" t="s">
        <v>444</v>
      </c>
      <c r="E235" s="242">
        <v>74925100</v>
      </c>
    </row>
    <row r="236" spans="4:5" x14ac:dyDescent="0.25">
      <c r="D236" s="241" t="s">
        <v>445</v>
      </c>
      <c r="E236" s="242">
        <v>88412146.320000038</v>
      </c>
    </row>
    <row r="237" spans="4:5" x14ac:dyDescent="0.25">
      <c r="D237" s="241" t="s">
        <v>446</v>
      </c>
      <c r="E237" s="242">
        <v>237772580.89000005</v>
      </c>
    </row>
    <row r="238" spans="4:5" x14ac:dyDescent="0.25">
      <c r="D238" s="241" t="s">
        <v>447</v>
      </c>
      <c r="E238" s="242">
        <v>549955375.00000012</v>
      </c>
    </row>
    <row r="239" spans="4:5" x14ac:dyDescent="0.25">
      <c r="D239" s="241" t="s">
        <v>448</v>
      </c>
      <c r="E239" s="242">
        <v>1928570437</v>
      </c>
    </row>
    <row r="240" spans="4:5" x14ac:dyDescent="0.25">
      <c r="D240" s="241" t="s">
        <v>449</v>
      </c>
      <c r="E240" s="242">
        <v>69100000</v>
      </c>
    </row>
    <row r="241" spans="4:5" x14ac:dyDescent="0.25">
      <c r="D241" s="241" t="s">
        <v>450</v>
      </c>
      <c r="E241" s="242">
        <v>56947325</v>
      </c>
    </row>
    <row r="242" spans="4:5" x14ac:dyDescent="0.25">
      <c r="D242" s="241" t="s">
        <v>451</v>
      </c>
      <c r="E242" s="242">
        <v>155000000</v>
      </c>
    </row>
    <row r="243" spans="4:5" x14ac:dyDescent="0.25">
      <c r="D243" s="241" t="s">
        <v>452</v>
      </c>
      <c r="E243" s="242">
        <v>24908509.48</v>
      </c>
    </row>
    <row r="244" spans="4:5" x14ac:dyDescent="0.25">
      <c r="D244" s="241" t="s">
        <v>453</v>
      </c>
      <c r="E244" s="242">
        <v>27074444</v>
      </c>
    </row>
    <row r="245" spans="4:5" x14ac:dyDescent="0.25">
      <c r="D245" s="241" t="s">
        <v>454</v>
      </c>
      <c r="E245" s="242">
        <v>127439307</v>
      </c>
    </row>
    <row r="246" spans="4:5" x14ac:dyDescent="0.25">
      <c r="D246" s="241" t="s">
        <v>455</v>
      </c>
      <c r="E246" s="242">
        <v>81041901.499999985</v>
      </c>
    </row>
    <row r="247" spans="4:5" x14ac:dyDescent="0.25">
      <c r="D247" s="241" t="s">
        <v>456</v>
      </c>
      <c r="E247" s="242">
        <v>15980300</v>
      </c>
    </row>
    <row r="248" spans="4:5" x14ac:dyDescent="0.25">
      <c r="D248" s="241" t="s">
        <v>457</v>
      </c>
      <c r="E248" s="242">
        <v>149607800</v>
      </c>
    </row>
    <row r="249" spans="4:5" x14ac:dyDescent="0.25">
      <c r="D249" s="241" t="s">
        <v>458</v>
      </c>
      <c r="E249" s="242">
        <v>29242588.979999989</v>
      </c>
    </row>
    <row r="250" spans="4:5" x14ac:dyDescent="0.25">
      <c r="D250" s="241" t="s">
        <v>459</v>
      </c>
      <c r="E250" s="242">
        <v>34450166</v>
      </c>
    </row>
    <row r="251" spans="4:5" x14ac:dyDescent="0.25">
      <c r="D251" s="241" t="s">
        <v>460</v>
      </c>
      <c r="E251" s="242">
        <v>150614374.47</v>
      </c>
    </row>
    <row r="252" spans="4:5" x14ac:dyDescent="0.25">
      <c r="D252" s="241" t="s">
        <v>461</v>
      </c>
      <c r="E252" s="242">
        <v>118520547.17999999</v>
      </c>
    </row>
    <row r="253" spans="4:5" x14ac:dyDescent="0.25">
      <c r="D253" s="241" t="s">
        <v>462</v>
      </c>
      <c r="E253" s="242">
        <v>81985841</v>
      </c>
    </row>
    <row r="254" spans="4:5" x14ac:dyDescent="0.25">
      <c r="D254" s="241" t="s">
        <v>463</v>
      </c>
      <c r="E254" s="242">
        <v>31335845</v>
      </c>
    </row>
    <row r="255" spans="4:5" x14ac:dyDescent="0.25">
      <c r="D255" s="241" t="s">
        <v>464</v>
      </c>
      <c r="E255" s="242">
        <v>32691461</v>
      </c>
    </row>
    <row r="256" spans="4:5" x14ac:dyDescent="0.25">
      <c r="D256" s="241" t="s">
        <v>465</v>
      </c>
      <c r="E256" s="242">
        <v>34080127.480000004</v>
      </c>
    </row>
    <row r="257" spans="4:5" x14ac:dyDescent="0.25">
      <c r="D257" s="241" t="s">
        <v>466</v>
      </c>
      <c r="E257" s="242">
        <v>70774853.000000015</v>
      </c>
    </row>
    <row r="258" spans="4:5" x14ac:dyDescent="0.25">
      <c r="D258" s="241" t="s">
        <v>467</v>
      </c>
      <c r="E258" s="242">
        <v>90949120</v>
      </c>
    </row>
    <row r="259" spans="4:5" x14ac:dyDescent="0.25">
      <c r="D259" s="241" t="s">
        <v>468</v>
      </c>
      <c r="E259" s="242">
        <v>89748784.960000023</v>
      </c>
    </row>
    <row r="260" spans="4:5" x14ac:dyDescent="0.25">
      <c r="D260" s="241" t="s">
        <v>469</v>
      </c>
      <c r="E260" s="242">
        <v>25826717</v>
      </c>
    </row>
    <row r="261" spans="4:5" x14ac:dyDescent="0.25">
      <c r="D261" s="241" t="s">
        <v>470</v>
      </c>
      <c r="E261" s="242">
        <v>25014000</v>
      </c>
    </row>
    <row r="262" spans="4:5" x14ac:dyDescent="0.25">
      <c r="D262" s="241" t="s">
        <v>471</v>
      </c>
      <c r="E262" s="242">
        <v>36379848</v>
      </c>
    </row>
    <row r="263" spans="4:5" x14ac:dyDescent="0.25">
      <c r="D263" s="241" t="s">
        <v>472</v>
      </c>
      <c r="E263" s="242">
        <v>58831096</v>
      </c>
    </row>
    <row r="264" spans="4:5" x14ac:dyDescent="0.25">
      <c r="D264" s="241" t="s">
        <v>1681</v>
      </c>
      <c r="E264" s="242">
        <v>52741295.649999984</v>
      </c>
    </row>
    <row r="265" spans="4:5" x14ac:dyDescent="0.25">
      <c r="D265" s="241" t="s">
        <v>473</v>
      </c>
      <c r="E265" s="242">
        <v>27620045.149999995</v>
      </c>
    </row>
    <row r="266" spans="4:5" x14ac:dyDescent="0.25">
      <c r="D266" s="241" t="s">
        <v>474</v>
      </c>
      <c r="E266" s="242">
        <v>19747125.999999996</v>
      </c>
    </row>
    <row r="267" spans="4:5" x14ac:dyDescent="0.25">
      <c r="D267" s="241" t="s">
        <v>1682</v>
      </c>
      <c r="E267" s="242">
        <v>37289590</v>
      </c>
    </row>
    <row r="268" spans="4:5" x14ac:dyDescent="0.25">
      <c r="D268" s="241" t="s">
        <v>475</v>
      </c>
      <c r="E268" s="242">
        <v>16058904</v>
      </c>
    </row>
    <row r="269" spans="4:5" x14ac:dyDescent="0.25">
      <c r="D269" s="241" t="s">
        <v>476</v>
      </c>
      <c r="E269" s="242">
        <v>13733128</v>
      </c>
    </row>
    <row r="270" spans="4:5" x14ac:dyDescent="0.25">
      <c r="D270" s="241" t="s">
        <v>477</v>
      </c>
      <c r="E270" s="242">
        <v>41817999.999999993</v>
      </c>
    </row>
    <row r="271" spans="4:5" x14ac:dyDescent="0.25">
      <c r="D271" s="241" t="s">
        <v>478</v>
      </c>
      <c r="E271" s="242">
        <v>16237218</v>
      </c>
    </row>
    <row r="272" spans="4:5" x14ac:dyDescent="0.25">
      <c r="D272" s="241" t="s">
        <v>479</v>
      </c>
      <c r="E272" s="242">
        <v>13268722</v>
      </c>
    </row>
    <row r="273" spans="4:5" x14ac:dyDescent="0.25">
      <c r="D273" s="241" t="s">
        <v>480</v>
      </c>
      <c r="E273" s="242">
        <v>24547816</v>
      </c>
    </row>
    <row r="274" spans="4:5" x14ac:dyDescent="0.25">
      <c r="D274" s="241" t="s">
        <v>481</v>
      </c>
      <c r="E274" s="242">
        <v>57245609.100000001</v>
      </c>
    </row>
    <row r="275" spans="4:5" x14ac:dyDescent="0.25">
      <c r="D275" s="241" t="s">
        <v>482</v>
      </c>
      <c r="E275" s="242">
        <v>27072210.199999999</v>
      </c>
    </row>
    <row r="276" spans="4:5" x14ac:dyDescent="0.25">
      <c r="D276" s="241" t="s">
        <v>1683</v>
      </c>
      <c r="E276" s="242">
        <v>13465000</v>
      </c>
    </row>
    <row r="277" spans="4:5" x14ac:dyDescent="0.25">
      <c r="D277" s="241" t="s">
        <v>483</v>
      </c>
      <c r="E277" s="242">
        <v>13280810</v>
      </c>
    </row>
    <row r="278" spans="4:5" x14ac:dyDescent="0.25">
      <c r="D278" s="241" t="s">
        <v>484</v>
      </c>
      <c r="E278" s="242">
        <v>21310000</v>
      </c>
    </row>
    <row r="279" spans="4:5" x14ac:dyDescent="0.25">
      <c r="D279" s="241" t="s">
        <v>485</v>
      </c>
      <c r="E279" s="242">
        <v>15026636</v>
      </c>
    </row>
    <row r="280" spans="4:5" x14ac:dyDescent="0.25">
      <c r="D280" s="241" t="s">
        <v>486</v>
      </c>
      <c r="E280" s="242">
        <v>16145455</v>
      </c>
    </row>
    <row r="281" spans="4:5" x14ac:dyDescent="0.25">
      <c r="D281" s="241" t="s">
        <v>487</v>
      </c>
      <c r="E281" s="242">
        <v>13014000</v>
      </c>
    </row>
    <row r="282" spans="4:5" x14ac:dyDescent="0.25">
      <c r="D282" s="241" t="s">
        <v>488</v>
      </c>
      <c r="E282" s="242">
        <v>36777800</v>
      </c>
    </row>
    <row r="283" spans="4:5" x14ac:dyDescent="0.25">
      <c r="D283" s="241" t="s">
        <v>489</v>
      </c>
      <c r="E283" s="242">
        <v>15088506</v>
      </c>
    </row>
    <row r="284" spans="4:5" x14ac:dyDescent="0.25">
      <c r="D284" s="241" t="s">
        <v>490</v>
      </c>
      <c r="E284" s="242">
        <v>16761443</v>
      </c>
    </row>
    <row r="285" spans="4:5" x14ac:dyDescent="0.25">
      <c r="D285" s="241" t="s">
        <v>491</v>
      </c>
      <c r="E285" s="242">
        <v>13677390</v>
      </c>
    </row>
    <row r="286" spans="4:5" x14ac:dyDescent="0.25">
      <c r="D286" s="241" t="s">
        <v>492</v>
      </c>
      <c r="E286" s="242">
        <v>15950000</v>
      </c>
    </row>
    <row r="287" spans="4:5" x14ac:dyDescent="0.25">
      <c r="D287" s="241" t="s">
        <v>493</v>
      </c>
      <c r="E287" s="242">
        <v>16500000</v>
      </c>
    </row>
    <row r="288" spans="4:5" x14ac:dyDescent="0.25">
      <c r="D288" s="241" t="s">
        <v>494</v>
      </c>
      <c r="E288" s="242">
        <v>45653478</v>
      </c>
    </row>
    <row r="289" spans="4:5" x14ac:dyDescent="0.25">
      <c r="D289" s="241" t="s">
        <v>495</v>
      </c>
      <c r="E289" s="242">
        <v>88665000.000000015</v>
      </c>
    </row>
    <row r="290" spans="4:5" x14ac:dyDescent="0.25">
      <c r="D290" s="241" t="s">
        <v>496</v>
      </c>
      <c r="E290" s="242">
        <v>24306784</v>
      </c>
    </row>
    <row r="291" spans="4:5" x14ac:dyDescent="0.25">
      <c r="D291" s="241" t="s">
        <v>497</v>
      </c>
      <c r="E291" s="242">
        <v>31401646</v>
      </c>
    </row>
    <row r="292" spans="4:5" x14ac:dyDescent="0.25">
      <c r="D292" s="241" t="s">
        <v>498</v>
      </c>
      <c r="E292" s="242">
        <v>14524616</v>
      </c>
    </row>
    <row r="293" spans="4:5" x14ac:dyDescent="0.25">
      <c r="D293" s="241" t="s">
        <v>499</v>
      </c>
      <c r="E293" s="242">
        <v>13072126.229999999</v>
      </c>
    </row>
    <row r="294" spans="4:5" x14ac:dyDescent="0.25">
      <c r="D294" s="241" t="s">
        <v>500</v>
      </c>
      <c r="E294" s="242">
        <v>12919645</v>
      </c>
    </row>
    <row r="295" spans="4:5" x14ac:dyDescent="0.25">
      <c r="D295" s="241" t="s">
        <v>501</v>
      </c>
      <c r="E295" s="242">
        <v>13986179.67</v>
      </c>
    </row>
    <row r="296" spans="4:5" x14ac:dyDescent="0.25">
      <c r="D296" s="241" t="s">
        <v>502</v>
      </c>
      <c r="E296" s="242">
        <v>41092858</v>
      </c>
    </row>
    <row r="297" spans="4:5" x14ac:dyDescent="0.25">
      <c r="D297" s="241" t="s">
        <v>503</v>
      </c>
      <c r="E297" s="242">
        <v>23289338.000000004</v>
      </c>
    </row>
    <row r="298" spans="4:5" x14ac:dyDescent="0.25">
      <c r="D298" s="241" t="s">
        <v>504</v>
      </c>
      <c r="E298" s="242">
        <v>16782411</v>
      </c>
    </row>
    <row r="299" spans="4:5" x14ac:dyDescent="0.25">
      <c r="D299" s="241" t="s">
        <v>505</v>
      </c>
      <c r="E299" s="242">
        <v>23292891</v>
      </c>
    </row>
    <row r="300" spans="4:5" x14ac:dyDescent="0.25">
      <c r="D300" s="241" t="s">
        <v>506</v>
      </c>
      <c r="E300" s="242">
        <v>20226184.999999996</v>
      </c>
    </row>
    <row r="301" spans="4:5" x14ac:dyDescent="0.25">
      <c r="D301" s="241" t="s">
        <v>507</v>
      </c>
      <c r="E301" s="242">
        <v>35354640</v>
      </c>
    </row>
    <row r="302" spans="4:5" x14ac:dyDescent="0.25">
      <c r="D302" s="241" t="s">
        <v>508</v>
      </c>
      <c r="E302" s="242">
        <v>23568347.460000005</v>
      </c>
    </row>
    <row r="303" spans="4:5" x14ac:dyDescent="0.25">
      <c r="D303" s="241" t="s">
        <v>509</v>
      </c>
      <c r="E303" s="242">
        <v>13019012.999999998</v>
      </c>
    </row>
    <row r="304" spans="4:5" x14ac:dyDescent="0.25">
      <c r="D304" s="241" t="s">
        <v>510</v>
      </c>
      <c r="E304" s="242">
        <v>17919500</v>
      </c>
    </row>
    <row r="305" spans="4:5" x14ac:dyDescent="0.25">
      <c r="D305" s="241" t="s">
        <v>511</v>
      </c>
      <c r="E305" s="242">
        <v>14817050</v>
      </c>
    </row>
    <row r="306" spans="4:5" x14ac:dyDescent="0.25">
      <c r="D306" s="241" t="s">
        <v>512</v>
      </c>
      <c r="E306" s="242">
        <v>72632621.409999996</v>
      </c>
    </row>
    <row r="307" spans="4:5" x14ac:dyDescent="0.25">
      <c r="D307" s="241" t="s">
        <v>513</v>
      </c>
      <c r="E307" s="242">
        <v>40887600</v>
      </c>
    </row>
    <row r="308" spans="4:5" x14ac:dyDescent="0.25">
      <c r="D308" s="241" t="s">
        <v>514</v>
      </c>
      <c r="E308" s="242">
        <v>26183018</v>
      </c>
    </row>
    <row r="309" spans="4:5" x14ac:dyDescent="0.25">
      <c r="D309" s="241" t="s">
        <v>515</v>
      </c>
      <c r="E309" s="242">
        <v>13510569</v>
      </c>
    </row>
    <row r="310" spans="4:5" x14ac:dyDescent="0.25">
      <c r="D310" s="241" t="s">
        <v>516</v>
      </c>
      <c r="E310" s="242">
        <v>29025700</v>
      </c>
    </row>
    <row r="311" spans="4:5" x14ac:dyDescent="0.25">
      <c r="D311" s="241" t="s">
        <v>517</v>
      </c>
      <c r="E311" s="242">
        <v>16723720</v>
      </c>
    </row>
    <row r="312" spans="4:5" x14ac:dyDescent="0.25">
      <c r="D312" s="241" t="s">
        <v>518</v>
      </c>
      <c r="E312" s="242">
        <v>25514972.98</v>
      </c>
    </row>
    <row r="313" spans="4:5" x14ac:dyDescent="0.25">
      <c r="D313" s="241" t="s">
        <v>519</v>
      </c>
      <c r="E313" s="242">
        <v>30891677</v>
      </c>
    </row>
    <row r="314" spans="4:5" x14ac:dyDescent="0.25">
      <c r="D314" s="241" t="s">
        <v>520</v>
      </c>
      <c r="E314" s="242">
        <v>26013226</v>
      </c>
    </row>
    <row r="315" spans="4:5" x14ac:dyDescent="0.25">
      <c r="D315" s="241" t="s">
        <v>521</v>
      </c>
      <c r="E315" s="242">
        <v>15200000</v>
      </c>
    </row>
    <row r="316" spans="4:5" x14ac:dyDescent="0.25">
      <c r="D316" s="241" t="s">
        <v>522</v>
      </c>
      <c r="E316" s="242">
        <v>33818144</v>
      </c>
    </row>
    <row r="317" spans="4:5" x14ac:dyDescent="0.25">
      <c r="D317" s="241" t="s">
        <v>523</v>
      </c>
      <c r="E317" s="242">
        <v>14896020.449999999</v>
      </c>
    </row>
    <row r="318" spans="4:5" x14ac:dyDescent="0.25">
      <c r="D318" s="241" t="s">
        <v>524</v>
      </c>
      <c r="E318" s="242">
        <v>23557450</v>
      </c>
    </row>
    <row r="319" spans="4:5" x14ac:dyDescent="0.25">
      <c r="D319" s="241" t="s">
        <v>525</v>
      </c>
      <c r="E319" s="242">
        <v>25140000</v>
      </c>
    </row>
    <row r="320" spans="4:5" x14ac:dyDescent="0.25">
      <c r="D320" s="241" t="s">
        <v>526</v>
      </c>
      <c r="E320" s="242">
        <v>14091401</v>
      </c>
    </row>
    <row r="321" spans="4:5" x14ac:dyDescent="0.25">
      <c r="D321" s="241" t="s">
        <v>527</v>
      </c>
      <c r="E321" s="242">
        <v>19447000.830000002</v>
      </c>
    </row>
    <row r="322" spans="4:5" x14ac:dyDescent="0.25">
      <c r="D322" s="241" t="s">
        <v>528</v>
      </c>
      <c r="E322" s="242">
        <v>14231415</v>
      </c>
    </row>
    <row r="323" spans="4:5" x14ac:dyDescent="0.25">
      <c r="D323" s="241" t="s">
        <v>529</v>
      </c>
      <c r="E323" s="242">
        <v>24010561</v>
      </c>
    </row>
    <row r="324" spans="4:5" x14ac:dyDescent="0.25">
      <c r="D324" s="241" t="s">
        <v>530</v>
      </c>
      <c r="E324" s="242">
        <v>13639250</v>
      </c>
    </row>
    <row r="325" spans="4:5" x14ac:dyDescent="0.25">
      <c r="D325" s="241" t="s">
        <v>531</v>
      </c>
      <c r="E325" s="242">
        <v>16600000</v>
      </c>
    </row>
    <row r="326" spans="4:5" x14ac:dyDescent="0.25">
      <c r="D326" s="241" t="s">
        <v>532</v>
      </c>
      <c r="E326" s="242">
        <v>18082084.460000001</v>
      </c>
    </row>
    <row r="327" spans="4:5" x14ac:dyDescent="0.25">
      <c r="D327" s="241" t="s">
        <v>533</v>
      </c>
      <c r="E327" s="242">
        <v>25018736</v>
      </c>
    </row>
    <row r="328" spans="4:5" x14ac:dyDescent="0.25">
      <c r="D328" s="241" t="s">
        <v>534</v>
      </c>
      <c r="E328" s="242">
        <v>12929019</v>
      </c>
    </row>
    <row r="329" spans="4:5" x14ac:dyDescent="0.25">
      <c r="D329" s="241" t="s">
        <v>535</v>
      </c>
      <c r="E329" s="242">
        <v>25771842</v>
      </c>
    </row>
    <row r="330" spans="4:5" x14ac:dyDescent="0.25">
      <c r="D330" s="241" t="s">
        <v>536</v>
      </c>
      <c r="E330" s="242">
        <v>149109999.99999997</v>
      </c>
    </row>
    <row r="331" spans="4:5" x14ac:dyDescent="0.25">
      <c r="D331" s="241" t="s">
        <v>537</v>
      </c>
      <c r="E331" s="242">
        <v>24291000</v>
      </c>
    </row>
    <row r="332" spans="4:5" x14ac:dyDescent="0.25">
      <c r="D332" s="241" t="s">
        <v>538</v>
      </c>
      <c r="E332" s="242">
        <v>37704797.000000007</v>
      </c>
    </row>
    <row r="333" spans="4:5" x14ac:dyDescent="0.25">
      <c r="D333" s="241" t="s">
        <v>539</v>
      </c>
      <c r="E333" s="242">
        <v>16078961.460000001</v>
      </c>
    </row>
    <row r="334" spans="4:5" x14ac:dyDescent="0.25">
      <c r="D334" s="241" t="s">
        <v>540</v>
      </c>
      <c r="E334" s="242">
        <v>75843495</v>
      </c>
    </row>
    <row r="335" spans="4:5" x14ac:dyDescent="0.25">
      <c r="D335" s="241" t="s">
        <v>541</v>
      </c>
      <c r="E335" s="242">
        <v>21024285</v>
      </c>
    </row>
    <row r="336" spans="4:5" x14ac:dyDescent="0.25">
      <c r="D336" s="241" t="s">
        <v>542</v>
      </c>
      <c r="E336" s="242">
        <v>25311605</v>
      </c>
    </row>
    <row r="337" spans="4:5" x14ac:dyDescent="0.25">
      <c r="D337" s="241" t="s">
        <v>543</v>
      </c>
      <c r="E337" s="242">
        <v>17124076.299999997</v>
      </c>
    </row>
    <row r="338" spans="4:5" x14ac:dyDescent="0.25">
      <c r="D338" s="241" t="s">
        <v>544</v>
      </c>
      <c r="E338" s="242">
        <v>23831276</v>
      </c>
    </row>
    <row r="339" spans="4:5" x14ac:dyDescent="0.25">
      <c r="D339" s="241" t="s">
        <v>545</v>
      </c>
      <c r="E339" s="242">
        <v>14897097</v>
      </c>
    </row>
    <row r="340" spans="4:5" x14ac:dyDescent="0.25">
      <c r="D340" s="241" t="s">
        <v>546</v>
      </c>
      <c r="E340" s="242">
        <v>15233873</v>
      </c>
    </row>
    <row r="341" spans="4:5" x14ac:dyDescent="0.25">
      <c r="D341" s="241" t="s">
        <v>547</v>
      </c>
      <c r="E341" s="242">
        <v>19512276</v>
      </c>
    </row>
    <row r="342" spans="4:5" x14ac:dyDescent="0.25">
      <c r="D342" s="241" t="s">
        <v>548</v>
      </c>
      <c r="E342" s="242">
        <v>17815390</v>
      </c>
    </row>
    <row r="343" spans="4:5" x14ac:dyDescent="0.25">
      <c r="D343" s="241" t="s">
        <v>549</v>
      </c>
      <c r="E343" s="242">
        <v>38167269</v>
      </c>
    </row>
    <row r="344" spans="4:5" x14ac:dyDescent="0.25">
      <c r="D344" s="241" t="s">
        <v>550</v>
      </c>
      <c r="E344" s="242">
        <v>13914456</v>
      </c>
    </row>
    <row r="345" spans="4:5" x14ac:dyDescent="0.25">
      <c r="D345" s="241" t="s">
        <v>551</v>
      </c>
      <c r="E345" s="242">
        <v>74108336.420000002</v>
      </c>
    </row>
    <row r="346" spans="4:5" x14ac:dyDescent="0.25">
      <c r="D346" s="241" t="s">
        <v>552</v>
      </c>
      <c r="E346" s="242">
        <v>18103848</v>
      </c>
    </row>
    <row r="347" spans="4:5" x14ac:dyDescent="0.25">
      <c r="D347" s="241" t="s">
        <v>553</v>
      </c>
      <c r="E347" s="242">
        <v>49820278.299999997</v>
      </c>
    </row>
    <row r="348" spans="4:5" x14ac:dyDescent="0.25">
      <c r="D348" s="241" t="s">
        <v>554</v>
      </c>
      <c r="E348" s="242">
        <v>192918000</v>
      </c>
    </row>
    <row r="349" spans="4:5" x14ac:dyDescent="0.25">
      <c r="D349" s="241" t="s">
        <v>555</v>
      </c>
      <c r="E349" s="242">
        <v>47126810</v>
      </c>
    </row>
    <row r="350" spans="4:5" x14ac:dyDescent="0.25">
      <c r="D350" s="241" t="s">
        <v>556</v>
      </c>
      <c r="E350" s="242">
        <v>13178104</v>
      </c>
    </row>
    <row r="351" spans="4:5" x14ac:dyDescent="0.25">
      <c r="D351" s="241" t="s">
        <v>557</v>
      </c>
      <c r="E351" s="242">
        <v>24473896</v>
      </c>
    </row>
    <row r="352" spans="4:5" x14ac:dyDescent="0.25">
      <c r="D352" s="241" t="s">
        <v>558</v>
      </c>
      <c r="E352" s="242">
        <v>12467024</v>
      </c>
    </row>
    <row r="353" spans="4:5" x14ac:dyDescent="0.25">
      <c r="D353" s="241" t="s">
        <v>559</v>
      </c>
      <c r="E353" s="242">
        <v>24411500</v>
      </c>
    </row>
    <row r="354" spans="4:5" x14ac:dyDescent="0.25">
      <c r="D354" s="241" t="s">
        <v>560</v>
      </c>
      <c r="E354" s="242">
        <v>16879988</v>
      </c>
    </row>
    <row r="355" spans="4:5" x14ac:dyDescent="0.25">
      <c r="D355" s="241" t="s">
        <v>561</v>
      </c>
      <c r="E355" s="242">
        <v>15590780</v>
      </c>
    </row>
    <row r="356" spans="4:5" x14ac:dyDescent="0.25">
      <c r="D356" s="241" t="s">
        <v>562</v>
      </c>
      <c r="E356" s="242">
        <v>13627083.300000001</v>
      </c>
    </row>
    <row r="357" spans="4:5" x14ac:dyDescent="0.25">
      <c r="D357" s="241" t="s">
        <v>563</v>
      </c>
      <c r="E357" s="242">
        <v>13783617</v>
      </c>
    </row>
    <row r="358" spans="4:5" x14ac:dyDescent="0.25">
      <c r="D358" s="241" t="s">
        <v>564</v>
      </c>
      <c r="E358" s="242">
        <v>19988000</v>
      </c>
    </row>
    <row r="359" spans="4:5" x14ac:dyDescent="0.25">
      <c r="D359" s="241" t="s">
        <v>565</v>
      </c>
      <c r="E359" s="242">
        <v>34458037</v>
      </c>
    </row>
    <row r="360" spans="4:5" x14ac:dyDescent="0.25">
      <c r="D360" s="241" t="s">
        <v>566</v>
      </c>
      <c r="E360" s="242">
        <v>12902356.9</v>
      </c>
    </row>
    <row r="361" spans="4:5" x14ac:dyDescent="0.25">
      <c r="D361" s="241" t="s">
        <v>567</v>
      </c>
      <c r="E361" s="242">
        <v>202640000</v>
      </c>
    </row>
    <row r="362" spans="4:5" x14ac:dyDescent="0.25">
      <c r="D362" s="241" t="s">
        <v>568</v>
      </c>
      <c r="E362" s="242">
        <v>13063999.800000001</v>
      </c>
    </row>
    <row r="363" spans="4:5" x14ac:dyDescent="0.25">
      <c r="D363" s="241" t="s">
        <v>569</v>
      </c>
      <c r="E363" s="242">
        <v>13479167.320000002</v>
      </c>
    </row>
    <row r="364" spans="4:5" x14ac:dyDescent="0.25">
      <c r="D364" s="241" t="s">
        <v>570</v>
      </c>
      <c r="E364" s="242">
        <v>12838621</v>
      </c>
    </row>
    <row r="365" spans="4:5" x14ac:dyDescent="0.25">
      <c r="D365" s="241" t="s">
        <v>571</v>
      </c>
      <c r="E365" s="242">
        <v>18909815</v>
      </c>
    </row>
    <row r="366" spans="4:5" x14ac:dyDescent="0.25">
      <c r="D366" s="241" t="s">
        <v>572</v>
      </c>
      <c r="E366" s="242">
        <v>28397000</v>
      </c>
    </row>
    <row r="367" spans="4:5" x14ac:dyDescent="0.25">
      <c r="D367" s="241" t="s">
        <v>573</v>
      </c>
      <c r="E367" s="242">
        <v>32358671</v>
      </c>
    </row>
    <row r="368" spans="4:5" x14ac:dyDescent="0.25">
      <c r="D368" s="241" t="s">
        <v>574</v>
      </c>
      <c r="E368" s="242">
        <v>19914273</v>
      </c>
    </row>
    <row r="369" spans="4:5" x14ac:dyDescent="0.25">
      <c r="D369" s="241" t="s">
        <v>575</v>
      </c>
      <c r="E369" s="242">
        <v>38634256</v>
      </c>
    </row>
    <row r="370" spans="4:5" x14ac:dyDescent="0.25">
      <c r="D370" s="241" t="s">
        <v>576</v>
      </c>
      <c r="E370" s="242">
        <v>15391341</v>
      </c>
    </row>
    <row r="371" spans="4:5" x14ac:dyDescent="0.25">
      <c r="D371" s="241" t="s">
        <v>577</v>
      </c>
      <c r="E371" s="242">
        <v>24784822</v>
      </c>
    </row>
    <row r="372" spans="4:5" x14ac:dyDescent="0.25">
      <c r="D372" s="241" t="s">
        <v>578</v>
      </c>
      <c r="E372" s="242">
        <v>785640700</v>
      </c>
    </row>
    <row r="373" spans="4:5" x14ac:dyDescent="0.25">
      <c r="D373" s="241" t="s">
        <v>1684</v>
      </c>
      <c r="E373" s="242">
        <v>45192314.750000007</v>
      </c>
    </row>
    <row r="374" spans="4:5" x14ac:dyDescent="0.25">
      <c r="D374" s="241" t="s">
        <v>579</v>
      </c>
      <c r="E374" s="242">
        <v>19414964.000000004</v>
      </c>
    </row>
    <row r="375" spans="4:5" x14ac:dyDescent="0.25">
      <c r="D375" s="241" t="s">
        <v>580</v>
      </c>
      <c r="E375" s="242">
        <v>19829724</v>
      </c>
    </row>
    <row r="376" spans="4:5" x14ac:dyDescent="0.25">
      <c r="D376" s="241" t="s">
        <v>581</v>
      </c>
      <c r="E376" s="242">
        <v>28316293.23</v>
      </c>
    </row>
    <row r="377" spans="4:5" x14ac:dyDescent="0.25">
      <c r="D377" s="241" t="s">
        <v>582</v>
      </c>
      <c r="E377" s="242">
        <v>13500000</v>
      </c>
    </row>
    <row r="378" spans="4:5" x14ac:dyDescent="0.25">
      <c r="D378" s="241" t="s">
        <v>583</v>
      </c>
      <c r="E378" s="242">
        <v>17328894.579999998</v>
      </c>
    </row>
    <row r="379" spans="4:5" x14ac:dyDescent="0.25">
      <c r="D379" s="241" t="s">
        <v>584</v>
      </c>
      <c r="E379" s="242">
        <v>21487281</v>
      </c>
    </row>
    <row r="380" spans="4:5" x14ac:dyDescent="0.25">
      <c r="D380" s="241" t="s">
        <v>585</v>
      </c>
      <c r="E380" s="242">
        <v>19080232</v>
      </c>
    </row>
    <row r="381" spans="4:5" x14ac:dyDescent="0.25">
      <c r="D381" s="241" t="s">
        <v>586</v>
      </c>
      <c r="E381" s="242">
        <v>20894900</v>
      </c>
    </row>
    <row r="382" spans="4:5" x14ac:dyDescent="0.25">
      <c r="D382" s="241" t="s">
        <v>587</v>
      </c>
      <c r="E382" s="242">
        <v>18480461</v>
      </c>
    </row>
    <row r="383" spans="4:5" x14ac:dyDescent="0.25">
      <c r="D383" s="241" t="s">
        <v>588</v>
      </c>
      <c r="E383" s="242">
        <v>14142726.000000002</v>
      </c>
    </row>
    <row r="384" spans="4:5" x14ac:dyDescent="0.25">
      <c r="D384" s="241" t="s">
        <v>589</v>
      </c>
      <c r="E384" s="242">
        <v>14592972.169999996</v>
      </c>
    </row>
    <row r="385" spans="4:5" x14ac:dyDescent="0.25">
      <c r="D385" s="241" t="s">
        <v>590</v>
      </c>
      <c r="E385" s="242">
        <v>16467444</v>
      </c>
    </row>
    <row r="386" spans="4:5" x14ac:dyDescent="0.25">
      <c r="D386" s="241" t="s">
        <v>591</v>
      </c>
      <c r="E386" s="242">
        <v>17700481</v>
      </c>
    </row>
    <row r="387" spans="4:5" x14ac:dyDescent="0.25">
      <c r="D387" s="241" t="s">
        <v>592</v>
      </c>
      <c r="E387" s="242">
        <v>15617905</v>
      </c>
    </row>
    <row r="388" spans="4:5" x14ac:dyDescent="0.25">
      <c r="D388" s="241" t="s">
        <v>593</v>
      </c>
      <c r="E388" s="242">
        <v>12383672</v>
      </c>
    </row>
    <row r="389" spans="4:5" x14ac:dyDescent="0.25">
      <c r="D389" s="241" t="s">
        <v>594</v>
      </c>
      <c r="E389" s="242">
        <v>19755535.000000004</v>
      </c>
    </row>
    <row r="390" spans="4:5" x14ac:dyDescent="0.25">
      <c r="D390" s="241" t="s">
        <v>595</v>
      </c>
      <c r="E390" s="242">
        <v>40953804.339999996</v>
      </c>
    </row>
    <row r="391" spans="4:5" x14ac:dyDescent="0.25">
      <c r="D391" s="241" t="s">
        <v>596</v>
      </c>
      <c r="E391" s="242">
        <v>144039897</v>
      </c>
    </row>
    <row r="392" spans="4:5" x14ac:dyDescent="0.25">
      <c r="D392" s="241" t="s">
        <v>597</v>
      </c>
      <c r="E392" s="242">
        <v>21690561</v>
      </c>
    </row>
    <row r="393" spans="4:5" x14ac:dyDescent="0.25">
      <c r="D393" s="241" t="s">
        <v>598</v>
      </c>
      <c r="E393" s="242">
        <v>15637900</v>
      </c>
    </row>
    <row r="394" spans="4:5" x14ac:dyDescent="0.25">
      <c r="D394" s="241" t="s">
        <v>599</v>
      </c>
      <c r="E394" s="242">
        <v>21969361</v>
      </c>
    </row>
    <row r="395" spans="4:5" x14ac:dyDescent="0.25">
      <c r="D395" s="241" t="s">
        <v>1685</v>
      </c>
      <c r="E395" s="242">
        <v>15070295.719999999</v>
      </c>
    </row>
    <row r="396" spans="4:5" x14ac:dyDescent="0.25">
      <c r="D396" s="241" t="s">
        <v>600</v>
      </c>
      <c r="E396" s="242">
        <v>14050237</v>
      </c>
    </row>
    <row r="397" spans="4:5" x14ac:dyDescent="0.25">
      <c r="D397" s="241" t="s">
        <v>601</v>
      </c>
      <c r="E397" s="242">
        <v>14047300</v>
      </c>
    </row>
    <row r="398" spans="4:5" x14ac:dyDescent="0.25">
      <c r="D398" s="241" t="s">
        <v>602</v>
      </c>
      <c r="E398" s="242">
        <v>30250833.5</v>
      </c>
    </row>
    <row r="399" spans="4:5" x14ac:dyDescent="0.25">
      <c r="D399" s="241" t="s">
        <v>603</v>
      </c>
      <c r="E399" s="242">
        <v>37982816.219999999</v>
      </c>
    </row>
    <row r="400" spans="4:5" x14ac:dyDescent="0.25">
      <c r="D400" s="241" t="s">
        <v>604</v>
      </c>
      <c r="E400" s="242">
        <v>60892683</v>
      </c>
    </row>
    <row r="401" spans="4:5" x14ac:dyDescent="0.25">
      <c r="D401" s="241" t="s">
        <v>605</v>
      </c>
      <c r="E401" s="242">
        <v>14411639.770000001</v>
      </c>
    </row>
    <row r="402" spans="4:5" x14ac:dyDescent="0.25">
      <c r="D402" s="241" t="s">
        <v>606</v>
      </c>
      <c r="E402" s="242">
        <v>21007621</v>
      </c>
    </row>
    <row r="403" spans="4:5" x14ac:dyDescent="0.25">
      <c r="D403" s="241" t="s">
        <v>607</v>
      </c>
      <c r="E403" s="242">
        <v>31949092.060000002</v>
      </c>
    </row>
    <row r="404" spans="4:5" x14ac:dyDescent="0.25">
      <c r="D404" s="241" t="s">
        <v>608</v>
      </c>
      <c r="E404" s="242">
        <v>12607489</v>
      </c>
    </row>
    <row r="405" spans="4:5" x14ac:dyDescent="0.25">
      <c r="D405" s="241" t="s">
        <v>609</v>
      </c>
      <c r="E405" s="242">
        <v>13018405</v>
      </c>
    </row>
    <row r="406" spans="4:5" x14ac:dyDescent="0.25">
      <c r="D406" s="241" t="s">
        <v>610</v>
      </c>
      <c r="E406" s="242">
        <v>20978650</v>
      </c>
    </row>
    <row r="407" spans="4:5" x14ac:dyDescent="0.25">
      <c r="D407" s="241" t="s">
        <v>611</v>
      </c>
      <c r="E407" s="242">
        <v>25986982.000000004</v>
      </c>
    </row>
    <row r="408" spans="4:5" x14ac:dyDescent="0.25">
      <c r="D408" s="241" t="s">
        <v>612</v>
      </c>
      <c r="E408" s="242">
        <v>120080650</v>
      </c>
    </row>
    <row r="409" spans="4:5" x14ac:dyDescent="0.25">
      <c r="D409" s="241" t="s">
        <v>613</v>
      </c>
      <c r="E409" s="242">
        <v>31089999.999999996</v>
      </c>
    </row>
    <row r="410" spans="4:5" x14ac:dyDescent="0.25">
      <c r="D410" s="241" t="s">
        <v>614</v>
      </c>
      <c r="E410" s="242">
        <v>40612218.040000007</v>
      </c>
    </row>
    <row r="411" spans="4:5" x14ac:dyDescent="0.25">
      <c r="D411" s="241" t="s">
        <v>615</v>
      </c>
      <c r="E411" s="242">
        <v>169108341</v>
      </c>
    </row>
    <row r="412" spans="4:5" x14ac:dyDescent="0.25">
      <c r="D412" s="241" t="s">
        <v>616</v>
      </c>
      <c r="E412" s="242">
        <v>25533577.949999996</v>
      </c>
    </row>
    <row r="413" spans="4:5" x14ac:dyDescent="0.25">
      <c r="D413" s="241" t="s">
        <v>617</v>
      </c>
      <c r="E413" s="242">
        <v>15852056</v>
      </c>
    </row>
    <row r="414" spans="4:5" x14ac:dyDescent="0.25">
      <c r="D414" s="241" t="s">
        <v>618</v>
      </c>
      <c r="E414" s="242">
        <v>19098665.000000004</v>
      </c>
    </row>
    <row r="415" spans="4:5" x14ac:dyDescent="0.25">
      <c r="D415" s="241" t="s">
        <v>619</v>
      </c>
      <c r="E415" s="242">
        <v>15667179</v>
      </c>
    </row>
    <row r="416" spans="4:5" x14ac:dyDescent="0.25">
      <c r="D416" s="241" t="s">
        <v>620</v>
      </c>
      <c r="E416" s="242">
        <v>50543369</v>
      </c>
    </row>
    <row r="417" spans="4:5" x14ac:dyDescent="0.25">
      <c r="D417" s="241" t="s">
        <v>621</v>
      </c>
      <c r="E417" s="242">
        <v>57964245</v>
      </c>
    </row>
    <row r="418" spans="4:5" x14ac:dyDescent="0.25">
      <c r="D418" s="241" t="s">
        <v>622</v>
      </c>
      <c r="E418" s="242">
        <v>21107068.600000001</v>
      </c>
    </row>
    <row r="419" spans="4:5" x14ac:dyDescent="0.25">
      <c r="D419" s="241" t="s">
        <v>623</v>
      </c>
      <c r="E419" s="242">
        <v>227083301</v>
      </c>
    </row>
    <row r="420" spans="4:5" x14ac:dyDescent="0.25">
      <c r="D420" s="241" t="s">
        <v>624</v>
      </c>
      <c r="E420" s="242">
        <v>23682539.18</v>
      </c>
    </row>
    <row r="421" spans="4:5" x14ac:dyDescent="0.25">
      <c r="D421" s="241" t="s">
        <v>625</v>
      </c>
      <c r="E421" s="242">
        <v>27841133.09</v>
      </c>
    </row>
    <row r="422" spans="4:5" x14ac:dyDescent="0.25">
      <c r="D422" s="241" t="s">
        <v>626</v>
      </c>
      <c r="E422" s="242">
        <v>28464572.25</v>
      </c>
    </row>
    <row r="423" spans="4:5" x14ac:dyDescent="0.25">
      <c r="D423" s="241" t="s">
        <v>627</v>
      </c>
      <c r="E423" s="242">
        <v>13915573.000000002</v>
      </c>
    </row>
    <row r="424" spans="4:5" x14ac:dyDescent="0.25">
      <c r="D424" s="241" t="s">
        <v>628</v>
      </c>
      <c r="E424" s="242">
        <v>105194391</v>
      </c>
    </row>
    <row r="425" spans="4:5" x14ac:dyDescent="0.25">
      <c r="D425" s="241" t="s">
        <v>629</v>
      </c>
      <c r="E425" s="242">
        <v>74311000</v>
      </c>
    </row>
    <row r="426" spans="4:5" x14ac:dyDescent="0.25">
      <c r="D426" s="241" t="s">
        <v>630</v>
      </c>
      <c r="E426" s="242">
        <v>179916288.68999997</v>
      </c>
    </row>
    <row r="427" spans="4:5" x14ac:dyDescent="0.25">
      <c r="D427" s="241" t="s">
        <v>1686</v>
      </c>
      <c r="E427" s="242">
        <v>45433000</v>
      </c>
    </row>
    <row r="428" spans="4:5" x14ac:dyDescent="0.25">
      <c r="D428" s="241" t="s">
        <v>631</v>
      </c>
      <c r="E428" s="242">
        <v>100502711.95000002</v>
      </c>
    </row>
    <row r="429" spans="4:5" x14ac:dyDescent="0.25">
      <c r="D429" s="241" t="s">
        <v>632</v>
      </c>
      <c r="E429" s="242">
        <v>27447150.000000004</v>
      </c>
    </row>
    <row r="430" spans="4:5" x14ac:dyDescent="0.25">
      <c r="D430" s="241" t="s">
        <v>633</v>
      </c>
      <c r="E430" s="242">
        <v>17830859</v>
      </c>
    </row>
    <row r="431" spans="4:5" x14ac:dyDescent="0.25">
      <c r="D431" s="241" t="s">
        <v>634</v>
      </c>
      <c r="E431" s="242">
        <v>13523199.58</v>
      </c>
    </row>
    <row r="432" spans="4:5" x14ac:dyDescent="0.25">
      <c r="D432" s="241" t="s">
        <v>635</v>
      </c>
      <c r="E432" s="242">
        <v>20962584</v>
      </c>
    </row>
    <row r="433" spans="4:5" x14ac:dyDescent="0.25">
      <c r="D433" s="241" t="s">
        <v>636</v>
      </c>
      <c r="E433" s="242">
        <v>15580992.66</v>
      </c>
    </row>
    <row r="434" spans="4:5" x14ac:dyDescent="0.25">
      <c r="D434" s="241" t="s">
        <v>637</v>
      </c>
      <c r="E434" s="242">
        <v>13808927.599999998</v>
      </c>
    </row>
    <row r="435" spans="4:5" x14ac:dyDescent="0.25">
      <c r="D435" s="241" t="s">
        <v>638</v>
      </c>
      <c r="E435" s="242">
        <v>16309235.950000001</v>
      </c>
    </row>
    <row r="436" spans="4:5" x14ac:dyDescent="0.25">
      <c r="D436" s="241" t="s">
        <v>1687</v>
      </c>
      <c r="E436" s="242">
        <v>13791155</v>
      </c>
    </row>
    <row r="437" spans="4:5" x14ac:dyDescent="0.25">
      <c r="D437" s="241" t="s">
        <v>639</v>
      </c>
      <c r="E437" s="242">
        <v>13701830</v>
      </c>
    </row>
    <row r="438" spans="4:5" x14ac:dyDescent="0.25">
      <c r="D438" s="241" t="s">
        <v>640</v>
      </c>
      <c r="E438" s="242">
        <v>13602659</v>
      </c>
    </row>
    <row r="439" spans="4:5" x14ac:dyDescent="0.25">
      <c r="D439" s="241" t="s">
        <v>641</v>
      </c>
      <c r="E439" s="242">
        <v>13075053.6</v>
      </c>
    </row>
    <row r="440" spans="4:5" x14ac:dyDescent="0.25">
      <c r="D440" s="241" t="s">
        <v>642</v>
      </c>
      <c r="E440" s="242">
        <v>14724889.6</v>
      </c>
    </row>
    <row r="441" spans="4:5" x14ac:dyDescent="0.25">
      <c r="D441" s="241" t="s">
        <v>643</v>
      </c>
      <c r="E441" s="242">
        <v>13278669.550000001</v>
      </c>
    </row>
    <row r="442" spans="4:5" x14ac:dyDescent="0.25">
      <c r="D442" s="241" t="s">
        <v>644</v>
      </c>
      <c r="E442" s="242">
        <v>14975000</v>
      </c>
    </row>
    <row r="443" spans="4:5" x14ac:dyDescent="0.25">
      <c r="D443" s="241" t="s">
        <v>645</v>
      </c>
      <c r="E443" s="242">
        <v>14245143.939999999</v>
      </c>
    </row>
    <row r="444" spans="4:5" x14ac:dyDescent="0.25">
      <c r="D444" s="241" t="s">
        <v>646</v>
      </c>
      <c r="E444" s="242">
        <v>14170000</v>
      </c>
    </row>
    <row r="445" spans="4:5" x14ac:dyDescent="0.25">
      <c r="D445" s="241" t="s">
        <v>647</v>
      </c>
      <c r="E445" s="242">
        <v>16589000</v>
      </c>
    </row>
    <row r="446" spans="4:5" x14ac:dyDescent="0.25">
      <c r="D446" s="241" t="s">
        <v>648</v>
      </c>
      <c r="E446" s="242">
        <v>17385000</v>
      </c>
    </row>
    <row r="447" spans="4:5" x14ac:dyDescent="0.25">
      <c r="D447" s="241" t="s">
        <v>649</v>
      </c>
      <c r="E447" s="242">
        <v>16375000</v>
      </c>
    </row>
    <row r="448" spans="4:5" x14ac:dyDescent="0.25">
      <c r="D448" s="241" t="s">
        <v>650</v>
      </c>
      <c r="E448" s="242">
        <v>13215210</v>
      </c>
    </row>
    <row r="449" spans="4:5" x14ac:dyDescent="0.25">
      <c r="D449" s="241" t="s">
        <v>651</v>
      </c>
      <c r="E449" s="242">
        <v>15451002</v>
      </c>
    </row>
    <row r="450" spans="4:5" x14ac:dyDescent="0.25">
      <c r="D450" s="241" t="s">
        <v>652</v>
      </c>
      <c r="E450" s="242">
        <v>13022000</v>
      </c>
    </row>
    <row r="451" spans="4:5" x14ac:dyDescent="0.25">
      <c r="D451" s="241" t="s">
        <v>653</v>
      </c>
      <c r="E451" s="242">
        <v>13149823</v>
      </c>
    </row>
    <row r="452" spans="4:5" x14ac:dyDescent="0.25">
      <c r="D452" s="241" t="s">
        <v>654</v>
      </c>
      <c r="E452" s="242">
        <v>13560000</v>
      </c>
    </row>
    <row r="453" spans="4:5" x14ac:dyDescent="0.25">
      <c r="D453" s="241" t="s">
        <v>655</v>
      </c>
      <c r="E453" s="242">
        <v>14571200</v>
      </c>
    </row>
    <row r="454" spans="4:5" x14ac:dyDescent="0.25">
      <c r="D454" s="241" t="s">
        <v>656</v>
      </c>
      <c r="E454" s="242">
        <v>12867198</v>
      </c>
    </row>
    <row r="455" spans="4:5" x14ac:dyDescent="0.25">
      <c r="D455" s="241" t="s">
        <v>657</v>
      </c>
      <c r="E455" s="242">
        <v>12804163</v>
      </c>
    </row>
    <row r="456" spans="4:5" x14ac:dyDescent="0.25">
      <c r="D456" s="241" t="s">
        <v>658</v>
      </c>
      <c r="E456" s="242">
        <v>13051427</v>
      </c>
    </row>
    <row r="457" spans="4:5" x14ac:dyDescent="0.25">
      <c r="D457" s="241" t="s">
        <v>659</v>
      </c>
      <c r="E457" s="242">
        <v>13230706</v>
      </c>
    </row>
    <row r="458" spans="4:5" x14ac:dyDescent="0.25">
      <c r="D458" s="241" t="s">
        <v>660</v>
      </c>
      <c r="E458" s="242">
        <v>13425337.000000002</v>
      </c>
    </row>
    <row r="459" spans="4:5" x14ac:dyDescent="0.25">
      <c r="D459" s="241" t="s">
        <v>661</v>
      </c>
      <c r="E459" s="242">
        <v>35200000</v>
      </c>
    </row>
    <row r="460" spans="4:5" x14ac:dyDescent="0.25">
      <c r="D460" s="241" t="s">
        <v>662</v>
      </c>
      <c r="E460" s="242">
        <v>32849795.060000006</v>
      </c>
    </row>
    <row r="461" spans="4:5" x14ac:dyDescent="0.25">
      <c r="D461" s="241" t="s">
        <v>663</v>
      </c>
      <c r="E461" s="242">
        <v>13810000</v>
      </c>
    </row>
    <row r="462" spans="4:5" x14ac:dyDescent="0.25">
      <c r="D462" s="241" t="s">
        <v>664</v>
      </c>
      <c r="E462" s="242">
        <v>650000000</v>
      </c>
    </row>
    <row r="463" spans="4:5" x14ac:dyDescent="0.25">
      <c r="D463" s="241" t="s">
        <v>665</v>
      </c>
      <c r="E463" s="242">
        <v>34693953.719999999</v>
      </c>
    </row>
    <row r="464" spans="4:5" x14ac:dyDescent="0.25">
      <c r="D464" s="241" t="s">
        <v>666</v>
      </c>
      <c r="E464" s="242">
        <v>14236367.800000001</v>
      </c>
    </row>
    <row r="465" spans="4:5" x14ac:dyDescent="0.25">
      <c r="D465" s="241" t="s">
        <v>667</v>
      </c>
      <c r="E465" s="242">
        <v>21345603.920000002</v>
      </c>
    </row>
    <row r="466" spans="4:5" x14ac:dyDescent="0.25">
      <c r="D466" s="241" t="s">
        <v>668</v>
      </c>
      <c r="E466" s="242">
        <v>15608283</v>
      </c>
    </row>
    <row r="467" spans="4:5" x14ac:dyDescent="0.25">
      <c r="D467" s="241" t="s">
        <v>669</v>
      </c>
      <c r="E467" s="242">
        <v>15219329</v>
      </c>
    </row>
    <row r="468" spans="4:5" x14ac:dyDescent="0.25">
      <c r="D468" s="241" t="s">
        <v>670</v>
      </c>
      <c r="E468" s="242">
        <v>16994761.169999998</v>
      </c>
    </row>
    <row r="469" spans="4:5" x14ac:dyDescent="0.25">
      <c r="D469" s="241" t="s">
        <v>671</v>
      </c>
      <c r="E469" s="242">
        <v>23317421</v>
      </c>
    </row>
    <row r="470" spans="4:5" x14ac:dyDescent="0.25">
      <c r="D470" s="241" t="s">
        <v>672</v>
      </c>
      <c r="E470" s="242">
        <v>13330789.92</v>
      </c>
    </row>
    <row r="471" spans="4:5" x14ac:dyDescent="0.25">
      <c r="D471" s="241" t="s">
        <v>673</v>
      </c>
      <c r="E471" s="242">
        <v>13621272</v>
      </c>
    </row>
    <row r="472" spans="4:5" x14ac:dyDescent="0.25">
      <c r="D472" s="241" t="s">
        <v>674</v>
      </c>
      <c r="E472" s="242">
        <v>19523843.580000002</v>
      </c>
    </row>
    <row r="473" spans="4:5" x14ac:dyDescent="0.25">
      <c r="D473" s="241" t="s">
        <v>675</v>
      </c>
      <c r="E473" s="242">
        <v>19946300.859999999</v>
      </c>
    </row>
    <row r="474" spans="4:5" x14ac:dyDescent="0.25">
      <c r="D474" s="241" t="s">
        <v>676</v>
      </c>
      <c r="E474" s="242">
        <v>24925440</v>
      </c>
    </row>
    <row r="475" spans="4:5" x14ac:dyDescent="0.25">
      <c r="D475" s="241" t="s">
        <v>677</v>
      </c>
      <c r="E475" s="242">
        <v>28785740.699999999</v>
      </c>
    </row>
    <row r="476" spans="4:5" x14ac:dyDescent="0.25">
      <c r="D476" s="241" t="s">
        <v>678</v>
      </c>
      <c r="E476" s="242">
        <v>36163843</v>
      </c>
    </row>
    <row r="477" spans="4:5" x14ac:dyDescent="0.25">
      <c r="D477" s="241" t="s">
        <v>679</v>
      </c>
      <c r="E477" s="242">
        <v>46047580</v>
      </c>
    </row>
    <row r="478" spans="4:5" x14ac:dyDescent="0.25">
      <c r="D478" s="241" t="s">
        <v>680</v>
      </c>
      <c r="E478" s="242">
        <v>33989016</v>
      </c>
    </row>
    <row r="479" spans="4:5" x14ac:dyDescent="0.25">
      <c r="D479" s="241" t="s">
        <v>681</v>
      </c>
      <c r="E479" s="242">
        <v>54016106</v>
      </c>
    </row>
    <row r="480" spans="4:5" x14ac:dyDescent="0.25">
      <c r="D480" s="241" t="s">
        <v>682</v>
      </c>
      <c r="E480" s="242">
        <v>35347530</v>
      </c>
    </row>
    <row r="481" spans="4:5" x14ac:dyDescent="0.25">
      <c r="D481" s="241" t="s">
        <v>683</v>
      </c>
      <c r="E481" s="242">
        <v>16048782.299999997</v>
      </c>
    </row>
    <row r="482" spans="4:5" x14ac:dyDescent="0.25">
      <c r="D482" s="241" t="s">
        <v>684</v>
      </c>
      <c r="E482" s="242">
        <v>13604111.68</v>
      </c>
    </row>
    <row r="483" spans="4:5" x14ac:dyDescent="0.25">
      <c r="D483" s="241" t="s">
        <v>1688</v>
      </c>
      <c r="E483" s="242">
        <v>17470513.189999998</v>
      </c>
    </row>
    <row r="484" spans="4:5" x14ac:dyDescent="0.25">
      <c r="D484" s="241" t="s">
        <v>685</v>
      </c>
      <c r="E484" s="242">
        <v>12997081</v>
      </c>
    </row>
    <row r="485" spans="4:5" x14ac:dyDescent="0.25">
      <c r="D485" s="241" t="s">
        <v>686</v>
      </c>
      <c r="E485" s="242">
        <v>13295500</v>
      </c>
    </row>
    <row r="486" spans="4:5" x14ac:dyDescent="0.25">
      <c r="D486" s="241" t="s">
        <v>687</v>
      </c>
      <c r="E486" s="242">
        <v>14256912.000000002</v>
      </c>
    </row>
    <row r="487" spans="4:5" x14ac:dyDescent="0.25">
      <c r="D487" s="241" t="s">
        <v>688</v>
      </c>
      <c r="E487" s="242">
        <v>47753874.999999993</v>
      </c>
    </row>
    <row r="488" spans="4:5" x14ac:dyDescent="0.25">
      <c r="D488" s="241" t="s">
        <v>689</v>
      </c>
      <c r="E488" s="242">
        <v>26500000</v>
      </c>
    </row>
    <row r="489" spans="4:5" x14ac:dyDescent="0.25">
      <c r="D489" s="241" t="s">
        <v>690</v>
      </c>
      <c r="E489" s="242">
        <v>24392674</v>
      </c>
    </row>
    <row r="490" spans="4:5" x14ac:dyDescent="0.25">
      <c r="D490" s="241" t="s">
        <v>1689</v>
      </c>
      <c r="E490" s="242">
        <v>27243373.999999996</v>
      </c>
    </row>
    <row r="491" spans="4:5" x14ac:dyDescent="0.25">
      <c r="D491" s="241" t="s">
        <v>691</v>
      </c>
      <c r="E491" s="242">
        <v>33092865</v>
      </c>
    </row>
    <row r="492" spans="4:5" x14ac:dyDescent="0.25">
      <c r="D492" s="241" t="s">
        <v>692</v>
      </c>
      <c r="E492" s="242">
        <v>74439710</v>
      </c>
    </row>
    <row r="493" spans="4:5" x14ac:dyDescent="0.25">
      <c r="D493" s="241" t="s">
        <v>693</v>
      </c>
      <c r="E493" s="242">
        <v>42395580</v>
      </c>
    </row>
    <row r="494" spans="4:5" x14ac:dyDescent="0.25">
      <c r="D494" s="241" t="s">
        <v>694</v>
      </c>
      <c r="E494" s="242">
        <v>35687100</v>
      </c>
    </row>
    <row r="495" spans="4:5" x14ac:dyDescent="0.25">
      <c r="D495" s="241" t="s">
        <v>695</v>
      </c>
      <c r="E495" s="242">
        <v>73839620</v>
      </c>
    </row>
    <row r="496" spans="4:5" x14ac:dyDescent="0.25">
      <c r="D496" s="241" t="s">
        <v>696</v>
      </c>
      <c r="E496" s="242">
        <v>67255766.890000015</v>
      </c>
    </row>
    <row r="497" spans="4:5" x14ac:dyDescent="0.25">
      <c r="D497" s="241" t="s">
        <v>697</v>
      </c>
      <c r="E497" s="242">
        <v>14941629.810000001</v>
      </c>
    </row>
    <row r="498" spans="4:5" x14ac:dyDescent="0.25">
      <c r="D498" s="241" t="s">
        <v>698</v>
      </c>
      <c r="E498" s="242">
        <v>236215710</v>
      </c>
    </row>
    <row r="499" spans="4:5" x14ac:dyDescent="0.25">
      <c r="D499" s="251" t="s">
        <v>322</v>
      </c>
      <c r="E499" s="252">
        <f>SUM(E500:E522)</f>
        <v>334508484088</v>
      </c>
    </row>
    <row r="500" spans="4:5" x14ac:dyDescent="0.25">
      <c r="D500" s="241" t="s">
        <v>281</v>
      </c>
      <c r="E500" s="242">
        <v>8051600317</v>
      </c>
    </row>
    <row r="501" spans="4:5" x14ac:dyDescent="0.25">
      <c r="D501" s="241" t="s">
        <v>699</v>
      </c>
      <c r="E501" s="242">
        <v>584134846</v>
      </c>
    </row>
    <row r="502" spans="4:5" x14ac:dyDescent="0.25">
      <c r="D502" s="241" t="s">
        <v>282</v>
      </c>
      <c r="E502" s="242">
        <v>3982666570</v>
      </c>
    </row>
    <row r="503" spans="4:5" x14ac:dyDescent="0.25">
      <c r="D503" s="241" t="s">
        <v>283</v>
      </c>
      <c r="E503" s="242">
        <v>386946695</v>
      </c>
    </row>
    <row r="504" spans="4:5" x14ac:dyDescent="0.25">
      <c r="D504" s="241" t="s">
        <v>284</v>
      </c>
      <c r="E504" s="242">
        <v>328714888</v>
      </c>
    </row>
    <row r="505" spans="4:5" x14ac:dyDescent="0.25">
      <c r="D505" s="241" t="s">
        <v>285</v>
      </c>
      <c r="E505" s="242">
        <v>608044577</v>
      </c>
    </row>
    <row r="506" spans="4:5" x14ac:dyDescent="0.25">
      <c r="D506" s="241" t="s">
        <v>286</v>
      </c>
      <c r="E506" s="242">
        <v>1671831778</v>
      </c>
    </row>
    <row r="507" spans="4:5" x14ac:dyDescent="0.25">
      <c r="D507" s="241" t="s">
        <v>287</v>
      </c>
      <c r="E507" s="242">
        <v>1337760000</v>
      </c>
    </row>
    <row r="508" spans="4:5" x14ac:dyDescent="0.25">
      <c r="D508" s="241" t="s">
        <v>288</v>
      </c>
      <c r="E508" s="242">
        <v>11958780249</v>
      </c>
    </row>
    <row r="509" spans="4:5" x14ac:dyDescent="0.25">
      <c r="D509" s="241" t="s">
        <v>289</v>
      </c>
      <c r="E509" s="242">
        <v>160613792</v>
      </c>
    </row>
    <row r="510" spans="4:5" x14ac:dyDescent="0.25">
      <c r="D510" s="241" t="s">
        <v>290</v>
      </c>
      <c r="E510" s="242">
        <v>597359709</v>
      </c>
    </row>
    <row r="511" spans="4:5" x14ac:dyDescent="0.25">
      <c r="D511" s="241" t="s">
        <v>291</v>
      </c>
      <c r="E511" s="242">
        <v>1676632321</v>
      </c>
    </row>
    <row r="512" spans="4:5" x14ac:dyDescent="0.25">
      <c r="D512" s="241" t="s">
        <v>292</v>
      </c>
      <c r="E512" s="242">
        <v>2217682403</v>
      </c>
    </row>
    <row r="513" spans="4:5" x14ac:dyDescent="0.25">
      <c r="D513" s="241" t="s">
        <v>293</v>
      </c>
      <c r="E513" s="242">
        <v>123607299</v>
      </c>
    </row>
    <row r="514" spans="4:5" x14ac:dyDescent="0.25">
      <c r="D514" s="241" t="s">
        <v>294</v>
      </c>
      <c r="E514" s="242">
        <v>222173292</v>
      </c>
    </row>
    <row r="515" spans="4:5" x14ac:dyDescent="0.25">
      <c r="D515" s="241" t="s">
        <v>295</v>
      </c>
      <c r="E515" s="242">
        <v>134825000</v>
      </c>
    </row>
    <row r="516" spans="4:5" x14ac:dyDescent="0.25">
      <c r="D516" s="241" t="s">
        <v>296</v>
      </c>
      <c r="E516" s="242">
        <v>40867757338</v>
      </c>
    </row>
    <row r="517" spans="4:5" x14ac:dyDescent="0.25">
      <c r="D517" s="241" t="s">
        <v>700</v>
      </c>
      <c r="E517" s="242">
        <v>16139460963</v>
      </c>
    </row>
    <row r="518" spans="4:5" x14ac:dyDescent="0.25">
      <c r="D518" s="241" t="s">
        <v>297</v>
      </c>
      <c r="E518" s="242">
        <v>643289914</v>
      </c>
    </row>
    <row r="519" spans="4:5" x14ac:dyDescent="0.25">
      <c r="D519" s="241" t="s">
        <v>298</v>
      </c>
      <c r="E519" s="242">
        <v>76808221383</v>
      </c>
    </row>
    <row r="520" spans="4:5" x14ac:dyDescent="0.25">
      <c r="D520" s="241" t="s">
        <v>299</v>
      </c>
      <c r="E520" s="242">
        <v>83707278479</v>
      </c>
    </row>
    <row r="521" spans="4:5" x14ac:dyDescent="0.25">
      <c r="D521" s="241" t="s">
        <v>300</v>
      </c>
      <c r="E521" s="242">
        <v>79653847195</v>
      </c>
    </row>
    <row r="522" spans="4:5" x14ac:dyDescent="0.25">
      <c r="D522" s="241" t="s">
        <v>701</v>
      </c>
      <c r="E522" s="242">
        <v>2645255080</v>
      </c>
    </row>
    <row r="523" spans="4:5" x14ac:dyDescent="0.25">
      <c r="D523" s="251" t="s">
        <v>702</v>
      </c>
      <c r="E523" s="252">
        <f>E524</f>
        <v>274272668689</v>
      </c>
    </row>
    <row r="524" spans="4:5" x14ac:dyDescent="0.25">
      <c r="D524" s="241" t="s">
        <v>703</v>
      </c>
      <c r="E524" s="242">
        <v>274272668689</v>
      </c>
    </row>
    <row r="525" spans="4:5" x14ac:dyDescent="0.25">
      <c r="D525" s="251" t="s">
        <v>708</v>
      </c>
      <c r="E525" s="252">
        <f>SUM(E526:E529)</f>
        <v>63365771234</v>
      </c>
    </row>
    <row r="526" spans="4:5" x14ac:dyDescent="0.25">
      <c r="D526" s="241" t="s">
        <v>704</v>
      </c>
      <c r="E526" s="242">
        <v>32513458189</v>
      </c>
    </row>
    <row r="527" spans="4:5" x14ac:dyDescent="0.25">
      <c r="D527" s="241" t="s">
        <v>705</v>
      </c>
      <c r="E527" s="242">
        <v>20205257104</v>
      </c>
    </row>
    <row r="528" spans="4:5" x14ac:dyDescent="0.25">
      <c r="D528" s="241" t="s">
        <v>706</v>
      </c>
      <c r="E528" s="242">
        <v>166129861</v>
      </c>
    </row>
    <row r="529" spans="4:5" x14ac:dyDescent="0.25">
      <c r="D529" s="241" t="s">
        <v>707</v>
      </c>
      <c r="E529" s="242">
        <v>10480926080</v>
      </c>
    </row>
    <row r="530" spans="4:5" x14ac:dyDescent="0.25">
      <c r="D530" s="251" t="s">
        <v>710</v>
      </c>
      <c r="E530" s="252">
        <f>SUM(E531:E532)</f>
        <v>9775469652</v>
      </c>
    </row>
    <row r="531" spans="4:5" x14ac:dyDescent="0.25">
      <c r="D531" s="241" t="s">
        <v>709</v>
      </c>
      <c r="E531" s="242">
        <v>1344189254</v>
      </c>
    </row>
    <row r="532" spans="4:5" x14ac:dyDescent="0.25">
      <c r="D532" s="241" t="s">
        <v>1690</v>
      </c>
      <c r="E532" s="242">
        <v>8431280398</v>
      </c>
    </row>
    <row r="533" spans="4:5" x14ac:dyDescent="0.25">
      <c r="D533" s="251" t="s">
        <v>135</v>
      </c>
      <c r="E533" s="252">
        <f>+E499+E117+E108+E46+E11+E523+E525+E530</f>
        <v>2253003485529.1001</v>
      </c>
    </row>
    <row r="534" spans="4:5" x14ac:dyDescent="0.25">
      <c r="D534" s="245" t="s">
        <v>146</v>
      </c>
      <c r="E534" s="246"/>
    </row>
  </sheetData>
  <mergeCells count="7">
    <mergeCell ref="D9:E9"/>
    <mergeCell ref="A2:G2"/>
    <mergeCell ref="A3:G3"/>
    <mergeCell ref="A4:G4"/>
    <mergeCell ref="D6:E6"/>
    <mergeCell ref="D7:E7"/>
    <mergeCell ref="D8:E8"/>
  </mergeCells>
  <pageMargins left="0.7" right="0.7" top="0.75" bottom="0.75" header="0.3" footer="0.3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19C51-DAF2-474C-96D9-4DEBCAAF9B51}">
  <dimension ref="B1:AA30"/>
  <sheetViews>
    <sheetView showGridLines="0" zoomScale="81" workbookViewId="0">
      <selection activeCell="N21" sqref="N21"/>
    </sheetView>
  </sheetViews>
  <sheetFormatPr defaultColWidth="9.140625" defaultRowHeight="15" x14ac:dyDescent="0.25"/>
  <cols>
    <col min="1" max="1" width="9.140625" style="694"/>
    <col min="2" max="2" width="48.5703125" style="694" bestFit="1" customWidth="1"/>
    <col min="3" max="3" width="18.28515625" style="694" customWidth="1"/>
    <col min="4" max="4" width="24.85546875" style="694" customWidth="1"/>
    <col min="5" max="5" width="20.140625" style="694" customWidth="1"/>
    <col min="6" max="6" width="13.7109375" style="694" bestFit="1" customWidth="1"/>
    <col min="7" max="10" width="16.42578125" style="694" customWidth="1"/>
    <col min="11" max="11" width="17.42578125" style="694" bestFit="1" customWidth="1"/>
    <col min="12" max="12" width="13" style="694" customWidth="1"/>
    <col min="13" max="13" width="10.7109375" style="694" bestFit="1" customWidth="1"/>
    <col min="14" max="20" width="9.140625" style="694"/>
    <col min="21" max="21" width="59" style="694" bestFit="1" customWidth="1"/>
    <col min="22" max="22" width="14.28515625" style="694" customWidth="1"/>
    <col min="23" max="23" width="22.28515625" style="694" customWidth="1"/>
    <col min="24" max="24" width="17.42578125" style="694" customWidth="1"/>
    <col min="25" max="25" width="11.7109375" style="694" customWidth="1"/>
    <col min="26" max="26" width="14" style="694" customWidth="1"/>
    <col min="27" max="27" width="10.7109375" style="694" bestFit="1" customWidth="1"/>
    <col min="28" max="16384" width="9.140625" style="694"/>
  </cols>
  <sheetData>
    <row r="1" spans="2:27" ht="23.25" x14ac:dyDescent="0.25">
      <c r="B1" s="940" t="s">
        <v>36</v>
      </c>
      <c r="C1" s="940"/>
      <c r="D1" s="940"/>
      <c r="E1" s="940"/>
      <c r="F1" s="940"/>
      <c r="G1" s="940"/>
      <c r="H1" s="940"/>
      <c r="I1" s="940"/>
      <c r="J1" s="940"/>
      <c r="K1" s="940"/>
      <c r="L1" s="693"/>
    </row>
    <row r="2" spans="2:27" ht="15" customHeight="1" x14ac:dyDescent="0.25">
      <c r="B2" s="941" t="s">
        <v>37</v>
      </c>
      <c r="C2" s="941"/>
      <c r="D2" s="941"/>
      <c r="E2" s="941"/>
      <c r="F2" s="941"/>
      <c r="G2" s="941"/>
      <c r="H2" s="941"/>
      <c r="I2" s="941"/>
      <c r="J2" s="941"/>
      <c r="K2" s="941"/>
      <c r="L2" s="695"/>
      <c r="U2" s="942"/>
      <c r="V2" s="942"/>
      <c r="W2" s="942"/>
      <c r="X2" s="942"/>
      <c r="Y2" s="942"/>
      <c r="Z2" s="942"/>
      <c r="AA2" s="696"/>
    </row>
    <row r="3" spans="2:27" ht="15.75" x14ac:dyDescent="0.25">
      <c r="B3" s="944" t="s">
        <v>38</v>
      </c>
      <c r="C3" s="944"/>
      <c r="D3" s="944"/>
      <c r="E3" s="944"/>
      <c r="F3" s="944"/>
      <c r="G3" s="944"/>
      <c r="H3" s="944"/>
      <c r="I3" s="944"/>
      <c r="J3" s="944"/>
      <c r="K3" s="944"/>
      <c r="L3" s="697"/>
      <c r="U3" s="943"/>
      <c r="V3" s="943"/>
      <c r="W3" s="943"/>
      <c r="X3" s="943"/>
      <c r="Y3" s="943"/>
      <c r="Z3" s="943"/>
      <c r="AA3" s="698"/>
    </row>
    <row r="5" spans="2:27" x14ac:dyDescent="0.25">
      <c r="B5" s="720"/>
      <c r="C5" s="720"/>
      <c r="D5" s="720"/>
      <c r="E5" s="720"/>
      <c r="F5" s="720"/>
      <c r="G5" s="720"/>
      <c r="H5" s="720"/>
      <c r="I5" s="720"/>
      <c r="J5" s="720"/>
      <c r="K5" s="720"/>
    </row>
    <row r="6" spans="2:27" ht="42.6" customHeight="1" x14ac:dyDescent="0.25">
      <c r="B6" s="938" t="s">
        <v>1693</v>
      </c>
      <c r="C6" s="939"/>
      <c r="D6" s="939"/>
      <c r="E6" s="939"/>
      <c r="F6" s="939"/>
      <c r="G6" s="939"/>
      <c r="H6" s="939"/>
      <c r="I6" s="939"/>
      <c r="J6" s="939"/>
      <c r="K6" s="939"/>
    </row>
    <row r="7" spans="2:27" x14ac:dyDescent="0.25">
      <c r="B7" s="720">
        <v>2025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2:27" ht="15.75" x14ac:dyDescent="0.25">
      <c r="B8" s="860" t="s">
        <v>100</v>
      </c>
      <c r="C8" s="860"/>
      <c r="D8" s="860"/>
      <c r="E8" s="860"/>
      <c r="F8" s="860"/>
      <c r="G8" s="860"/>
      <c r="H8" s="860"/>
      <c r="I8" s="860"/>
      <c r="J8" s="860"/>
      <c r="K8" s="860"/>
    </row>
    <row r="10" spans="2:27" ht="14.45" customHeight="1" x14ac:dyDescent="0.25">
      <c r="B10" s="949" t="s">
        <v>64</v>
      </c>
      <c r="C10" s="948" t="s">
        <v>751</v>
      </c>
      <c r="D10" s="948" t="s">
        <v>755</v>
      </c>
      <c r="E10" s="948" t="s">
        <v>72</v>
      </c>
      <c r="F10" s="948" t="s">
        <v>73</v>
      </c>
      <c r="G10" s="948" t="s">
        <v>729</v>
      </c>
      <c r="H10" s="945" t="s">
        <v>1040</v>
      </c>
      <c r="I10" s="945" t="s">
        <v>1055</v>
      </c>
      <c r="J10" s="945" t="s">
        <v>98</v>
      </c>
      <c r="K10" s="948" t="s">
        <v>145</v>
      </c>
    </row>
    <row r="11" spans="2:27" x14ac:dyDescent="0.25">
      <c r="B11" s="949"/>
      <c r="C11" s="948"/>
      <c r="D11" s="948"/>
      <c r="E11" s="948"/>
      <c r="F11" s="948"/>
      <c r="G11" s="948"/>
      <c r="H11" s="946"/>
      <c r="I11" s="946"/>
      <c r="J11" s="946"/>
      <c r="K11" s="948"/>
    </row>
    <row r="12" spans="2:27" x14ac:dyDescent="0.25">
      <c r="B12" s="949"/>
      <c r="C12" s="948"/>
      <c r="D12" s="948"/>
      <c r="E12" s="948"/>
      <c r="F12" s="948"/>
      <c r="G12" s="948"/>
      <c r="H12" s="947"/>
      <c r="I12" s="947"/>
      <c r="J12" s="947"/>
      <c r="K12" s="948"/>
    </row>
    <row r="13" spans="2:27" x14ac:dyDescent="0.25">
      <c r="B13" s="949"/>
      <c r="C13" s="699">
        <v>1</v>
      </c>
      <c r="D13" s="699">
        <v>2</v>
      </c>
      <c r="E13" s="699">
        <v>3</v>
      </c>
      <c r="F13" s="699">
        <v>4</v>
      </c>
      <c r="G13" s="699">
        <v>5</v>
      </c>
      <c r="H13" s="700">
        <v>6</v>
      </c>
      <c r="I13" s="700">
        <v>7</v>
      </c>
      <c r="J13" s="700">
        <v>8</v>
      </c>
      <c r="K13" s="700">
        <v>9</v>
      </c>
    </row>
    <row r="14" spans="2:27" x14ac:dyDescent="0.25">
      <c r="B14" s="708" t="s">
        <v>119</v>
      </c>
      <c r="C14" s="709">
        <v>1034854790625</v>
      </c>
      <c r="D14" s="709">
        <v>162746239221</v>
      </c>
      <c r="E14" s="709">
        <v>68261606618</v>
      </c>
      <c r="F14" s="709">
        <v>22041334543.389984</v>
      </c>
      <c r="G14" s="709">
        <v>255052273058</v>
      </c>
      <c r="H14" s="709">
        <v>130186225518</v>
      </c>
      <c r="I14" s="709">
        <v>8038294839</v>
      </c>
      <c r="J14" s="709">
        <v>5327340658</v>
      </c>
      <c r="K14" s="709">
        <v>1686508105080.3901</v>
      </c>
    </row>
    <row r="15" spans="2:27" x14ac:dyDescent="0.25">
      <c r="B15" s="701" t="s">
        <v>305</v>
      </c>
      <c r="C15" s="702">
        <v>358382354922</v>
      </c>
      <c r="D15" s="702">
        <v>122682845913</v>
      </c>
      <c r="E15" s="702">
        <v>6547668532</v>
      </c>
      <c r="F15" s="702">
        <v>13472605476.779987</v>
      </c>
      <c r="G15" s="702">
        <v>28409136441</v>
      </c>
      <c r="H15" s="702">
        <v>25890489456</v>
      </c>
      <c r="I15" s="702">
        <v>3274059864</v>
      </c>
      <c r="J15" s="702">
        <v>3714231836</v>
      </c>
      <c r="K15" s="702">
        <v>562373392440.78003</v>
      </c>
    </row>
    <row r="16" spans="2:27" x14ac:dyDescent="0.25">
      <c r="B16" s="701" t="s">
        <v>306</v>
      </c>
      <c r="C16" s="702">
        <v>89009873148</v>
      </c>
      <c r="D16" s="702">
        <v>24168486337</v>
      </c>
      <c r="E16" s="702">
        <v>58022074459</v>
      </c>
      <c r="F16" s="702">
        <v>5560843895.5900021</v>
      </c>
      <c r="G16" s="702">
        <v>212110828832</v>
      </c>
      <c r="H16" s="702">
        <v>101482937528</v>
      </c>
      <c r="I16" s="702">
        <v>3931048025</v>
      </c>
      <c r="J16" s="702">
        <v>1075322198</v>
      </c>
      <c r="K16" s="702">
        <v>495361414422.58997</v>
      </c>
    </row>
    <row r="17" spans="2:12" x14ac:dyDescent="0.25">
      <c r="B17" s="701" t="s">
        <v>307</v>
      </c>
      <c r="C17" s="702">
        <v>64032987261</v>
      </c>
      <c r="D17" s="702">
        <v>11819873534</v>
      </c>
      <c r="E17" s="702">
        <v>688827420</v>
      </c>
      <c r="F17" s="702">
        <v>1560830882.1499994</v>
      </c>
      <c r="G17" s="702">
        <v>6647283612</v>
      </c>
      <c r="H17" s="702">
        <v>1152795955</v>
      </c>
      <c r="I17" s="702">
        <v>237443938</v>
      </c>
      <c r="J17" s="702">
        <v>81461656</v>
      </c>
      <c r="K17" s="702">
        <v>86221504258.149994</v>
      </c>
    </row>
    <row r="18" spans="2:12" x14ac:dyDescent="0.25">
      <c r="B18" s="701" t="s">
        <v>308</v>
      </c>
      <c r="C18" s="702">
        <v>224943133682</v>
      </c>
      <c r="D18" s="702">
        <v>3954304109</v>
      </c>
      <c r="E18" s="702">
        <v>3003036207</v>
      </c>
      <c r="F18" s="702">
        <v>1383794551.2999997</v>
      </c>
      <c r="G18" s="702">
        <v>5736574267</v>
      </c>
      <c r="H18" s="702">
        <v>1660002579</v>
      </c>
      <c r="I18" s="702">
        <v>595743012</v>
      </c>
      <c r="J18" s="702">
        <v>456324968</v>
      </c>
      <c r="K18" s="702">
        <v>241732913375.29999</v>
      </c>
    </row>
    <row r="19" spans="2:12" x14ac:dyDescent="0.25">
      <c r="B19" s="701" t="s">
        <v>311</v>
      </c>
      <c r="C19" s="702"/>
      <c r="D19" s="702"/>
      <c r="E19" s="702"/>
      <c r="F19" s="702">
        <v>530000</v>
      </c>
      <c r="G19" s="702"/>
      <c r="H19" s="702"/>
      <c r="I19" s="702"/>
      <c r="J19" s="702"/>
      <c r="K19" s="702">
        <v>530000</v>
      </c>
    </row>
    <row r="20" spans="2:12" x14ac:dyDescent="0.25">
      <c r="B20" s="701" t="s">
        <v>309</v>
      </c>
      <c r="C20" s="702">
        <v>298486441612</v>
      </c>
      <c r="D20" s="702">
        <v>120729328</v>
      </c>
      <c r="E20" s="702"/>
      <c r="F20" s="702">
        <v>62729737.57</v>
      </c>
      <c r="G20" s="702">
        <v>2148449906</v>
      </c>
      <c r="H20" s="702"/>
      <c r="I20" s="702"/>
      <c r="J20" s="702"/>
      <c r="K20" s="702">
        <v>300818350583.57001</v>
      </c>
    </row>
    <row r="21" spans="2:12" x14ac:dyDescent="0.25">
      <c r="B21" s="708" t="s">
        <v>127</v>
      </c>
      <c r="C21" s="709"/>
      <c r="D21" s="709"/>
      <c r="E21" s="709"/>
      <c r="F21" s="709"/>
      <c r="G21" s="709"/>
      <c r="H21" s="709"/>
      <c r="I21" s="709"/>
      <c r="J21" s="709"/>
      <c r="K21" s="709"/>
    </row>
    <row r="22" spans="2:12" x14ac:dyDescent="0.25">
      <c r="B22" s="701" t="s">
        <v>305</v>
      </c>
      <c r="C22" s="702">
        <v>747569878</v>
      </c>
      <c r="D22" s="702">
        <v>70984800</v>
      </c>
      <c r="E22" s="702"/>
      <c r="F22" s="702">
        <v>275151603.18000001</v>
      </c>
      <c r="G22" s="702"/>
      <c r="H22" s="702"/>
      <c r="I22" s="702"/>
      <c r="J22" s="702"/>
      <c r="K22" s="702">
        <v>1093706281.1800001</v>
      </c>
    </row>
    <row r="23" spans="2:12" x14ac:dyDescent="0.25">
      <c r="B23" s="701" t="s">
        <v>306</v>
      </c>
      <c r="C23" s="702">
        <v>5258551460</v>
      </c>
      <c r="D23" s="702">
        <v>1445410172</v>
      </c>
      <c r="E23" s="702"/>
      <c r="F23" s="702">
        <v>2063993993.5699985</v>
      </c>
      <c r="G23" s="702">
        <v>99385997</v>
      </c>
      <c r="H23" s="702"/>
      <c r="I23" s="702"/>
      <c r="J23" s="702"/>
      <c r="K23" s="702">
        <v>8867341622.5699978</v>
      </c>
    </row>
    <row r="24" spans="2:12" x14ac:dyDescent="0.25">
      <c r="B24" s="701" t="s">
        <v>307</v>
      </c>
      <c r="C24" s="702">
        <v>4737948861</v>
      </c>
      <c r="D24" s="702">
        <v>33888917</v>
      </c>
      <c r="E24" s="702"/>
      <c r="F24" s="702">
        <v>1990943240.7700005</v>
      </c>
      <c r="G24" s="702"/>
      <c r="H24" s="702"/>
      <c r="I24" s="702"/>
      <c r="J24" s="702"/>
      <c r="K24" s="702">
        <v>6762781018.7700005</v>
      </c>
      <c r="L24" s="703"/>
    </row>
    <row r="25" spans="2:12" x14ac:dyDescent="0.25">
      <c r="B25" s="701" t="s">
        <v>310</v>
      </c>
      <c r="C25" s="702">
        <v>23368952373</v>
      </c>
      <c r="D25" s="702">
        <v>2854615995</v>
      </c>
      <c r="E25" s="702">
        <v>2000000</v>
      </c>
      <c r="F25" s="702">
        <v>47250932.859999999</v>
      </c>
      <c r="G25" s="702"/>
      <c r="H25" s="702"/>
      <c r="I25" s="702"/>
      <c r="J25" s="702"/>
      <c r="K25" s="702">
        <v>26272819300.860001</v>
      </c>
      <c r="L25" s="703"/>
    </row>
    <row r="26" spans="2:12" x14ac:dyDescent="0.25">
      <c r="B26" s="701" t="s">
        <v>311</v>
      </c>
      <c r="C26" s="702">
        <v>34656034269</v>
      </c>
      <c r="D26" s="702">
        <v>6998638180</v>
      </c>
      <c r="E26" s="702">
        <v>829825374</v>
      </c>
      <c r="F26" s="702">
        <v>1161108711.8099999</v>
      </c>
      <c r="G26" s="702">
        <v>10940732089</v>
      </c>
      <c r="H26" s="702">
        <v>1726353000</v>
      </c>
      <c r="I26" s="702">
        <v>272016215</v>
      </c>
      <c r="J26" s="702">
        <v>457835800</v>
      </c>
      <c r="K26" s="702">
        <v>57042543638.809998</v>
      </c>
      <c r="L26" s="703"/>
    </row>
    <row r="27" spans="2:12" x14ac:dyDescent="0.25">
      <c r="B27" s="701" t="s">
        <v>312</v>
      </c>
      <c r="C27" s="702">
        <v>70768398115</v>
      </c>
      <c r="D27" s="702">
        <v>7375883638</v>
      </c>
      <c r="E27" s="702">
        <v>217230062</v>
      </c>
      <c r="F27" s="702">
        <v>6398891099.039999</v>
      </c>
      <c r="G27" s="702">
        <v>67240645512</v>
      </c>
      <c r="H27" s="702">
        <v>982908440</v>
      </c>
      <c r="I27" s="702">
        <v>213335000</v>
      </c>
      <c r="J27" s="702">
        <v>60365389</v>
      </c>
      <c r="K27" s="702">
        <v>153257657255.03998</v>
      </c>
      <c r="L27" s="703"/>
    </row>
    <row r="28" spans="2:12" x14ac:dyDescent="0.25">
      <c r="B28" s="701" t="s">
        <v>313</v>
      </c>
      <c r="C28" s="702"/>
      <c r="D28" s="702">
        <v>24809</v>
      </c>
      <c r="E28" s="702"/>
      <c r="F28" s="702"/>
      <c r="G28" s="702">
        <v>68491267</v>
      </c>
      <c r="H28" s="702"/>
      <c r="I28" s="702">
        <v>61000000</v>
      </c>
      <c r="J28" s="702"/>
      <c r="K28" s="702">
        <v>129516076</v>
      </c>
      <c r="L28" s="703"/>
    </row>
    <row r="29" spans="2:12" x14ac:dyDescent="0.25">
      <c r="B29" s="704" t="s">
        <v>135</v>
      </c>
      <c r="C29" s="705">
        <v>1174392245581</v>
      </c>
      <c r="D29" s="705">
        <v>181525685732</v>
      </c>
      <c r="E29" s="705">
        <v>69310662054</v>
      </c>
      <c r="F29" s="705">
        <v>33978674124.619987</v>
      </c>
      <c r="G29" s="705">
        <v>333401527923</v>
      </c>
      <c r="H29" s="705">
        <v>132895486958</v>
      </c>
      <c r="I29" s="705">
        <v>8584646054</v>
      </c>
      <c r="J29" s="705">
        <v>5845541847</v>
      </c>
      <c r="K29" s="705">
        <v>1939934470273.6204</v>
      </c>
    </row>
    <row r="30" spans="2:12" x14ac:dyDescent="0.25">
      <c r="B30" s="706" t="s">
        <v>757</v>
      </c>
      <c r="K30" s="707"/>
    </row>
  </sheetData>
  <mergeCells count="18">
    <mergeCell ref="J10:J12"/>
    <mergeCell ref="K10:K12"/>
    <mergeCell ref="B7:K7"/>
    <mergeCell ref="B8:K8"/>
    <mergeCell ref="B10:B13"/>
    <mergeCell ref="C10:C12"/>
    <mergeCell ref="D10:D12"/>
    <mergeCell ref="E10:E12"/>
    <mergeCell ref="F10:F12"/>
    <mergeCell ref="G10:G12"/>
    <mergeCell ref="H10:H12"/>
    <mergeCell ref="I10:I12"/>
    <mergeCell ref="B6:K6"/>
    <mergeCell ref="B1:K1"/>
    <mergeCell ref="B2:K2"/>
    <mergeCell ref="U2:Z3"/>
    <mergeCell ref="B3:K3"/>
    <mergeCell ref="B5:K5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C6FA3-80E7-4624-8BE5-065C685D3681}">
  <dimension ref="B1:AA26"/>
  <sheetViews>
    <sheetView showGridLines="0" topLeftCell="A5" zoomScale="81" workbookViewId="0">
      <selection activeCell="B20" activeCellId="1" sqref="B14:K14 B20:K20"/>
    </sheetView>
  </sheetViews>
  <sheetFormatPr defaultColWidth="9.140625" defaultRowHeight="15" x14ac:dyDescent="0.25"/>
  <cols>
    <col min="1" max="1" width="9.140625" style="694"/>
    <col min="2" max="2" width="48.5703125" style="694" bestFit="1" customWidth="1"/>
    <col min="3" max="3" width="18.28515625" style="694" customWidth="1"/>
    <col min="4" max="4" width="24.85546875" style="694" customWidth="1"/>
    <col min="5" max="5" width="20.140625" style="694" customWidth="1"/>
    <col min="6" max="6" width="13.7109375" style="694" bestFit="1" customWidth="1"/>
    <col min="7" max="10" width="16.42578125" style="694" customWidth="1"/>
    <col min="11" max="11" width="17.42578125" style="694" bestFit="1" customWidth="1"/>
    <col min="12" max="12" width="13" style="694" customWidth="1"/>
    <col min="13" max="13" width="10.7109375" style="694" bestFit="1" customWidth="1"/>
    <col min="14" max="20" width="9.140625" style="694"/>
    <col min="21" max="21" width="59" style="694" bestFit="1" customWidth="1"/>
    <col min="22" max="22" width="14.28515625" style="694" customWidth="1"/>
    <col min="23" max="23" width="22.28515625" style="694" customWidth="1"/>
    <col min="24" max="24" width="17.42578125" style="694" customWidth="1"/>
    <col min="25" max="25" width="11.7109375" style="694" customWidth="1"/>
    <col min="26" max="26" width="14" style="694" customWidth="1"/>
    <col min="27" max="27" width="10.7109375" style="694" bestFit="1" customWidth="1"/>
    <col min="28" max="16384" width="9.140625" style="694"/>
  </cols>
  <sheetData>
    <row r="1" spans="2:27" ht="23.25" x14ac:dyDescent="0.25">
      <c r="B1" s="940" t="s">
        <v>36</v>
      </c>
      <c r="C1" s="940"/>
      <c r="D1" s="940"/>
      <c r="E1" s="940"/>
      <c r="F1" s="940"/>
      <c r="G1" s="940"/>
      <c r="H1" s="940"/>
      <c r="I1" s="940"/>
      <c r="J1" s="940"/>
      <c r="K1" s="940"/>
      <c r="L1" s="693"/>
    </row>
    <row r="2" spans="2:27" ht="15" customHeight="1" x14ac:dyDescent="0.25">
      <c r="B2" s="941" t="s">
        <v>37</v>
      </c>
      <c r="C2" s="941"/>
      <c r="D2" s="941"/>
      <c r="E2" s="941"/>
      <c r="F2" s="941"/>
      <c r="G2" s="941"/>
      <c r="H2" s="941"/>
      <c r="I2" s="941"/>
      <c r="J2" s="941"/>
      <c r="K2" s="941"/>
      <c r="L2" s="695"/>
      <c r="U2" s="942"/>
      <c r="V2" s="942"/>
      <c r="W2" s="942"/>
      <c r="X2" s="942"/>
      <c r="Y2" s="942"/>
      <c r="Z2" s="942"/>
      <c r="AA2" s="696"/>
    </row>
    <row r="3" spans="2:27" ht="15.75" x14ac:dyDescent="0.25">
      <c r="B3" s="944" t="s">
        <v>38</v>
      </c>
      <c r="C3" s="944"/>
      <c r="D3" s="944"/>
      <c r="E3" s="944"/>
      <c r="F3" s="944"/>
      <c r="G3" s="944"/>
      <c r="H3" s="944"/>
      <c r="I3" s="944"/>
      <c r="J3" s="944"/>
      <c r="K3" s="944"/>
      <c r="L3" s="697"/>
      <c r="U3" s="943"/>
      <c r="V3" s="943"/>
      <c r="W3" s="943"/>
      <c r="X3" s="943"/>
      <c r="Y3" s="943"/>
      <c r="Z3" s="943"/>
      <c r="AA3" s="698"/>
    </row>
    <row r="5" spans="2:27" x14ac:dyDescent="0.25">
      <c r="B5" s="720"/>
      <c r="C5" s="720"/>
      <c r="D5" s="720"/>
      <c r="E5" s="720"/>
      <c r="F5" s="720"/>
      <c r="G5" s="720"/>
      <c r="H5" s="720"/>
      <c r="I5" s="720"/>
      <c r="J5" s="720"/>
      <c r="K5" s="720"/>
    </row>
    <row r="6" spans="2:27" ht="42.6" customHeight="1" x14ac:dyDescent="0.25">
      <c r="B6" s="938" t="s">
        <v>1691</v>
      </c>
      <c r="C6" s="939"/>
      <c r="D6" s="939"/>
      <c r="E6" s="939"/>
      <c r="F6" s="939"/>
      <c r="G6" s="939"/>
      <c r="H6" s="939"/>
      <c r="I6" s="939"/>
      <c r="J6" s="939"/>
      <c r="K6" s="939"/>
    </row>
    <row r="7" spans="2:27" x14ac:dyDescent="0.25">
      <c r="B7" s="720">
        <v>2025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2:27" ht="15.75" x14ac:dyDescent="0.25">
      <c r="B8" s="860" t="s">
        <v>100</v>
      </c>
      <c r="C8" s="860"/>
      <c r="D8" s="860"/>
      <c r="E8" s="860"/>
      <c r="F8" s="860"/>
      <c r="G8" s="860"/>
      <c r="H8" s="860"/>
      <c r="I8" s="860"/>
      <c r="J8" s="860"/>
      <c r="K8" s="860"/>
    </row>
    <row r="10" spans="2:27" ht="14.45" customHeight="1" x14ac:dyDescent="0.25">
      <c r="B10" s="949" t="s">
        <v>64</v>
      </c>
      <c r="C10" s="948" t="s">
        <v>751</v>
      </c>
      <c r="D10" s="948" t="s">
        <v>755</v>
      </c>
      <c r="E10" s="948" t="s">
        <v>72</v>
      </c>
      <c r="F10" s="948" t="s">
        <v>73</v>
      </c>
      <c r="G10" s="948" t="s">
        <v>729</v>
      </c>
      <c r="H10" s="945" t="s">
        <v>1040</v>
      </c>
      <c r="I10" s="945" t="s">
        <v>1055</v>
      </c>
      <c r="J10" s="945" t="s">
        <v>98</v>
      </c>
      <c r="K10" s="948" t="s">
        <v>145</v>
      </c>
    </row>
    <row r="11" spans="2:27" x14ac:dyDescent="0.25">
      <c r="B11" s="949"/>
      <c r="C11" s="948"/>
      <c r="D11" s="948"/>
      <c r="E11" s="948"/>
      <c r="F11" s="948"/>
      <c r="G11" s="948"/>
      <c r="H11" s="946"/>
      <c r="I11" s="946"/>
      <c r="J11" s="946"/>
      <c r="K11" s="948"/>
    </row>
    <row r="12" spans="2:27" x14ac:dyDescent="0.25">
      <c r="B12" s="949"/>
      <c r="C12" s="948"/>
      <c r="D12" s="948"/>
      <c r="E12" s="948"/>
      <c r="F12" s="948"/>
      <c r="G12" s="948"/>
      <c r="H12" s="947"/>
      <c r="I12" s="947"/>
      <c r="J12" s="947"/>
      <c r="K12" s="948"/>
    </row>
    <row r="13" spans="2:27" x14ac:dyDescent="0.25">
      <c r="B13" s="949"/>
      <c r="C13" s="699">
        <v>1</v>
      </c>
      <c r="D13" s="699">
        <v>2</v>
      </c>
      <c r="E13" s="699">
        <v>3</v>
      </c>
      <c r="F13" s="699">
        <v>4</v>
      </c>
      <c r="G13" s="699">
        <v>5</v>
      </c>
      <c r="H13" s="700">
        <v>6</v>
      </c>
      <c r="I13" s="700">
        <v>7</v>
      </c>
      <c r="J13" s="700">
        <v>8</v>
      </c>
      <c r="K13" s="700">
        <v>9</v>
      </c>
    </row>
    <row r="14" spans="2:27" x14ac:dyDescent="0.25">
      <c r="B14" s="708" t="s">
        <v>119</v>
      </c>
      <c r="C14" s="709">
        <v>1034854790625</v>
      </c>
      <c r="D14" s="709">
        <v>162746239221</v>
      </c>
      <c r="E14" s="709">
        <v>68261606618</v>
      </c>
      <c r="F14" s="709">
        <v>22041334543.389984</v>
      </c>
      <c r="G14" s="709">
        <v>255052273058</v>
      </c>
      <c r="H14" s="709">
        <v>130186225518</v>
      </c>
      <c r="I14" s="709">
        <v>8038294839</v>
      </c>
      <c r="J14" s="709">
        <v>5327340658</v>
      </c>
      <c r="K14" s="709">
        <v>1686508105080.3899</v>
      </c>
    </row>
    <row r="15" spans="2:27" x14ac:dyDescent="0.25">
      <c r="B15" s="701" t="s">
        <v>756</v>
      </c>
      <c r="C15" s="702">
        <v>181831903319</v>
      </c>
      <c r="D15" s="702">
        <v>16907745787</v>
      </c>
      <c r="E15" s="702"/>
      <c r="F15" s="702">
        <v>10801892471.019989</v>
      </c>
      <c r="G15" s="702">
        <v>1755060172</v>
      </c>
      <c r="H15" s="702"/>
      <c r="I15" s="702"/>
      <c r="J15" s="702">
        <v>26743575</v>
      </c>
      <c r="K15" s="702">
        <v>211323345324.01999</v>
      </c>
    </row>
    <row r="16" spans="2:27" x14ac:dyDescent="0.25">
      <c r="B16" s="701" t="s">
        <v>301</v>
      </c>
      <c r="C16" s="702">
        <v>51230406001</v>
      </c>
      <c r="D16" s="702">
        <v>26404518928</v>
      </c>
      <c r="E16" s="702"/>
      <c r="F16" s="702">
        <v>787586714.29999971</v>
      </c>
      <c r="G16" s="702">
        <v>237686775926</v>
      </c>
      <c r="H16" s="702">
        <v>128526222939</v>
      </c>
      <c r="I16" s="702">
        <v>7442551827</v>
      </c>
      <c r="J16" s="702">
        <v>4871015690</v>
      </c>
      <c r="K16" s="702">
        <v>456949078025.29999</v>
      </c>
    </row>
    <row r="17" spans="2:12" x14ac:dyDescent="0.25">
      <c r="B17" s="701" t="s">
        <v>302</v>
      </c>
      <c r="C17" s="702">
        <v>6208103236</v>
      </c>
      <c r="D17" s="702">
        <v>1042474810</v>
      </c>
      <c r="E17" s="702"/>
      <c r="F17" s="702">
        <v>7225152843.4599905</v>
      </c>
      <c r="G17" s="702">
        <v>8820031385</v>
      </c>
      <c r="H17" s="702"/>
      <c r="I17" s="702"/>
      <c r="J17" s="702"/>
      <c r="K17" s="702">
        <v>23295762274.459991</v>
      </c>
    </row>
    <row r="18" spans="2:12" x14ac:dyDescent="0.25">
      <c r="B18" s="701" t="s">
        <v>303</v>
      </c>
      <c r="C18" s="702">
        <v>462097906931</v>
      </c>
      <c r="D18" s="702">
        <v>118391486602</v>
      </c>
      <c r="E18" s="702">
        <v>68261606618</v>
      </c>
      <c r="F18" s="702">
        <v>3158770792.0400043</v>
      </c>
      <c r="G18" s="702">
        <v>6790405575</v>
      </c>
      <c r="H18" s="702">
        <v>1660002579</v>
      </c>
      <c r="I18" s="702">
        <v>595743012</v>
      </c>
      <c r="J18" s="702">
        <v>429581393</v>
      </c>
      <c r="K18" s="702">
        <v>661385503502.04004</v>
      </c>
    </row>
    <row r="19" spans="2:12" x14ac:dyDescent="0.25">
      <c r="B19" s="701" t="s">
        <v>304</v>
      </c>
      <c r="C19" s="702">
        <v>333486471138</v>
      </c>
      <c r="D19" s="702">
        <v>13094</v>
      </c>
      <c r="E19" s="702"/>
      <c r="F19" s="702">
        <v>67931722.569999993</v>
      </c>
      <c r="G19" s="702"/>
      <c r="H19" s="702"/>
      <c r="I19" s="702"/>
      <c r="J19" s="702"/>
      <c r="K19" s="702">
        <v>333554415954.57001</v>
      </c>
    </row>
    <row r="20" spans="2:12" x14ac:dyDescent="0.25">
      <c r="B20" s="708" t="s">
        <v>127</v>
      </c>
      <c r="C20" s="709"/>
      <c r="D20" s="709"/>
      <c r="E20" s="709"/>
      <c r="F20" s="709"/>
      <c r="G20" s="709"/>
      <c r="H20" s="709"/>
      <c r="I20" s="709"/>
      <c r="J20" s="709"/>
      <c r="K20" s="709"/>
    </row>
    <row r="21" spans="2:12" x14ac:dyDescent="0.25">
      <c r="B21" s="701" t="s">
        <v>756</v>
      </c>
      <c r="C21" s="702">
        <v>16477135056</v>
      </c>
      <c r="D21" s="702">
        <v>1524813974</v>
      </c>
      <c r="E21" s="702"/>
      <c r="F21" s="702">
        <v>2578109387.4000001</v>
      </c>
      <c r="G21" s="702">
        <v>158208</v>
      </c>
      <c r="H21" s="702"/>
      <c r="I21" s="702"/>
      <c r="J21" s="702"/>
      <c r="K21" s="702">
        <v>20580216625.400002</v>
      </c>
    </row>
    <row r="22" spans="2:12" x14ac:dyDescent="0.25">
      <c r="B22" s="701" t="s">
        <v>301</v>
      </c>
      <c r="C22" s="702">
        <v>68930716279</v>
      </c>
      <c r="D22" s="702">
        <v>10845735738</v>
      </c>
      <c r="E22" s="702"/>
      <c r="F22" s="702">
        <v>4675985251.5699987</v>
      </c>
      <c r="G22" s="702">
        <v>65494017356</v>
      </c>
      <c r="H22" s="702">
        <v>2709261440</v>
      </c>
      <c r="I22" s="702">
        <v>546351215</v>
      </c>
      <c r="J22" s="702">
        <v>518201189</v>
      </c>
      <c r="K22" s="702">
        <v>153720268468.57001</v>
      </c>
    </row>
    <row r="23" spans="2:12" x14ac:dyDescent="0.25">
      <c r="B23" s="701" t="s">
        <v>302</v>
      </c>
      <c r="C23" s="702">
        <v>7783683525</v>
      </c>
      <c r="D23" s="702">
        <v>882280091</v>
      </c>
      <c r="E23" s="702"/>
      <c r="F23" s="702">
        <v>1874022461.7499995</v>
      </c>
      <c r="G23" s="702">
        <v>5861669404</v>
      </c>
      <c r="H23" s="702"/>
      <c r="I23" s="702"/>
      <c r="J23" s="702"/>
      <c r="K23" s="702">
        <v>16401655481.75</v>
      </c>
      <c r="L23" s="703"/>
    </row>
    <row r="24" spans="2:12" x14ac:dyDescent="0.25">
      <c r="B24" s="701" t="s">
        <v>303</v>
      </c>
      <c r="C24" s="702">
        <v>46345920096</v>
      </c>
      <c r="D24" s="702">
        <v>5526616708</v>
      </c>
      <c r="E24" s="702">
        <v>1049055436</v>
      </c>
      <c r="F24" s="702">
        <v>2809222480.5100002</v>
      </c>
      <c r="G24" s="702">
        <v>6993409897</v>
      </c>
      <c r="H24" s="702"/>
      <c r="I24" s="702"/>
      <c r="J24" s="702"/>
      <c r="K24" s="702">
        <v>62724224617.510002</v>
      </c>
      <c r="L24" s="703"/>
    </row>
    <row r="25" spans="2:12" x14ac:dyDescent="0.25">
      <c r="B25" s="704" t="s">
        <v>135</v>
      </c>
      <c r="C25" s="705">
        <v>1174392245581</v>
      </c>
      <c r="D25" s="705">
        <v>181525685732</v>
      </c>
      <c r="E25" s="705">
        <v>69310662054</v>
      </c>
      <c r="F25" s="705">
        <v>33978674124.619987</v>
      </c>
      <c r="G25" s="705">
        <v>333401527923</v>
      </c>
      <c r="H25" s="705">
        <v>132895486958</v>
      </c>
      <c r="I25" s="705">
        <v>8584646054</v>
      </c>
      <c r="J25" s="705">
        <v>5845541847</v>
      </c>
      <c r="K25" s="705">
        <v>1939934470273.6199</v>
      </c>
    </row>
    <row r="26" spans="2:12" x14ac:dyDescent="0.25">
      <c r="B26" s="706" t="s">
        <v>757</v>
      </c>
      <c r="K26" s="707"/>
    </row>
  </sheetData>
  <mergeCells count="18">
    <mergeCell ref="J10:J12"/>
    <mergeCell ref="K10:K12"/>
    <mergeCell ref="B7:K7"/>
    <mergeCell ref="B8:K8"/>
    <mergeCell ref="B10:B13"/>
    <mergeCell ref="C10:C12"/>
    <mergeCell ref="D10:D12"/>
    <mergeCell ref="E10:E12"/>
    <mergeCell ref="F10:F12"/>
    <mergeCell ref="G10:G12"/>
    <mergeCell ref="H10:H12"/>
    <mergeCell ref="I10:I12"/>
    <mergeCell ref="B6:K6"/>
    <mergeCell ref="B1:K1"/>
    <mergeCell ref="B2:K2"/>
    <mergeCell ref="U2:Z3"/>
    <mergeCell ref="B3:K3"/>
    <mergeCell ref="B5:K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341AC-C313-45EA-8B56-3D8DEA563F8F}">
  <sheetPr codeName="Sheet5"/>
  <dimension ref="A1:AD40"/>
  <sheetViews>
    <sheetView showGridLines="0" zoomScaleNormal="100" workbookViewId="0"/>
  </sheetViews>
  <sheetFormatPr defaultColWidth="9.140625" defaultRowHeight="15" x14ac:dyDescent="0.25"/>
  <cols>
    <col min="1" max="1" width="22" style="2" customWidth="1"/>
    <col min="2" max="3" width="20" style="2" customWidth="1"/>
    <col min="4" max="30" width="5" style="2" customWidth="1"/>
    <col min="31" max="16384" width="9.140625" style="2"/>
  </cols>
  <sheetData>
    <row r="1" spans="1:30" s="3" customFormat="1" ht="23.25" customHeight="1" x14ac:dyDescent="0.25">
      <c r="C1" s="738" t="s">
        <v>36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4"/>
      <c r="P1" s="4"/>
      <c r="Q1" s="4"/>
      <c r="R1" s="4"/>
    </row>
    <row r="2" spans="1:30" s="3" customFormat="1" ht="18.75" x14ac:dyDescent="0.25">
      <c r="C2" s="739" t="s">
        <v>37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5"/>
      <c r="P2" s="5"/>
      <c r="Q2" s="5"/>
      <c r="R2" s="5"/>
    </row>
    <row r="3" spans="1:30" s="3" customFormat="1" ht="15.75" customHeight="1" x14ac:dyDescent="0.25">
      <c r="C3" s="715" t="s">
        <v>38</v>
      </c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6"/>
      <c r="P3" s="6"/>
      <c r="Q3" s="6"/>
      <c r="R3" s="6"/>
    </row>
    <row r="4" spans="1:30" s="3" customFormat="1" x14ac:dyDescent="0.25"/>
    <row r="5" spans="1:3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 t="s">
        <v>18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0" customHeight="1" x14ac:dyDescent="0.25">
      <c r="A7" s="214"/>
      <c r="B7" s="214" t="s">
        <v>21</v>
      </c>
      <c r="C7" s="754" t="s">
        <v>998</v>
      </c>
      <c r="D7" s="755"/>
      <c r="E7" s="755"/>
      <c r="F7" s="755"/>
      <c r="G7" s="755"/>
      <c r="H7" s="755"/>
      <c r="I7" s="755"/>
      <c r="J7" s="755"/>
      <c r="K7" s="755"/>
      <c r="L7" s="755"/>
      <c r="M7" s="755"/>
      <c r="N7" s="755"/>
      <c r="O7" s="756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214" t="s">
        <v>22</v>
      </c>
      <c r="B8" s="214"/>
      <c r="C8" s="214"/>
      <c r="D8"/>
      <c r="E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214" t="s">
        <v>23</v>
      </c>
      <c r="B9" s="214"/>
      <c r="C9" s="214"/>
      <c r="D9"/>
      <c r="E9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214" t="s">
        <v>24</v>
      </c>
      <c r="B10" s="214"/>
      <c r="C10" s="214"/>
      <c r="D10"/>
      <c r="E10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214" t="s">
        <v>25</v>
      </c>
      <c r="B11" s="214"/>
      <c r="C11" s="214"/>
      <c r="D11"/>
      <c r="E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214" t="s">
        <v>19</v>
      </c>
      <c r="B12" s="214"/>
      <c r="C12" s="214"/>
      <c r="D12"/>
      <c r="E1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214" t="s">
        <v>26</v>
      </c>
      <c r="B13" s="214"/>
      <c r="C13" s="214"/>
      <c r="D13"/>
      <c r="E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214" t="s">
        <v>20</v>
      </c>
      <c r="B14" s="214"/>
      <c r="C14" s="214"/>
      <c r="D14"/>
      <c r="E14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214" t="s">
        <v>27</v>
      </c>
      <c r="B15" s="214"/>
      <c r="C15" s="214"/>
      <c r="D15"/>
      <c r="E15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214" t="s">
        <v>28</v>
      </c>
      <c r="B16" s="214"/>
      <c r="C16" s="214"/>
      <c r="D16"/>
      <c r="E16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214" t="s">
        <v>29</v>
      </c>
      <c r="B17" s="214"/>
      <c r="C17" s="214"/>
      <c r="D17"/>
      <c r="E17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214" t="s">
        <v>30</v>
      </c>
      <c r="B18" s="214">
        <v>11.036691199456774</v>
      </c>
      <c r="C18" s="214">
        <v>9.4801549600935555</v>
      </c>
      <c r="D18"/>
      <c r="E1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214" t="s">
        <v>31</v>
      </c>
      <c r="B19" s="214">
        <v>10.291381596197953</v>
      </c>
      <c r="C19" s="214">
        <v>9.4285221126115779</v>
      </c>
      <c r="D19"/>
      <c r="E1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X19" s="1"/>
      <c r="Y19" s="1"/>
      <c r="Z19" s="1"/>
      <c r="AA19" s="1"/>
      <c r="AB19" s="1"/>
      <c r="AC19" s="1"/>
      <c r="AD19" s="1"/>
    </row>
    <row r="20" spans="1:30" x14ac:dyDescent="0.25">
      <c r="A20" s="214" t="s">
        <v>32</v>
      </c>
      <c r="B20" s="214">
        <v>10.11363024706996</v>
      </c>
      <c r="C20" s="214">
        <v>11.903077894834013</v>
      </c>
      <c r="D20"/>
      <c r="E2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214" t="s">
        <v>33</v>
      </c>
      <c r="B21" s="214">
        <v>9.4388266744455596</v>
      </c>
      <c r="C21" s="214">
        <v>7.1964556222502498</v>
      </c>
      <c r="D21"/>
      <c r="E2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214" t="s">
        <v>34</v>
      </c>
      <c r="B22" s="214">
        <v>9.1841136521369684</v>
      </c>
      <c r="C22" s="214">
        <v>10.32352536508246</v>
      </c>
      <c r="D22"/>
      <c r="E2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214" t="s">
        <v>35</v>
      </c>
      <c r="B23" s="214">
        <v>9.1480077403460065</v>
      </c>
      <c r="C23" s="214">
        <v>6.8197764837771047</v>
      </c>
      <c r="D23"/>
      <c r="E23"/>
      <c r="F23" s="1"/>
      <c r="G23" s="1"/>
      <c r="H23" s="1"/>
      <c r="I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215" t="s">
        <v>733</v>
      </c>
      <c r="D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</sheetData>
  <mergeCells count="4">
    <mergeCell ref="C1:N1"/>
    <mergeCell ref="C2:N2"/>
    <mergeCell ref="C3:N3"/>
    <mergeCell ref="C7:O7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5354D-8DCC-426A-893C-B60ED2ECAA6E}">
  <dimension ref="B1:AA32"/>
  <sheetViews>
    <sheetView showGridLines="0" topLeftCell="A5" zoomScale="81" workbookViewId="0">
      <selection activeCell="L43" sqref="L43"/>
    </sheetView>
  </sheetViews>
  <sheetFormatPr defaultColWidth="9.140625" defaultRowHeight="15" x14ac:dyDescent="0.25"/>
  <cols>
    <col min="1" max="1" width="9.140625" style="694"/>
    <col min="2" max="2" width="48.5703125" style="694" bestFit="1" customWidth="1"/>
    <col min="3" max="3" width="18.28515625" style="694" customWidth="1"/>
    <col min="4" max="4" width="24.85546875" style="694" customWidth="1"/>
    <col min="5" max="5" width="20.140625" style="694" customWidth="1"/>
    <col min="6" max="6" width="13.7109375" style="694" bestFit="1" customWidth="1"/>
    <col min="7" max="10" width="16.42578125" style="694" customWidth="1"/>
    <col min="11" max="11" width="17.42578125" style="694" bestFit="1" customWidth="1"/>
    <col min="12" max="12" width="13" style="694" customWidth="1"/>
    <col min="13" max="13" width="10.7109375" style="694" bestFit="1" customWidth="1"/>
    <col min="14" max="20" width="9.140625" style="694"/>
    <col min="21" max="21" width="59" style="694" bestFit="1" customWidth="1"/>
    <col min="22" max="22" width="14.28515625" style="694" customWidth="1"/>
    <col min="23" max="23" width="22.28515625" style="694" customWidth="1"/>
    <col min="24" max="24" width="17.42578125" style="694" customWidth="1"/>
    <col min="25" max="25" width="11.7109375" style="694" customWidth="1"/>
    <col min="26" max="26" width="14" style="694" customWidth="1"/>
    <col min="27" max="27" width="10.7109375" style="694" bestFit="1" customWidth="1"/>
    <col min="28" max="16384" width="9.140625" style="694"/>
  </cols>
  <sheetData>
    <row r="1" spans="2:27" ht="23.25" x14ac:dyDescent="0.25">
      <c r="B1" s="940" t="s">
        <v>36</v>
      </c>
      <c r="C1" s="940"/>
      <c r="D1" s="940"/>
      <c r="E1" s="940"/>
      <c r="F1" s="940"/>
      <c r="G1" s="940"/>
      <c r="H1" s="940"/>
      <c r="I1" s="940"/>
      <c r="J1" s="940"/>
      <c r="K1" s="940"/>
      <c r="L1" s="693"/>
    </row>
    <row r="2" spans="2:27" ht="15" customHeight="1" x14ac:dyDescent="0.25">
      <c r="B2" s="941" t="s">
        <v>37</v>
      </c>
      <c r="C2" s="941"/>
      <c r="D2" s="941"/>
      <c r="E2" s="941"/>
      <c r="F2" s="941"/>
      <c r="G2" s="941"/>
      <c r="H2" s="941"/>
      <c r="I2" s="941"/>
      <c r="J2" s="941"/>
      <c r="K2" s="941"/>
      <c r="L2" s="695"/>
      <c r="U2" s="942"/>
      <c r="V2" s="942"/>
      <c r="W2" s="942"/>
      <c r="X2" s="942"/>
      <c r="Y2" s="942"/>
      <c r="Z2" s="942"/>
      <c r="AA2" s="696"/>
    </row>
    <row r="3" spans="2:27" ht="15.75" x14ac:dyDescent="0.25">
      <c r="B3" s="944" t="s">
        <v>38</v>
      </c>
      <c r="C3" s="944"/>
      <c r="D3" s="944"/>
      <c r="E3" s="944"/>
      <c r="F3" s="944"/>
      <c r="G3" s="944"/>
      <c r="H3" s="944"/>
      <c r="I3" s="944"/>
      <c r="J3" s="944"/>
      <c r="K3" s="944"/>
      <c r="L3" s="697"/>
      <c r="U3" s="943"/>
      <c r="V3" s="943"/>
      <c r="W3" s="943"/>
      <c r="X3" s="943"/>
      <c r="Y3" s="943"/>
      <c r="Z3" s="943"/>
      <c r="AA3" s="698"/>
    </row>
    <row r="5" spans="2:27" x14ac:dyDescent="0.25">
      <c r="B5" s="720"/>
      <c r="C5" s="720"/>
      <c r="D5" s="720"/>
      <c r="E5" s="720"/>
      <c r="F5" s="720"/>
      <c r="G5" s="720"/>
      <c r="H5" s="720"/>
      <c r="I5" s="720"/>
      <c r="J5" s="720"/>
      <c r="K5" s="720"/>
    </row>
    <row r="6" spans="2:27" ht="42.6" customHeight="1" x14ac:dyDescent="0.25">
      <c r="B6" s="938" t="s">
        <v>1692</v>
      </c>
      <c r="C6" s="939"/>
      <c r="D6" s="939"/>
      <c r="E6" s="939"/>
      <c r="F6" s="939"/>
      <c r="G6" s="939"/>
      <c r="H6" s="939"/>
      <c r="I6" s="939"/>
      <c r="J6" s="939"/>
      <c r="K6" s="939"/>
    </row>
    <row r="7" spans="2:27" x14ac:dyDescent="0.25">
      <c r="B7" s="720">
        <v>2025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2:27" ht="15.75" x14ac:dyDescent="0.25">
      <c r="B8" s="860" t="s">
        <v>100</v>
      </c>
      <c r="C8" s="860"/>
      <c r="D8" s="860"/>
      <c r="E8" s="860"/>
      <c r="F8" s="860"/>
      <c r="G8" s="860"/>
      <c r="H8" s="860"/>
      <c r="I8" s="860"/>
      <c r="J8" s="860"/>
      <c r="K8" s="860"/>
    </row>
    <row r="10" spans="2:27" ht="14.45" customHeight="1" x14ac:dyDescent="0.25">
      <c r="B10" s="949" t="s">
        <v>64</v>
      </c>
      <c r="C10" s="948" t="s">
        <v>751</v>
      </c>
      <c r="D10" s="948" t="s">
        <v>755</v>
      </c>
      <c r="E10" s="948" t="s">
        <v>72</v>
      </c>
      <c r="F10" s="948" t="s">
        <v>73</v>
      </c>
      <c r="G10" s="948" t="s">
        <v>729</v>
      </c>
      <c r="H10" s="945" t="s">
        <v>1040</v>
      </c>
      <c r="I10" s="945" t="s">
        <v>1055</v>
      </c>
      <c r="J10" s="945" t="s">
        <v>98</v>
      </c>
      <c r="K10" s="948" t="s">
        <v>145</v>
      </c>
    </row>
    <row r="11" spans="2:27" x14ac:dyDescent="0.25">
      <c r="B11" s="949"/>
      <c r="C11" s="948"/>
      <c r="D11" s="948"/>
      <c r="E11" s="948"/>
      <c r="F11" s="948"/>
      <c r="G11" s="948"/>
      <c r="H11" s="946"/>
      <c r="I11" s="946"/>
      <c r="J11" s="946"/>
      <c r="K11" s="948"/>
    </row>
    <row r="12" spans="2:27" x14ac:dyDescent="0.25">
      <c r="B12" s="949"/>
      <c r="C12" s="948"/>
      <c r="D12" s="948"/>
      <c r="E12" s="948"/>
      <c r="F12" s="948"/>
      <c r="G12" s="948"/>
      <c r="H12" s="947"/>
      <c r="I12" s="947"/>
      <c r="J12" s="947"/>
      <c r="K12" s="948"/>
    </row>
    <row r="13" spans="2:27" x14ac:dyDescent="0.25">
      <c r="B13" s="949"/>
      <c r="C13" s="699">
        <v>1</v>
      </c>
      <c r="D13" s="699">
        <v>2</v>
      </c>
      <c r="E13" s="699">
        <v>3</v>
      </c>
      <c r="F13" s="699">
        <v>4</v>
      </c>
      <c r="G13" s="699">
        <v>5</v>
      </c>
      <c r="H13" s="700">
        <v>6</v>
      </c>
      <c r="I13" s="700">
        <v>7</v>
      </c>
      <c r="J13" s="700">
        <v>8</v>
      </c>
      <c r="K13" s="700">
        <v>9</v>
      </c>
    </row>
    <row r="14" spans="2:27" x14ac:dyDescent="0.25">
      <c r="B14" s="708" t="s">
        <v>119</v>
      </c>
      <c r="C14" s="709">
        <v>1034854790625</v>
      </c>
      <c r="D14" s="709">
        <v>162746239221</v>
      </c>
      <c r="E14" s="709">
        <v>68261606618</v>
      </c>
      <c r="F14" s="709">
        <v>22041334543.389999</v>
      </c>
      <c r="G14" s="709">
        <v>255052273058</v>
      </c>
      <c r="H14" s="709">
        <v>130186225518</v>
      </c>
      <c r="I14" s="709">
        <v>8038294839</v>
      </c>
      <c r="J14" s="709">
        <v>5327340658</v>
      </c>
      <c r="K14" s="709">
        <v>1686508105080.3901</v>
      </c>
    </row>
    <row r="15" spans="2:27" x14ac:dyDescent="0.25">
      <c r="B15" s="701" t="s">
        <v>314</v>
      </c>
      <c r="C15" s="702">
        <v>786348568030</v>
      </c>
      <c r="D15" s="702">
        <v>127046752565</v>
      </c>
      <c r="E15" s="702">
        <v>13150302361</v>
      </c>
      <c r="F15" s="702">
        <v>30701144.010000005</v>
      </c>
      <c r="G15" s="702">
        <v>70798492572</v>
      </c>
      <c r="H15" s="702"/>
      <c r="I15" s="702">
        <v>553861118</v>
      </c>
      <c r="J15" s="702">
        <v>144276020</v>
      </c>
      <c r="K15" s="702">
        <v>998072953810.01001</v>
      </c>
    </row>
    <row r="16" spans="2:27" x14ac:dyDescent="0.25">
      <c r="B16" s="701" t="s">
        <v>315</v>
      </c>
      <c r="C16" s="702">
        <v>80698926291</v>
      </c>
      <c r="D16" s="702">
        <v>1479533814</v>
      </c>
      <c r="E16" s="702"/>
      <c r="F16" s="702">
        <v>15973094990.509998</v>
      </c>
      <c r="G16" s="702"/>
      <c r="H16" s="702"/>
      <c r="I16" s="702"/>
      <c r="J16" s="702"/>
      <c r="K16" s="702">
        <v>98151555095.509995</v>
      </c>
    </row>
    <row r="17" spans="2:12" x14ac:dyDescent="0.25">
      <c r="B17" s="701" t="s">
        <v>316</v>
      </c>
      <c r="C17" s="702"/>
      <c r="D17" s="702">
        <v>34216329352</v>
      </c>
      <c r="E17" s="702">
        <v>45111304257</v>
      </c>
      <c r="F17" s="702">
        <v>5783110136.3200016</v>
      </c>
      <c r="G17" s="702">
        <v>163084547696</v>
      </c>
      <c r="H17" s="702">
        <v>130186225518</v>
      </c>
      <c r="I17" s="702">
        <v>7262076507</v>
      </c>
      <c r="J17" s="702">
        <v>5183064638</v>
      </c>
      <c r="K17" s="702">
        <v>390826658104.32001</v>
      </c>
    </row>
    <row r="18" spans="2:12" x14ac:dyDescent="0.25">
      <c r="B18" s="701" t="s">
        <v>317</v>
      </c>
      <c r="C18" s="702"/>
      <c r="D18" s="702"/>
      <c r="E18" s="702"/>
      <c r="F18" s="702">
        <v>1622602</v>
      </c>
      <c r="G18" s="702"/>
      <c r="H18" s="702"/>
      <c r="I18" s="702"/>
      <c r="J18" s="702"/>
      <c r="K18" s="702">
        <v>1622602</v>
      </c>
    </row>
    <row r="19" spans="2:12" x14ac:dyDescent="0.25">
      <c r="B19" s="701" t="s">
        <v>318</v>
      </c>
      <c r="C19" s="702">
        <v>110020000000</v>
      </c>
      <c r="D19" s="702"/>
      <c r="E19" s="702"/>
      <c r="F19" s="702">
        <v>251805670.55000001</v>
      </c>
      <c r="G19" s="702"/>
      <c r="H19" s="702"/>
      <c r="I19" s="702"/>
      <c r="J19" s="702"/>
      <c r="K19" s="702">
        <v>110271805670.55</v>
      </c>
    </row>
    <row r="20" spans="2:12" x14ac:dyDescent="0.25">
      <c r="B20" s="701" t="s">
        <v>319</v>
      </c>
      <c r="C20" s="702">
        <v>57255761685</v>
      </c>
      <c r="D20" s="702"/>
      <c r="E20" s="702">
        <v>10000000000</v>
      </c>
      <c r="F20" s="702"/>
      <c r="G20" s="702">
        <v>21169232790</v>
      </c>
      <c r="H20" s="702"/>
      <c r="I20" s="702">
        <v>222357214</v>
      </c>
      <c r="J20" s="702"/>
      <c r="K20" s="702">
        <v>88647351689</v>
      </c>
    </row>
    <row r="21" spans="2:12" x14ac:dyDescent="0.25">
      <c r="B21" s="701" t="s">
        <v>320</v>
      </c>
      <c r="C21" s="702">
        <v>531534619</v>
      </c>
      <c r="D21" s="702">
        <v>3623490</v>
      </c>
      <c r="E21" s="702"/>
      <c r="F21" s="702"/>
      <c r="G21" s="702"/>
      <c r="H21" s="702"/>
      <c r="I21" s="702"/>
      <c r="J21" s="702"/>
      <c r="K21" s="702">
        <v>535158109</v>
      </c>
    </row>
    <row r="22" spans="2:12" x14ac:dyDescent="0.25">
      <c r="B22" s="701" t="s">
        <v>711</v>
      </c>
      <c r="C22" s="702"/>
      <c r="D22" s="702"/>
      <c r="E22" s="702"/>
      <c r="F22" s="702">
        <v>1000000</v>
      </c>
      <c r="G22" s="702"/>
      <c r="H22" s="702"/>
      <c r="I22" s="702"/>
      <c r="J22" s="702"/>
      <c r="K22" s="702">
        <v>1000000</v>
      </c>
    </row>
    <row r="23" spans="2:12" x14ac:dyDescent="0.25">
      <c r="B23" s="708" t="s">
        <v>127</v>
      </c>
      <c r="C23" s="709">
        <v>139537454956</v>
      </c>
      <c r="D23" s="709">
        <v>18779446511</v>
      </c>
      <c r="E23" s="709">
        <v>1049055436</v>
      </c>
      <c r="F23" s="709">
        <v>11937339581.23</v>
      </c>
      <c r="G23" s="709">
        <v>78349254865</v>
      </c>
      <c r="H23" s="709">
        <v>2709261440</v>
      </c>
      <c r="I23" s="709">
        <v>546351215</v>
      </c>
      <c r="J23" s="709">
        <v>518201189</v>
      </c>
      <c r="K23" s="709">
        <v>253426365193.23001</v>
      </c>
    </row>
    <row r="24" spans="2:12" x14ac:dyDescent="0.25">
      <c r="B24" s="701" t="s">
        <v>314</v>
      </c>
      <c r="C24" s="702">
        <v>78124257711</v>
      </c>
      <c r="D24" s="702">
        <v>4512735412</v>
      </c>
      <c r="E24" s="702">
        <v>55084327</v>
      </c>
      <c r="F24" s="702">
        <v>537173178.3499999</v>
      </c>
      <c r="G24" s="702">
        <v>7763942625</v>
      </c>
      <c r="H24" s="702"/>
      <c r="I24" s="702"/>
      <c r="J24" s="702"/>
      <c r="K24" s="702">
        <v>90993193253.350006</v>
      </c>
    </row>
    <row r="25" spans="2:12" x14ac:dyDescent="0.25">
      <c r="B25" s="701" t="s">
        <v>315</v>
      </c>
      <c r="C25" s="702">
        <v>8084638110</v>
      </c>
      <c r="D25" s="702">
        <v>600900000</v>
      </c>
      <c r="E25" s="702"/>
      <c r="F25" s="702">
        <v>7655396985.9099979</v>
      </c>
      <c r="G25" s="702"/>
      <c r="H25" s="702"/>
      <c r="I25" s="702"/>
      <c r="J25" s="702"/>
      <c r="K25" s="702">
        <v>16340935095.909998</v>
      </c>
    </row>
    <row r="26" spans="2:12" x14ac:dyDescent="0.25">
      <c r="B26" s="701" t="s">
        <v>316</v>
      </c>
      <c r="C26" s="702"/>
      <c r="D26" s="702">
        <v>7670005748</v>
      </c>
      <c r="E26" s="702">
        <v>993971109</v>
      </c>
      <c r="F26" s="702">
        <v>3607502310.4300008</v>
      </c>
      <c r="G26" s="702">
        <v>63983074835</v>
      </c>
      <c r="H26" s="702">
        <v>2709261440</v>
      </c>
      <c r="I26" s="702">
        <v>412360658</v>
      </c>
      <c r="J26" s="702">
        <v>518201189</v>
      </c>
      <c r="K26" s="702">
        <v>79894377289.429993</v>
      </c>
      <c r="L26" s="703"/>
    </row>
    <row r="27" spans="2:12" x14ac:dyDescent="0.25">
      <c r="B27" s="701" t="s">
        <v>317</v>
      </c>
      <c r="C27" s="702"/>
      <c r="D27" s="702"/>
      <c r="E27" s="702"/>
      <c r="F27" s="702">
        <v>120147378.09</v>
      </c>
      <c r="G27" s="702"/>
      <c r="H27" s="702"/>
      <c r="I27" s="702"/>
      <c r="J27" s="702"/>
      <c r="K27" s="702">
        <v>120147378.09</v>
      </c>
      <c r="L27" s="703"/>
    </row>
    <row r="28" spans="2:12" x14ac:dyDescent="0.25">
      <c r="B28" s="701" t="s">
        <v>318</v>
      </c>
      <c r="C28" s="702">
        <v>5536260000</v>
      </c>
      <c r="D28" s="702"/>
      <c r="E28" s="702"/>
      <c r="F28" s="702">
        <v>17119728.449999999</v>
      </c>
      <c r="G28" s="702">
        <v>3000000000</v>
      </c>
      <c r="H28" s="702"/>
      <c r="I28" s="702"/>
      <c r="J28" s="702"/>
      <c r="K28" s="702">
        <v>8553379728.4499998</v>
      </c>
      <c r="L28" s="703"/>
    </row>
    <row r="29" spans="2:12" x14ac:dyDescent="0.25">
      <c r="B29" s="701" t="s">
        <v>319</v>
      </c>
      <c r="C29" s="702">
        <v>46920874814</v>
      </c>
      <c r="D29" s="702">
        <v>5984044461</v>
      </c>
      <c r="E29" s="702"/>
      <c r="F29" s="702"/>
      <c r="G29" s="702">
        <v>3550613505</v>
      </c>
      <c r="H29" s="702"/>
      <c r="I29" s="702">
        <v>133990557</v>
      </c>
      <c r="J29" s="702"/>
      <c r="K29" s="702">
        <v>56589523337</v>
      </c>
      <c r="L29" s="703"/>
    </row>
    <row r="30" spans="2:12" x14ac:dyDescent="0.25">
      <c r="B30" s="701" t="s">
        <v>320</v>
      </c>
      <c r="C30" s="702">
        <v>871424321</v>
      </c>
      <c r="D30" s="702">
        <v>11760890</v>
      </c>
      <c r="E30" s="702"/>
      <c r="F30" s="702"/>
      <c r="G30" s="702">
        <v>51623900</v>
      </c>
      <c r="H30" s="702"/>
      <c r="I30" s="702"/>
      <c r="J30" s="702"/>
      <c r="K30" s="702">
        <v>934809111</v>
      </c>
      <c r="L30" s="703"/>
    </row>
    <row r="31" spans="2:12" x14ac:dyDescent="0.25">
      <c r="B31" s="704" t="s">
        <v>135</v>
      </c>
      <c r="C31" s="705">
        <v>1174392245581</v>
      </c>
      <c r="D31" s="705">
        <v>181525685732</v>
      </c>
      <c r="E31" s="705">
        <v>69310662054</v>
      </c>
      <c r="F31" s="705">
        <v>33978674124.619995</v>
      </c>
      <c r="G31" s="705">
        <v>333401527923</v>
      </c>
      <c r="H31" s="705">
        <v>132895486958</v>
      </c>
      <c r="I31" s="705">
        <v>8584646054</v>
      </c>
      <c r="J31" s="705">
        <v>5845541847</v>
      </c>
      <c r="K31" s="705">
        <v>1939934470273.6201</v>
      </c>
    </row>
    <row r="32" spans="2:12" x14ac:dyDescent="0.25">
      <c r="B32" s="706" t="s">
        <v>757</v>
      </c>
      <c r="K32" s="707"/>
    </row>
  </sheetData>
  <mergeCells count="18">
    <mergeCell ref="J10:J12"/>
    <mergeCell ref="K10:K12"/>
    <mergeCell ref="B7:K7"/>
    <mergeCell ref="B8:K8"/>
    <mergeCell ref="B10:B13"/>
    <mergeCell ref="C10:C12"/>
    <mergeCell ref="D10:D12"/>
    <mergeCell ref="E10:E12"/>
    <mergeCell ref="F10:F12"/>
    <mergeCell ref="G10:G12"/>
    <mergeCell ref="H10:H12"/>
    <mergeCell ref="I10:I12"/>
    <mergeCell ref="B6:K6"/>
    <mergeCell ref="B1:K1"/>
    <mergeCell ref="B2:K2"/>
    <mergeCell ref="U2:Z3"/>
    <mergeCell ref="B3:K3"/>
    <mergeCell ref="B5:K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85712-0E7A-4FCB-8C62-5249B188F9E6}">
  <sheetPr codeName="Sheet6"/>
  <dimension ref="C1:S38"/>
  <sheetViews>
    <sheetView showGridLines="0" zoomScale="70" zoomScaleNormal="70" workbookViewId="0">
      <selection activeCell="S27" sqref="S27"/>
    </sheetView>
  </sheetViews>
  <sheetFormatPr defaultColWidth="11.42578125" defaultRowHeight="15" x14ac:dyDescent="0.25"/>
  <cols>
    <col min="4" max="4" width="24.5703125" customWidth="1"/>
    <col min="5" max="5" width="21.85546875" customWidth="1"/>
    <col min="6" max="6" width="35.85546875" customWidth="1"/>
    <col min="7" max="7" width="24.140625" customWidth="1"/>
  </cols>
  <sheetData>
    <row r="1" spans="3:19" s="3" customFormat="1" ht="23.25" customHeight="1" x14ac:dyDescent="0.25">
      <c r="C1" s="738" t="s">
        <v>36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4"/>
      <c r="P1" s="4"/>
      <c r="Q1" s="4"/>
      <c r="R1" s="4"/>
    </row>
    <row r="2" spans="3:19" s="3" customFormat="1" ht="18.75" x14ac:dyDescent="0.25">
      <c r="C2" s="739" t="s">
        <v>37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5"/>
      <c r="P2" s="5"/>
      <c r="Q2" s="5"/>
      <c r="R2" s="5"/>
    </row>
    <row r="3" spans="3:19" s="3" customFormat="1" ht="15.75" customHeight="1" x14ac:dyDescent="0.25">
      <c r="C3" s="715" t="s">
        <v>38</v>
      </c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6"/>
      <c r="P3" s="6"/>
      <c r="Q3" s="6"/>
      <c r="R3" s="6"/>
    </row>
    <row r="4" spans="3:19" s="3" customFormat="1" x14ac:dyDescent="0.25"/>
    <row r="7" spans="3:19" ht="60" customHeight="1" x14ac:dyDescent="0.25">
      <c r="E7" s="758" t="s">
        <v>999</v>
      </c>
      <c r="F7" s="758"/>
      <c r="G7" s="758"/>
      <c r="H7" s="758"/>
      <c r="I7" s="758"/>
      <c r="J7" s="758"/>
    </row>
    <row r="9" spans="3:19" x14ac:dyDescent="0.25">
      <c r="N9" s="72" t="s">
        <v>0</v>
      </c>
      <c r="O9" s="72" t="s">
        <v>1</v>
      </c>
      <c r="P9" s="72" t="s">
        <v>2</v>
      </c>
      <c r="Q9" s="72" t="s">
        <v>3</v>
      </c>
      <c r="R9" s="216" t="s">
        <v>4</v>
      </c>
      <c r="S9" s="72" t="s">
        <v>5</v>
      </c>
    </row>
    <row r="10" spans="3:19" x14ac:dyDescent="0.25">
      <c r="N10" s="757">
        <v>2022</v>
      </c>
      <c r="O10" s="72" t="s">
        <v>6</v>
      </c>
      <c r="P10" s="72">
        <v>0.15</v>
      </c>
      <c r="Q10" s="72">
        <v>0.53</v>
      </c>
      <c r="R10" s="72">
        <v>-0.21</v>
      </c>
      <c r="S10" s="72">
        <v>0.08</v>
      </c>
    </row>
    <row r="11" spans="3:19" x14ac:dyDescent="0.25">
      <c r="N11" s="757"/>
      <c r="O11" s="72" t="s">
        <v>7</v>
      </c>
      <c r="P11" s="72">
        <v>0.33</v>
      </c>
      <c r="Q11" s="72">
        <v>0.97</v>
      </c>
      <c r="R11" s="72">
        <v>0</v>
      </c>
      <c r="S11" s="72">
        <v>0.08</v>
      </c>
    </row>
    <row r="12" spans="3:19" x14ac:dyDescent="0.25">
      <c r="N12" s="757"/>
      <c r="O12" s="72" t="s">
        <v>8</v>
      </c>
      <c r="P12" s="72">
        <v>0.44</v>
      </c>
      <c r="Q12" s="72">
        <v>1.28</v>
      </c>
      <c r="R12" s="72">
        <v>-0.14000000000000001</v>
      </c>
      <c r="S12" s="72">
        <v>0.2</v>
      </c>
    </row>
    <row r="13" spans="3:19" x14ac:dyDescent="0.25">
      <c r="N13" s="757"/>
      <c r="O13" s="72" t="s">
        <v>9</v>
      </c>
      <c r="P13" s="72">
        <v>0.76</v>
      </c>
      <c r="Q13" s="72">
        <v>1.81</v>
      </c>
      <c r="R13" s="72">
        <v>0.3</v>
      </c>
      <c r="S13" s="72">
        <v>0.33</v>
      </c>
    </row>
    <row r="14" spans="3:19" x14ac:dyDescent="0.25">
      <c r="N14" s="757"/>
      <c r="O14" s="72" t="s">
        <v>10</v>
      </c>
      <c r="P14" s="72">
        <v>0.98</v>
      </c>
      <c r="Q14" s="72">
        <v>1.97</v>
      </c>
      <c r="R14" s="72">
        <v>0.7</v>
      </c>
      <c r="S14" s="72">
        <v>0.77</v>
      </c>
    </row>
    <row r="15" spans="3:19" x14ac:dyDescent="0.25">
      <c r="N15" s="757"/>
      <c r="O15" s="72" t="s">
        <v>11</v>
      </c>
      <c r="P15" s="72">
        <v>1.49</v>
      </c>
      <c r="Q15" s="72">
        <v>2.5499999999999998</v>
      </c>
      <c r="R15" s="72">
        <v>0.93</v>
      </c>
      <c r="S15" s="72">
        <v>1.21</v>
      </c>
    </row>
    <row r="16" spans="3:19" x14ac:dyDescent="0.25">
      <c r="N16" s="757"/>
      <c r="O16" s="72" t="s">
        <v>12</v>
      </c>
      <c r="P16" s="72">
        <v>2.23</v>
      </c>
      <c r="Q16" s="72">
        <v>2.91</v>
      </c>
      <c r="R16" s="72">
        <v>1.05</v>
      </c>
      <c r="S16" s="72">
        <v>1.68</v>
      </c>
    </row>
    <row r="17" spans="5:19" x14ac:dyDescent="0.25">
      <c r="N17" s="757"/>
      <c r="O17" s="72" t="s">
        <v>13</v>
      </c>
      <c r="P17" s="72">
        <v>2.63</v>
      </c>
      <c r="Q17" s="72">
        <v>3.16</v>
      </c>
      <c r="R17" s="72">
        <v>0.97</v>
      </c>
      <c r="S17" s="72">
        <v>2.33</v>
      </c>
    </row>
    <row r="18" spans="5:19" x14ac:dyDescent="0.25">
      <c r="N18" s="757"/>
      <c r="O18" s="72" t="s">
        <v>14</v>
      </c>
      <c r="P18" s="72">
        <v>3.13</v>
      </c>
      <c r="Q18" s="72">
        <v>3.73</v>
      </c>
      <c r="R18" s="72">
        <v>1.46</v>
      </c>
      <c r="S18" s="72">
        <v>2.56</v>
      </c>
    </row>
    <row r="19" spans="5:19" x14ac:dyDescent="0.25">
      <c r="N19" s="757"/>
      <c r="O19" s="72" t="s">
        <v>15</v>
      </c>
      <c r="P19" s="72">
        <v>3.72</v>
      </c>
      <c r="Q19" s="72">
        <v>4.2300000000000004</v>
      </c>
      <c r="R19" s="72">
        <v>1.9</v>
      </c>
      <c r="S19" s="72">
        <v>3.08</v>
      </c>
    </row>
    <row r="20" spans="5:19" x14ac:dyDescent="0.25">
      <c r="N20" s="757"/>
      <c r="O20" s="72" t="s">
        <v>16</v>
      </c>
      <c r="P20" s="72">
        <v>4.1500000000000004</v>
      </c>
      <c r="Q20" s="72">
        <v>4.51</v>
      </c>
      <c r="R20" s="72">
        <v>1.78</v>
      </c>
      <c r="S20" s="72">
        <v>3.78</v>
      </c>
    </row>
    <row r="21" spans="5:19" x14ac:dyDescent="0.25">
      <c r="N21" s="757"/>
      <c r="O21" s="72" t="s">
        <v>17</v>
      </c>
      <c r="P21" s="72">
        <v>4.25</v>
      </c>
      <c r="Q21" s="72">
        <v>4.47</v>
      </c>
      <c r="R21" s="72">
        <v>1.54</v>
      </c>
      <c r="S21" s="72">
        <v>4.0999999999999996</v>
      </c>
    </row>
    <row r="22" spans="5:19" x14ac:dyDescent="0.25">
      <c r="N22" s="757">
        <v>2023</v>
      </c>
      <c r="O22" s="72" t="s">
        <v>6</v>
      </c>
      <c r="P22" s="72">
        <v>4.54</v>
      </c>
      <c r="Q22" s="72">
        <v>4.49</v>
      </c>
      <c r="R22" s="72">
        <v>1.51</v>
      </c>
      <c r="S22" s="72">
        <v>4.33</v>
      </c>
    </row>
    <row r="23" spans="5:19" x14ac:dyDescent="0.25">
      <c r="N23" s="757"/>
      <c r="O23" s="72" t="s">
        <v>7</v>
      </c>
      <c r="P23" s="72">
        <v>4.6500000000000004</v>
      </c>
      <c r="Q23" s="72">
        <v>4.7</v>
      </c>
      <c r="R23" s="72">
        <v>1.6</v>
      </c>
      <c r="S23" s="72">
        <v>4.57</v>
      </c>
    </row>
    <row r="24" spans="5:19" x14ac:dyDescent="0.25">
      <c r="N24" s="757"/>
      <c r="O24" s="72" t="s">
        <v>8</v>
      </c>
      <c r="P24" s="72">
        <v>4.6900000000000004</v>
      </c>
      <c r="Q24" s="72">
        <v>4.47</v>
      </c>
      <c r="R24" s="72">
        <v>1.58</v>
      </c>
      <c r="S24" s="72">
        <v>4.6500000000000004</v>
      </c>
    </row>
    <row r="25" spans="5:19" x14ac:dyDescent="0.25">
      <c r="N25" s="757"/>
      <c r="O25" s="72" t="s">
        <v>9</v>
      </c>
      <c r="P25" s="72">
        <v>4.92</v>
      </c>
      <c r="Q25" s="72">
        <v>4.4800000000000004</v>
      </c>
      <c r="R25" s="72">
        <v>1.51</v>
      </c>
      <c r="S25" s="72">
        <v>4.83</v>
      </c>
    </row>
    <row r="26" spans="5:19" x14ac:dyDescent="0.25">
      <c r="N26" s="757"/>
      <c r="O26" s="72" t="s">
        <v>10</v>
      </c>
      <c r="P26" s="72">
        <v>5.14</v>
      </c>
      <c r="Q26" s="72">
        <v>4.6900000000000004</v>
      </c>
      <c r="R26" s="72">
        <v>1.64</v>
      </c>
      <c r="S26" s="72">
        <v>5.0599999999999996</v>
      </c>
    </row>
    <row r="27" spans="5:19" x14ac:dyDescent="0.25">
      <c r="E27" s="52"/>
      <c r="N27" s="757"/>
      <c r="O27" s="72" t="s">
        <v>11</v>
      </c>
      <c r="P27" s="72">
        <v>5.16</v>
      </c>
      <c r="Q27" s="72">
        <v>4.9800000000000004</v>
      </c>
      <c r="R27" s="72">
        <v>1.69</v>
      </c>
      <c r="S27" s="72">
        <v>5.08</v>
      </c>
    </row>
    <row r="28" spans="5:19" x14ac:dyDescent="0.25">
      <c r="N28" s="757"/>
      <c r="O28" s="72" t="s">
        <v>12</v>
      </c>
      <c r="P28" s="72">
        <v>5.25</v>
      </c>
      <c r="Q28" s="72">
        <v>5.0999999999999996</v>
      </c>
      <c r="R28" s="72">
        <v>1.75</v>
      </c>
      <c r="S28" s="72">
        <v>5.12</v>
      </c>
    </row>
    <row r="29" spans="5:19" x14ac:dyDescent="0.25">
      <c r="N29" s="757"/>
      <c r="O29" s="72" t="s">
        <v>13</v>
      </c>
      <c r="P29" s="72">
        <v>5.3</v>
      </c>
      <c r="Q29" s="72">
        <v>5.09</v>
      </c>
      <c r="R29" s="72">
        <v>2.02</v>
      </c>
      <c r="S29" s="72">
        <v>5.33</v>
      </c>
    </row>
    <row r="30" spans="5:19" x14ac:dyDescent="0.25">
      <c r="N30" s="757"/>
      <c r="O30" s="72" t="s">
        <v>14</v>
      </c>
      <c r="P30" s="72">
        <v>5.32</v>
      </c>
      <c r="Q30" s="72">
        <v>5.15</v>
      </c>
      <c r="R30" s="72">
        <v>2.1800000000000002</v>
      </c>
      <c r="S30" s="72">
        <v>5.33</v>
      </c>
    </row>
    <row r="31" spans="5:19" x14ac:dyDescent="0.25">
      <c r="N31" s="757"/>
      <c r="O31" s="72" t="s">
        <v>15</v>
      </c>
      <c r="P31" s="72">
        <v>5.34</v>
      </c>
      <c r="Q31" s="72">
        <v>5.15</v>
      </c>
      <c r="R31" s="72">
        <v>2.5499999999999998</v>
      </c>
      <c r="S31" s="72">
        <v>5.33</v>
      </c>
    </row>
    <row r="32" spans="5:19" x14ac:dyDescent="0.25">
      <c r="N32" s="757"/>
      <c r="O32" s="72" t="s">
        <v>16</v>
      </c>
      <c r="P32" s="72">
        <v>5.27</v>
      </c>
      <c r="Q32" s="72">
        <v>5.01</v>
      </c>
      <c r="R32" s="72">
        <v>2.33</v>
      </c>
      <c r="S32" s="72">
        <v>5.33</v>
      </c>
    </row>
    <row r="33" spans="5:19" x14ac:dyDescent="0.25">
      <c r="N33" s="757"/>
      <c r="O33" s="72" t="s">
        <v>17</v>
      </c>
      <c r="P33" s="72">
        <v>5.24</v>
      </c>
      <c r="Q33" s="72">
        <v>4.72</v>
      </c>
      <c r="R33" s="72">
        <v>2.02</v>
      </c>
      <c r="S33" s="72">
        <v>5.33</v>
      </c>
    </row>
    <row r="38" spans="5:19" x14ac:dyDescent="0.25">
      <c r="E38" s="272" t="s">
        <v>1000</v>
      </c>
    </row>
  </sheetData>
  <mergeCells count="6">
    <mergeCell ref="N10:N21"/>
    <mergeCell ref="N22:N33"/>
    <mergeCell ref="C1:N1"/>
    <mergeCell ref="C2:N2"/>
    <mergeCell ref="C3:N3"/>
    <mergeCell ref="E7:J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820DC-529A-42A3-8DF1-55CC8180FB63}">
  <sheetPr codeName="Sheet7"/>
  <dimension ref="A1:S37"/>
  <sheetViews>
    <sheetView showGridLines="0" zoomScale="80" zoomScaleNormal="80" workbookViewId="0"/>
  </sheetViews>
  <sheetFormatPr defaultColWidth="11.42578125" defaultRowHeight="15" x14ac:dyDescent="0.25"/>
  <sheetData>
    <row r="1" spans="1:19" s="55" customFormat="1" x14ac:dyDescent="0.25"/>
    <row r="2" spans="1:19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</row>
    <row r="3" spans="1:19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</row>
    <row r="4" spans="1:19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 s="56"/>
    </row>
    <row r="6" spans="1:19" x14ac:dyDescent="0.25">
      <c r="Q6" s="218">
        <v>2022</v>
      </c>
      <c r="R6" s="72" t="s">
        <v>6</v>
      </c>
      <c r="S6" s="72">
        <v>7.5</v>
      </c>
    </row>
    <row r="7" spans="1:19" x14ac:dyDescent="0.25">
      <c r="Q7" s="218"/>
      <c r="R7" s="72" t="s">
        <v>7</v>
      </c>
      <c r="S7" s="72">
        <v>7.9</v>
      </c>
    </row>
    <row r="8" spans="1:19" x14ac:dyDescent="0.25">
      <c r="Q8" s="218"/>
      <c r="R8" s="72" t="s">
        <v>8</v>
      </c>
      <c r="S8" s="72">
        <v>8.5</v>
      </c>
    </row>
    <row r="9" spans="1:19" x14ac:dyDescent="0.25">
      <c r="Q9" s="218"/>
      <c r="R9" s="72" t="s">
        <v>9</v>
      </c>
      <c r="S9" s="72">
        <v>8.3000000000000007</v>
      </c>
    </row>
    <row r="10" spans="1:19" x14ac:dyDescent="0.25">
      <c r="Q10" s="218"/>
      <c r="R10" s="72" t="s">
        <v>10</v>
      </c>
      <c r="S10" s="72">
        <v>8.6</v>
      </c>
    </row>
    <row r="11" spans="1:19" x14ac:dyDescent="0.25">
      <c r="Q11" s="218"/>
      <c r="R11" s="72" t="s">
        <v>11</v>
      </c>
      <c r="S11" s="72">
        <v>9.1</v>
      </c>
    </row>
    <row r="12" spans="1:19" x14ac:dyDescent="0.25">
      <c r="Q12" s="218"/>
      <c r="R12" s="72" t="s">
        <v>12</v>
      </c>
      <c r="S12" s="72">
        <v>8.5</v>
      </c>
    </row>
    <row r="13" spans="1:19" x14ac:dyDescent="0.25">
      <c r="Q13" s="218"/>
      <c r="R13" s="72" t="s">
        <v>13</v>
      </c>
      <c r="S13" s="72">
        <v>8.3000000000000007</v>
      </c>
    </row>
    <row r="14" spans="1:19" x14ac:dyDescent="0.25">
      <c r="Q14" s="218"/>
      <c r="R14" s="72" t="s">
        <v>14</v>
      </c>
      <c r="S14" s="72">
        <v>8.1999999999999993</v>
      </c>
    </row>
    <row r="15" spans="1:19" x14ac:dyDescent="0.25">
      <c r="Q15" s="218"/>
      <c r="R15" s="72" t="s">
        <v>15</v>
      </c>
      <c r="S15" s="72">
        <v>7.7</v>
      </c>
    </row>
    <row r="16" spans="1:19" x14ac:dyDescent="0.25">
      <c r="Q16" s="218"/>
      <c r="R16" s="72" t="s">
        <v>16</v>
      </c>
      <c r="S16" s="72">
        <v>7.1</v>
      </c>
    </row>
    <row r="17" spans="2:19" x14ac:dyDescent="0.25">
      <c r="Q17" s="218"/>
      <c r="R17" s="72" t="s">
        <v>17</v>
      </c>
      <c r="S17" s="72">
        <v>6.5</v>
      </c>
    </row>
    <row r="18" spans="2:19" x14ac:dyDescent="0.25">
      <c r="Q18" s="218">
        <v>2023</v>
      </c>
      <c r="R18" s="72" t="s">
        <v>6</v>
      </c>
      <c r="S18" s="72">
        <v>6.4</v>
      </c>
    </row>
    <row r="19" spans="2:19" x14ac:dyDescent="0.25">
      <c r="Q19" s="218"/>
      <c r="R19" s="72" t="s">
        <v>7</v>
      </c>
      <c r="S19" s="217">
        <v>6</v>
      </c>
    </row>
    <row r="20" spans="2:19" x14ac:dyDescent="0.25">
      <c r="Q20" s="218"/>
      <c r="R20" s="72" t="s">
        <v>8</v>
      </c>
      <c r="S20" s="217">
        <v>5</v>
      </c>
    </row>
    <row r="21" spans="2:19" x14ac:dyDescent="0.25">
      <c r="Q21" s="218"/>
      <c r="R21" s="72" t="s">
        <v>9</v>
      </c>
      <c r="S21" s="72">
        <v>4.9000000000000004</v>
      </c>
    </row>
    <row r="22" spans="2:19" x14ac:dyDescent="0.25">
      <c r="Q22" s="218"/>
      <c r="R22" s="72" t="s">
        <v>10</v>
      </c>
      <c r="S22" s="217">
        <v>4</v>
      </c>
    </row>
    <row r="23" spans="2:19" x14ac:dyDescent="0.25">
      <c r="Q23" s="218"/>
      <c r="R23" s="72" t="s">
        <v>11</v>
      </c>
      <c r="S23" s="217">
        <v>3</v>
      </c>
    </row>
    <row r="24" spans="2:19" x14ac:dyDescent="0.25">
      <c r="Q24" s="218"/>
      <c r="R24" s="72" t="s">
        <v>12</v>
      </c>
      <c r="S24" s="72">
        <v>3.2</v>
      </c>
    </row>
    <row r="25" spans="2:19" x14ac:dyDescent="0.25">
      <c r="B25" s="52"/>
      <c r="Q25" s="218"/>
      <c r="R25" s="72" t="s">
        <v>13</v>
      </c>
      <c r="S25" s="72">
        <v>3.7</v>
      </c>
    </row>
    <row r="26" spans="2:19" x14ac:dyDescent="0.25">
      <c r="Q26" s="218"/>
      <c r="R26" s="72" t="s">
        <v>14</v>
      </c>
      <c r="S26" s="72">
        <v>3.7</v>
      </c>
    </row>
    <row r="27" spans="2:19" x14ac:dyDescent="0.25">
      <c r="Q27" s="218"/>
      <c r="R27" s="72" t="s">
        <v>15</v>
      </c>
      <c r="S27" s="72">
        <v>3.2</v>
      </c>
    </row>
    <row r="28" spans="2:19" x14ac:dyDescent="0.25">
      <c r="Q28" s="218"/>
      <c r="R28" s="72" t="s">
        <v>16</v>
      </c>
      <c r="S28" s="72">
        <v>3.1</v>
      </c>
    </row>
    <row r="29" spans="2:19" x14ac:dyDescent="0.25">
      <c r="Q29" s="218"/>
      <c r="R29" s="72" t="s">
        <v>17</v>
      </c>
      <c r="S29" s="72">
        <v>3.4</v>
      </c>
    </row>
    <row r="37" spans="2:2" x14ac:dyDescent="0.25">
      <c r="B37" s="272" t="s">
        <v>1000</v>
      </c>
    </row>
  </sheetData>
  <mergeCells count="3">
    <mergeCell ref="B2:I2"/>
    <mergeCell ref="B3:I3"/>
    <mergeCell ref="B4:I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C1392-2429-4EC2-8F11-E048F33C60E1}">
  <sheetPr codeName="Sheet8"/>
  <dimension ref="A1:Y42"/>
  <sheetViews>
    <sheetView showGridLines="0" zoomScale="85" zoomScaleNormal="85" workbookViewId="0"/>
  </sheetViews>
  <sheetFormatPr defaultColWidth="11.42578125" defaultRowHeight="15" x14ac:dyDescent="0.25"/>
  <cols>
    <col min="1" max="1" width="30.5703125" customWidth="1"/>
    <col min="2" max="4" width="9.5703125" customWidth="1"/>
    <col min="5" max="5" width="8" customWidth="1"/>
    <col min="6" max="7" width="7.42578125" customWidth="1"/>
    <col min="8" max="8" width="9.5703125" customWidth="1"/>
    <col min="9" max="10" width="11.5703125" customWidth="1"/>
    <col min="11" max="13" width="10.5703125" customWidth="1"/>
    <col min="14" max="16" width="9.5703125" customWidth="1"/>
    <col min="17" max="17" width="8" customWidth="1"/>
    <col min="18" max="18" width="9.5703125" customWidth="1"/>
    <col min="19" max="19" width="7.42578125" customWidth="1"/>
    <col min="20" max="21" width="8" customWidth="1"/>
    <col min="22" max="23" width="7.42578125" customWidth="1"/>
    <col min="24" max="24" width="11.5703125" customWidth="1"/>
  </cols>
  <sheetData>
    <row r="1" spans="1:16" s="55" customFormat="1" x14ac:dyDescent="0.25"/>
    <row r="2" spans="1:16" s="55" customFormat="1" ht="23.25" customHeight="1" x14ac:dyDescent="0.25">
      <c r="A2" s="4"/>
      <c r="B2" s="710" t="s">
        <v>36</v>
      </c>
      <c r="C2" s="711"/>
      <c r="D2" s="711"/>
      <c r="E2" s="711"/>
      <c r="F2" s="711"/>
      <c r="G2" s="711"/>
      <c r="H2" s="711"/>
      <c r="I2" s="711"/>
      <c r="J2" s="132"/>
      <c r="K2" s="132"/>
      <c r="L2" s="132"/>
      <c r="M2" s="132"/>
      <c r="N2" s="211"/>
      <c r="O2" s="54"/>
      <c r="P2" s="54"/>
    </row>
    <row r="3" spans="1:16" s="55" customFormat="1" ht="18" customHeight="1" x14ac:dyDescent="0.25">
      <c r="A3" s="5"/>
      <c r="B3" s="712" t="s">
        <v>37</v>
      </c>
      <c r="C3" s="713"/>
      <c r="D3" s="713"/>
      <c r="E3" s="713"/>
      <c r="F3" s="713"/>
      <c r="G3" s="713"/>
      <c r="H3" s="713"/>
      <c r="I3" s="713"/>
      <c r="J3" s="133"/>
      <c r="K3" s="133"/>
      <c r="L3" s="133"/>
      <c r="M3" s="133"/>
      <c r="N3" s="212"/>
      <c r="O3" s="5"/>
      <c r="P3" s="5"/>
    </row>
    <row r="4" spans="1:16" s="55" customFormat="1" ht="15.75" customHeight="1" x14ac:dyDescent="0.25">
      <c r="A4" s="213"/>
      <c r="B4" s="714" t="s">
        <v>38</v>
      </c>
      <c r="C4" s="715"/>
      <c r="D4" s="715"/>
      <c r="E4" s="715"/>
      <c r="F4" s="715"/>
      <c r="G4" s="715"/>
      <c r="H4" s="715"/>
      <c r="I4" s="715"/>
      <c r="J4" s="6"/>
      <c r="K4" s="6"/>
      <c r="L4" s="6"/>
      <c r="M4" s="6"/>
      <c r="N4" s="102"/>
      <c r="O4" s="56"/>
      <c r="P4" s="56"/>
    </row>
    <row r="22" spans="1:2" x14ac:dyDescent="0.25">
      <c r="A22" s="52"/>
    </row>
    <row r="28" spans="1:2" x14ac:dyDescent="0.25">
      <c r="B28" s="287" t="s">
        <v>991</v>
      </c>
    </row>
    <row r="31" spans="1:2" x14ac:dyDescent="0.25">
      <c r="A31" s="53"/>
    </row>
    <row r="33" spans="1:25" x14ac:dyDescent="0.25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</row>
    <row r="34" spans="1:25" x14ac:dyDescent="0.25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</row>
    <row r="35" spans="1:25" x14ac:dyDescent="0.25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83"/>
    </row>
    <row r="36" spans="1:25" x14ac:dyDescent="0.25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83"/>
    </row>
    <row r="37" spans="1:25" x14ac:dyDescent="0.25">
      <c r="A37" s="72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83"/>
    </row>
    <row r="38" spans="1:25" x14ac:dyDescent="0.25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</row>
    <row r="39" spans="1:25" x14ac:dyDescent="0.2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</row>
    <row r="40" spans="1:25" x14ac:dyDescent="0.2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</row>
    <row r="41" spans="1:25" x14ac:dyDescent="0.2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</row>
    <row r="42" spans="1:25" x14ac:dyDescent="0.2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</row>
  </sheetData>
  <mergeCells count="3">
    <mergeCell ref="B2:I2"/>
    <mergeCell ref="B3:I3"/>
    <mergeCell ref="B4:I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L H Q 3 W K / 9 e v G k A A A A 9 g A A A B I A H A B D b 2 5 m a W c v U G F j a 2 F n Z S 5 4 b W w g o h g A K K A U A A A A A A A A A A A A A A A A A A A A A A A A A A A A h Y 8 x D o I w G I W v Q r r T l m o M I T 9 l 0 F G i i Y l x b U q F R i i G F s v d H D y S V x C j q J v j + 9 4 3 v H e / 3 i A b m j q 4 q M 7 q 1 q Q o w h Q F y s i 2 0 K Z M U e + O Y Y w y D l s h T 6 J U w S g b m w y 2 S F H l 3 D k h x H u P / Q y 3 X U k Y p R E 5 5 O u d r F Q j 0 E f W / + V Q G + u E k Q p x 2 L / G c I Y j N s c L F m M K Z I K Q a / M V 2 L j 3 2 f 5 A W P a 1 6 z v F l Q 1 X G y B T B P L + w B 9 Q S w M E F A A C A A g A L H Q 3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x 0 N 1 g o i k e 4 D g A A A B E A A A A T A B w A R m 9 y b X V s Y X M v U 2 V j d G l v b j E u b S C i G A A o o B Q A A A A A A A A A A A A A A A A A A A A A A A A A A A A r T k 0 u y c z P U w i G 0 I b W A F B L A Q I t A B Q A A g A I A C x 0 N 1 i v / X r x p A A A A P Y A A A A S A A A A A A A A A A A A A A A A A A A A A A B D b 2 5 m a W c v U G F j a 2 F n Z S 5 4 b W x Q S w E C L Q A U A A I A C A A s d D d Y D 8 r p q 6 Q A A A D p A A A A E w A A A A A A A A A A A A A A A A D w A A A A W 0 N v b n R l b n R f V H l w Z X N d L n h t b F B L A Q I t A B Q A A g A I A C x 0 N 1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i v z Z S O c x 4 S K C l f i 6 C g w Z i A A A A A A I A A A A A A A N m A A D A A A A A E A A A A F a + o A U Y T 3 J t o k j c x U 0 Q A 7 8 A A A A A B I A A A K A A A A A Q A A A A 1 U N p + r j 4 t E F Y L Y b 5 h g R 1 A 1 A A A A C M u X 3 4 3 o h Z 3 c / d g m U F E g w U K s z m q E X Q Z 4 i 8 0 l M W j Y / v g 2 P b y g + 2 / K 0 / x P M 1 t F F Q 7 B w p i P W U r M c s Q F f J u g R n e X O 1 t D z C k Z + e a h d q o N v x n 5 i A 7 R Q A A A B j w E J z d q 0 7 B M t 1 5 P O g Z k R 4 X c 1 l D w = = < / D a t a M a s h u p > 
</file>

<file path=customXml/itemProps1.xml><?xml version="1.0" encoding="utf-8"?>
<ds:datastoreItem xmlns:ds="http://schemas.openxmlformats.org/officeDocument/2006/customXml" ds:itemID="{54A31CC4-279A-43A8-81EB-B91424A1D8A8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12</vt:i4>
      </vt:variant>
    </vt:vector>
  </HeadingPairs>
  <TitlesOfParts>
    <vt:vector size="72" baseType="lpstr">
      <vt:lpstr>Hoja1</vt:lpstr>
      <vt:lpstr>Indice</vt:lpstr>
      <vt:lpstr>Gráfico 1</vt:lpstr>
      <vt:lpstr>Tabla 1 (2)</vt:lpstr>
      <vt:lpstr>Tabla 1</vt:lpstr>
      <vt:lpstr>Gráfico 2</vt:lpstr>
      <vt:lpstr>Gráfico 3</vt:lpstr>
      <vt:lpstr>Gráfico 4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Gráfico 12</vt:lpstr>
      <vt:lpstr>Gráfico 13</vt:lpstr>
      <vt:lpstr>Tabla 2</vt:lpstr>
      <vt:lpstr>Tabla 3</vt:lpstr>
      <vt:lpstr>Tabla 4</vt:lpstr>
      <vt:lpstr>Gráfico 14</vt:lpstr>
      <vt:lpstr>Gráfico 15</vt:lpstr>
      <vt:lpstr>Gráfico 16</vt:lpstr>
      <vt:lpstr>Gráfico 17</vt:lpstr>
      <vt:lpstr>Tabla 5</vt:lpstr>
      <vt:lpstr>Tabla 6 </vt:lpstr>
      <vt:lpstr>Tabla 7</vt:lpstr>
      <vt:lpstr>Tabla 8</vt:lpstr>
      <vt:lpstr>Gráfico 18</vt:lpstr>
      <vt:lpstr>Tabla 9</vt:lpstr>
      <vt:lpstr>Tabla 10</vt:lpstr>
      <vt:lpstr>Tabla 11</vt:lpstr>
      <vt:lpstr>Gráfico 19 </vt:lpstr>
      <vt:lpstr>Tabla 12</vt:lpstr>
      <vt:lpstr>Tabla 13</vt:lpstr>
      <vt:lpstr>Tabla 14</vt:lpstr>
      <vt:lpstr>Tabla 15</vt:lpstr>
      <vt:lpstr>Gráfico 20</vt:lpstr>
      <vt:lpstr>Tabla 16</vt:lpstr>
      <vt:lpstr>Gráfico 21</vt:lpstr>
      <vt:lpstr>Gráfico 22</vt:lpstr>
      <vt:lpstr>Gráfico 23</vt:lpstr>
      <vt:lpstr>Tabla 17</vt:lpstr>
      <vt:lpstr>Tabla 18</vt:lpstr>
      <vt:lpstr>Gráfico 24</vt:lpstr>
      <vt:lpstr>Tabla 19</vt:lpstr>
      <vt:lpstr>Gráfico 25</vt:lpstr>
      <vt:lpstr>Gráfico 26</vt:lpstr>
      <vt:lpstr>Gráfico 27</vt:lpstr>
      <vt:lpstr>Gráfico 28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Tabla 27</vt:lpstr>
      <vt:lpstr>Tabla 28</vt:lpstr>
      <vt:lpstr>Tabla 29</vt:lpstr>
      <vt:lpstr>'Gráfico 28'!_Toc123293076</vt:lpstr>
      <vt:lpstr>'Tabla 8'!_Toc127541614</vt:lpstr>
      <vt:lpstr>'Gráfico 24'!_Toc127541819</vt:lpstr>
      <vt:lpstr>'Gráfico 26'!_Toc127541822</vt:lpstr>
      <vt:lpstr>'Gráfico 27'!_Toc127541823</vt:lpstr>
      <vt:lpstr>'Gráfico 28'!_Toc127541824</vt:lpstr>
      <vt:lpstr>'Gráfico 18'!_Toc159339486</vt:lpstr>
      <vt:lpstr>'Gráfico 22'!_Toc159339489</vt:lpstr>
      <vt:lpstr>'Gráfico 1'!_Toc189039514</vt:lpstr>
      <vt:lpstr>'Gráfico 6'!_Toc189039519</vt:lpstr>
      <vt:lpstr>'Tabla 18'!_Toc190966026</vt:lpstr>
      <vt:lpstr>'Tabla 19'!_Toc190966027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Rodriguez Gutierrez</dc:creator>
  <cp:lastModifiedBy>Yan Li Suarez</cp:lastModifiedBy>
  <dcterms:created xsi:type="dcterms:W3CDTF">2024-01-19T19:54:19Z</dcterms:created>
  <dcterms:modified xsi:type="dcterms:W3CDTF">2025-02-25T17:36:18Z</dcterms:modified>
</cp:coreProperties>
</file>