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8.xml" ContentType="application/vnd.openxmlformats-officedocument.drawing+xml"/>
  <Override PartName="/xl/drawings/drawing5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Junio/Consolidación/"/>
    </mc:Choice>
  </mc:AlternateContent>
  <xr:revisionPtr revIDLastSave="257" documentId="8_{51FA0331-6069-438F-85AD-F4AA0895D145}" xr6:coauthVersionLast="47" xr6:coauthVersionMax="47" xr10:uidLastSave="{A5DCA870-80FC-4EBB-9280-8B2DABE11D16}"/>
  <bookViews>
    <workbookView xWindow="-120" yWindow="-120" windowWidth="29040" windowHeight="15720" xr2:uid="{4F825B3C-B977-40BB-A8DA-DE0BBD803B74}"/>
  </bookViews>
  <sheets>
    <sheet name="Gráfico 1" sheetId="5" r:id="rId1"/>
    <sheet name="Tabla 1 " sheetId="6" r:id="rId2"/>
    <sheet name="Ilustración 1" sheetId="7" r:id="rId3"/>
    <sheet name="Tabla 2 " sheetId="8" r:id="rId4"/>
    <sheet name="Mapa 1" sheetId="9" r:id="rId5"/>
    <sheet name="Ilustración 2" sheetId="3" r:id="rId6"/>
    <sheet name="Tabla 3" sheetId="4" r:id="rId7"/>
    <sheet name="Gráfico 2" sheetId="2" r:id="rId8"/>
    <sheet name="Anexo 1" sheetId="10" r:id="rId9"/>
    <sheet name="Anexo 2 " sheetId="11" r:id="rId10"/>
    <sheet name="Anexo 3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\0" localSheetId="8">#REF!</definedName>
    <definedName name="\0" localSheetId="9">#REF!</definedName>
    <definedName name="\0" localSheetId="10">#REF!</definedName>
    <definedName name="\0" localSheetId="7">#REF!</definedName>
    <definedName name="\0" localSheetId="1">#REF!</definedName>
    <definedName name="\0" localSheetId="3">#REF!</definedName>
    <definedName name="\0" localSheetId="6">#REF!</definedName>
    <definedName name="\0">#REF!</definedName>
    <definedName name="\A" localSheetId="9">#REF!</definedName>
    <definedName name="\A" localSheetId="10">#REF!</definedName>
    <definedName name="\A" localSheetId="7">#REF!</definedName>
    <definedName name="\A" localSheetId="1">#REF!</definedName>
    <definedName name="\A" localSheetId="3">#REF!</definedName>
    <definedName name="\A" localSheetId="6">#REF!</definedName>
    <definedName name="\A">#REF!</definedName>
    <definedName name="\B" localSheetId="9">#REF!</definedName>
    <definedName name="\B" localSheetId="10">#REF!</definedName>
    <definedName name="\B" localSheetId="7">#REF!</definedName>
    <definedName name="\B" localSheetId="1">#REF!</definedName>
    <definedName name="\B" localSheetId="3">#REF!</definedName>
    <definedName name="\B" localSheetId="6">#REF!</definedName>
    <definedName name="\B">#REF!</definedName>
    <definedName name="\C" localSheetId="9">#REF!</definedName>
    <definedName name="\C" localSheetId="10">#REF!</definedName>
    <definedName name="\C" localSheetId="7">#REF!</definedName>
    <definedName name="\C" localSheetId="1">#REF!</definedName>
    <definedName name="\C" localSheetId="3">#REF!</definedName>
    <definedName name="\C" localSheetId="6">#REF!</definedName>
    <definedName name="\C">#REF!</definedName>
    <definedName name="\D" localSheetId="9">#REF!</definedName>
    <definedName name="\D" localSheetId="10">#REF!</definedName>
    <definedName name="\D" localSheetId="7">#REF!</definedName>
    <definedName name="\D" localSheetId="1">#REF!</definedName>
    <definedName name="\D" localSheetId="3">#REF!</definedName>
    <definedName name="\D" localSheetId="6">#REF!</definedName>
    <definedName name="\D">#REF!</definedName>
    <definedName name="\E" localSheetId="9">#REF!</definedName>
    <definedName name="\E" localSheetId="10">#REF!</definedName>
    <definedName name="\E" localSheetId="7">#REF!</definedName>
    <definedName name="\E" localSheetId="1">#REF!</definedName>
    <definedName name="\E" localSheetId="3">#REF!</definedName>
    <definedName name="\E" localSheetId="6">#REF!</definedName>
    <definedName name="\E">#REF!</definedName>
    <definedName name="\F" localSheetId="9">#REF!</definedName>
    <definedName name="\F" localSheetId="10">#REF!</definedName>
    <definedName name="\F" localSheetId="7">#REF!</definedName>
    <definedName name="\F" localSheetId="1">#REF!</definedName>
    <definedName name="\F" localSheetId="3">#REF!</definedName>
    <definedName name="\F" localSheetId="6">#REF!</definedName>
    <definedName name="\F">#REF!</definedName>
    <definedName name="\G" localSheetId="9">#REF!</definedName>
    <definedName name="\G" localSheetId="10">#REF!</definedName>
    <definedName name="\G" localSheetId="7">#REF!</definedName>
    <definedName name="\G" localSheetId="1">#REF!</definedName>
    <definedName name="\G" localSheetId="3">#REF!</definedName>
    <definedName name="\G" localSheetId="6">#REF!</definedName>
    <definedName name="\G">#REF!</definedName>
    <definedName name="\H" localSheetId="9">#REF!</definedName>
    <definedName name="\H" localSheetId="10">#REF!</definedName>
    <definedName name="\H" localSheetId="7">#REF!</definedName>
    <definedName name="\H" localSheetId="1">#REF!</definedName>
    <definedName name="\H" localSheetId="3">#REF!</definedName>
    <definedName name="\H" localSheetId="6">#REF!</definedName>
    <definedName name="\H">#REF!</definedName>
    <definedName name="\I" localSheetId="9">#REF!</definedName>
    <definedName name="\I" localSheetId="10">#REF!</definedName>
    <definedName name="\I" localSheetId="7">#REF!</definedName>
    <definedName name="\I" localSheetId="1">#REF!</definedName>
    <definedName name="\I" localSheetId="3">#REF!</definedName>
    <definedName name="\I" localSheetId="6">#REF!</definedName>
    <definedName name="\I">#REF!</definedName>
    <definedName name="\J" localSheetId="9">#REF!</definedName>
    <definedName name="\J" localSheetId="10">#REF!</definedName>
    <definedName name="\J" localSheetId="7">#REF!</definedName>
    <definedName name="\J" localSheetId="1">#REF!</definedName>
    <definedName name="\J" localSheetId="3">#REF!</definedName>
    <definedName name="\J" localSheetId="6">#REF!</definedName>
    <definedName name="\J">#REF!</definedName>
    <definedName name="\K" localSheetId="9">#REF!</definedName>
    <definedName name="\K" localSheetId="10">#REF!</definedName>
    <definedName name="\K" localSheetId="7">#REF!</definedName>
    <definedName name="\K" localSheetId="1">#REF!</definedName>
    <definedName name="\K" localSheetId="3">#REF!</definedName>
    <definedName name="\K" localSheetId="6">#REF!</definedName>
    <definedName name="\K">#REF!</definedName>
    <definedName name="\L" localSheetId="9">#REF!</definedName>
    <definedName name="\L" localSheetId="10">#REF!</definedName>
    <definedName name="\L" localSheetId="7">#REF!</definedName>
    <definedName name="\L" localSheetId="1">#REF!</definedName>
    <definedName name="\L" localSheetId="3">#REF!</definedName>
    <definedName name="\L" localSheetId="6">#REF!</definedName>
    <definedName name="\L">#REF!</definedName>
    <definedName name="\M" localSheetId="9">#REF!</definedName>
    <definedName name="\M" localSheetId="10">#REF!</definedName>
    <definedName name="\M" localSheetId="7">#REF!</definedName>
    <definedName name="\M" localSheetId="1">#REF!</definedName>
    <definedName name="\M" localSheetId="3">#REF!</definedName>
    <definedName name="\M" localSheetId="6">#REF!</definedName>
    <definedName name="\M">#REF!</definedName>
    <definedName name="\N" localSheetId="9">#REF!</definedName>
    <definedName name="\N" localSheetId="10">#REF!</definedName>
    <definedName name="\N" localSheetId="7">#REF!</definedName>
    <definedName name="\N" localSheetId="1">#REF!</definedName>
    <definedName name="\N" localSheetId="3">#REF!</definedName>
    <definedName name="\N" localSheetId="6">#REF!</definedName>
    <definedName name="\N">#REF!</definedName>
    <definedName name="\Ñ" localSheetId="9">#REF!</definedName>
    <definedName name="\Ñ" localSheetId="10">#REF!</definedName>
    <definedName name="\Ñ" localSheetId="7">#REF!</definedName>
    <definedName name="\Ñ" localSheetId="1">#REF!</definedName>
    <definedName name="\Ñ" localSheetId="3">#REF!</definedName>
    <definedName name="\Ñ" localSheetId="6">#REF!</definedName>
    <definedName name="\Ñ">#REF!</definedName>
    <definedName name="\O" localSheetId="9">#REF!</definedName>
    <definedName name="\O" localSheetId="10">#REF!</definedName>
    <definedName name="\O" localSheetId="7">#REF!</definedName>
    <definedName name="\O" localSheetId="1">#REF!</definedName>
    <definedName name="\O" localSheetId="3">#REF!</definedName>
    <definedName name="\O" localSheetId="6">#REF!</definedName>
    <definedName name="\O">#REF!</definedName>
    <definedName name="\P" localSheetId="9">#REF!</definedName>
    <definedName name="\P" localSheetId="10">#REF!</definedName>
    <definedName name="\P" localSheetId="7">#REF!</definedName>
    <definedName name="\P" localSheetId="1">#REF!</definedName>
    <definedName name="\P" localSheetId="3">#REF!</definedName>
    <definedName name="\P" localSheetId="6">#REF!</definedName>
    <definedName name="\P">#REF!</definedName>
    <definedName name="\Q" localSheetId="9">#REF!</definedName>
    <definedName name="\Q" localSheetId="10">#REF!</definedName>
    <definedName name="\Q" localSheetId="7">#REF!</definedName>
    <definedName name="\Q" localSheetId="1">#REF!</definedName>
    <definedName name="\Q" localSheetId="3">#REF!</definedName>
    <definedName name="\Q" localSheetId="6">#REF!</definedName>
    <definedName name="\Q">#REF!</definedName>
    <definedName name="\R" localSheetId="9">#REF!</definedName>
    <definedName name="\R" localSheetId="10">#REF!</definedName>
    <definedName name="\R" localSheetId="7">#REF!</definedName>
    <definedName name="\R" localSheetId="1">#REF!</definedName>
    <definedName name="\R" localSheetId="3">#REF!</definedName>
    <definedName name="\R" localSheetId="6">#REF!</definedName>
    <definedName name="\R">#REF!</definedName>
    <definedName name="\S" localSheetId="9">#REF!</definedName>
    <definedName name="\S" localSheetId="10">#REF!</definedName>
    <definedName name="\S" localSheetId="7">#REF!</definedName>
    <definedName name="\S" localSheetId="1">#REF!</definedName>
    <definedName name="\S" localSheetId="3">#REF!</definedName>
    <definedName name="\S" localSheetId="6">#REF!</definedName>
    <definedName name="\S">#REF!</definedName>
    <definedName name="\T" localSheetId="9">#REF!</definedName>
    <definedName name="\T" localSheetId="10">#REF!</definedName>
    <definedName name="\T" localSheetId="7">#REF!</definedName>
    <definedName name="\T" localSheetId="1">#REF!</definedName>
    <definedName name="\T" localSheetId="3">#REF!</definedName>
    <definedName name="\T" localSheetId="6">#REF!</definedName>
    <definedName name="\T">#REF!</definedName>
    <definedName name="\T1" localSheetId="9">#REF!</definedName>
    <definedName name="\T1" localSheetId="10">#REF!</definedName>
    <definedName name="\T1" localSheetId="7">#REF!</definedName>
    <definedName name="\T1" localSheetId="1">#REF!</definedName>
    <definedName name="\T1" localSheetId="3">#REF!</definedName>
    <definedName name="\T1" localSheetId="6">#REF!</definedName>
    <definedName name="\T1">#REF!</definedName>
    <definedName name="\T2" localSheetId="10">[1]BOP!#REF!</definedName>
    <definedName name="\T2" localSheetId="7">[1]BOP!#REF!</definedName>
    <definedName name="\T2" localSheetId="3">[1]BOP!#REF!</definedName>
    <definedName name="\T2" localSheetId="6">[1]BOP!#REF!</definedName>
    <definedName name="\T2">[1]BOP!#REF!</definedName>
    <definedName name="\U" localSheetId="8">#REF!</definedName>
    <definedName name="\U" localSheetId="9">#REF!</definedName>
    <definedName name="\U" localSheetId="10">#REF!</definedName>
    <definedName name="\U" localSheetId="7">#REF!</definedName>
    <definedName name="\U" localSheetId="1">#REF!</definedName>
    <definedName name="\U" localSheetId="3">#REF!</definedName>
    <definedName name="\U" localSheetId="6">#REF!</definedName>
    <definedName name="\U">#REF!</definedName>
    <definedName name="\V" localSheetId="9">#REF!</definedName>
    <definedName name="\V" localSheetId="10">#REF!</definedName>
    <definedName name="\V" localSheetId="7">#REF!</definedName>
    <definedName name="\V" localSheetId="1">#REF!</definedName>
    <definedName name="\V" localSheetId="3">#REF!</definedName>
    <definedName name="\V" localSheetId="6">#REF!</definedName>
    <definedName name="\V">#REF!</definedName>
    <definedName name="\W" localSheetId="9">#REF!</definedName>
    <definedName name="\W" localSheetId="10">#REF!</definedName>
    <definedName name="\W" localSheetId="7">#REF!</definedName>
    <definedName name="\W" localSheetId="1">#REF!</definedName>
    <definedName name="\W" localSheetId="3">#REF!</definedName>
    <definedName name="\W" localSheetId="6">#REF!</definedName>
    <definedName name="\W">#REF!</definedName>
    <definedName name="\X" localSheetId="9">#REF!</definedName>
    <definedName name="\X" localSheetId="10">#REF!</definedName>
    <definedName name="\X" localSheetId="7">#REF!</definedName>
    <definedName name="\X" localSheetId="1">#REF!</definedName>
    <definedName name="\X" localSheetId="3">#REF!</definedName>
    <definedName name="\X" localSheetId="6">#REF!</definedName>
    <definedName name="\X">#REF!</definedName>
    <definedName name="\Y" localSheetId="9">#REF!</definedName>
    <definedName name="\Y" localSheetId="10">#REF!</definedName>
    <definedName name="\Y" localSheetId="7">#REF!</definedName>
    <definedName name="\Y" localSheetId="1">#REF!</definedName>
    <definedName name="\Y" localSheetId="3">#REF!</definedName>
    <definedName name="\Y" localSheetId="6">#REF!</definedName>
    <definedName name="\Y">#REF!</definedName>
    <definedName name="\Z" localSheetId="9">#REF!</definedName>
    <definedName name="\Z" localSheetId="10">#REF!</definedName>
    <definedName name="\Z" localSheetId="7">#REF!</definedName>
    <definedName name="\Z" localSheetId="1">#REF!</definedName>
    <definedName name="\Z" localSheetId="3">#REF!</definedName>
    <definedName name="\Z" localSheetId="6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8">#REF!</definedName>
    <definedName name="_______FAL4" localSheetId="9">#REF!</definedName>
    <definedName name="_______FAL4" localSheetId="10">#REF!</definedName>
    <definedName name="_______FAL4" localSheetId="7">#REF!</definedName>
    <definedName name="_______FAL4" localSheetId="1">#REF!</definedName>
    <definedName name="_______FAL4" localSheetId="3">#REF!</definedName>
    <definedName name="_______FAL4" localSheetId="6">#REF!</definedName>
    <definedName name="_______FAL4">#REF!</definedName>
    <definedName name="_______FAL6" localSheetId="9">#REF!</definedName>
    <definedName name="_______FAL6" localSheetId="10">#REF!</definedName>
    <definedName name="_______FAL6" localSheetId="7">#REF!</definedName>
    <definedName name="_______FAL6" localSheetId="1">#REF!</definedName>
    <definedName name="_______FAL6" localSheetId="3">#REF!</definedName>
    <definedName name="_______FAL6" localSheetId="6">#REF!</definedName>
    <definedName name="_______FAL6">#REF!</definedName>
    <definedName name="_______FAL7" localSheetId="9">#REF!</definedName>
    <definedName name="_______FAL7" localSheetId="10">#REF!</definedName>
    <definedName name="_______FAL7" localSheetId="7">#REF!</definedName>
    <definedName name="_______FAL7" localSheetId="1">#REF!</definedName>
    <definedName name="_______FAL7" localSheetId="3">#REF!</definedName>
    <definedName name="_______FAL7" localSheetId="6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8">#REF!</definedName>
    <definedName name="______AUS1" localSheetId="9">#REF!</definedName>
    <definedName name="______AUS1" localSheetId="10">#REF!</definedName>
    <definedName name="______AUS1" localSheetId="7">#REF!</definedName>
    <definedName name="______AUS1" localSheetId="1">#REF!</definedName>
    <definedName name="______AUS1" localSheetId="3">#REF!</definedName>
    <definedName name="______AUS1" localSheetId="6">#REF!</definedName>
    <definedName name="______AUS1">#REF!</definedName>
    <definedName name="______DEG1" localSheetId="9">#REF!</definedName>
    <definedName name="______DEG1" localSheetId="10">#REF!</definedName>
    <definedName name="______DEG1" localSheetId="7">#REF!</definedName>
    <definedName name="______DEG1" localSheetId="1">#REF!</definedName>
    <definedName name="______DEG1" localSheetId="3">#REF!</definedName>
    <definedName name="______DEG1" localSheetId="6">#REF!</definedName>
    <definedName name="______DEG1">#REF!</definedName>
    <definedName name="______DKR1" localSheetId="9">#REF!</definedName>
    <definedName name="______DKR1" localSheetId="10">#REF!</definedName>
    <definedName name="______DKR1" localSheetId="7">#REF!</definedName>
    <definedName name="______DKR1" localSheetId="1">#REF!</definedName>
    <definedName name="______DKR1" localSheetId="3">#REF!</definedName>
    <definedName name="______DKR1" localSheetId="6">#REF!</definedName>
    <definedName name="______DKR1">#REF!</definedName>
    <definedName name="______ECU1" localSheetId="9">#REF!</definedName>
    <definedName name="______ECU1" localSheetId="10">#REF!</definedName>
    <definedName name="______ECU1" localSheetId="7">#REF!</definedName>
    <definedName name="______ECU1" localSheetId="1">#REF!</definedName>
    <definedName name="______ECU1" localSheetId="3">#REF!</definedName>
    <definedName name="______ECU1" localSheetId="6">#REF!</definedName>
    <definedName name="______ECU1">#REF!</definedName>
    <definedName name="______ESC1" localSheetId="9">#REF!</definedName>
    <definedName name="______ESC1" localSheetId="10">#REF!</definedName>
    <definedName name="______ESC1" localSheetId="7">#REF!</definedName>
    <definedName name="______ESC1" localSheetId="1">#REF!</definedName>
    <definedName name="______ESC1" localSheetId="3">#REF!</definedName>
    <definedName name="______ESC1" localSheetId="6">#REF!</definedName>
    <definedName name="______ESC1">#REF!</definedName>
    <definedName name="______FAL2" localSheetId="9">#REF!</definedName>
    <definedName name="______FAL2" localSheetId="10">#REF!</definedName>
    <definedName name="______FAL2" localSheetId="7">#REF!</definedName>
    <definedName name="______FAL2" localSheetId="1">#REF!</definedName>
    <definedName name="______FAL2" localSheetId="3">#REF!</definedName>
    <definedName name="______FAL2" localSheetId="6">#REF!</definedName>
    <definedName name="______FAL2">#REF!</definedName>
    <definedName name="______FAL3" localSheetId="9">#REF!</definedName>
    <definedName name="______FAL3" localSheetId="10">#REF!</definedName>
    <definedName name="______FAL3" localSheetId="7">#REF!</definedName>
    <definedName name="______FAL3" localSheetId="1">#REF!</definedName>
    <definedName name="______FAL3" localSheetId="3">#REF!</definedName>
    <definedName name="______FAL3" localSheetId="6">#REF!</definedName>
    <definedName name="______FAL3">#REF!</definedName>
    <definedName name="______FAL4" localSheetId="9">#REF!</definedName>
    <definedName name="______FAL4" localSheetId="10">#REF!</definedName>
    <definedName name="______FAL4" localSheetId="7">#REF!</definedName>
    <definedName name="______FAL4" localSheetId="1">#REF!</definedName>
    <definedName name="______FAL4" localSheetId="3">#REF!</definedName>
    <definedName name="______FAL4" localSheetId="6">#REF!</definedName>
    <definedName name="______FAL4">#REF!</definedName>
    <definedName name="______FAL5" localSheetId="9">#REF!</definedName>
    <definedName name="______FAL5" localSheetId="10">#REF!</definedName>
    <definedName name="______FAL5" localSheetId="7">#REF!</definedName>
    <definedName name="______FAL5" localSheetId="1">#REF!</definedName>
    <definedName name="______FAL5" localSheetId="3">#REF!</definedName>
    <definedName name="______FAL5" localSheetId="6">#REF!</definedName>
    <definedName name="______FAL5">#REF!</definedName>
    <definedName name="______FAL6" localSheetId="9">#REF!</definedName>
    <definedName name="______FAL6" localSheetId="10">#REF!</definedName>
    <definedName name="______FAL6" localSheetId="7">#REF!</definedName>
    <definedName name="______FAL6" localSheetId="1">#REF!</definedName>
    <definedName name="______FAL6" localSheetId="3">#REF!</definedName>
    <definedName name="______FAL6" localSheetId="6">#REF!</definedName>
    <definedName name="______FAL6">#REF!</definedName>
    <definedName name="______FAL7" localSheetId="9">#REF!</definedName>
    <definedName name="______FAL7" localSheetId="10">#REF!</definedName>
    <definedName name="______FAL7" localSheetId="7">#REF!</definedName>
    <definedName name="______FAL7" localSheetId="1">#REF!</definedName>
    <definedName name="______FAL7" localSheetId="3">#REF!</definedName>
    <definedName name="______FAL7" localSheetId="6">#REF!</definedName>
    <definedName name="______FAL7">#REF!</definedName>
    <definedName name="______FMK1" localSheetId="9">#REF!</definedName>
    <definedName name="______FMK1" localSheetId="10">#REF!</definedName>
    <definedName name="______FMK1" localSheetId="7">#REF!</definedName>
    <definedName name="______FMK1" localSheetId="1">#REF!</definedName>
    <definedName name="______FMK1" localSheetId="3">#REF!</definedName>
    <definedName name="______FMK1" localSheetId="6">#REF!</definedName>
    <definedName name="______FMK1">#REF!</definedName>
    <definedName name="______IKR1" localSheetId="9">#REF!</definedName>
    <definedName name="______IKR1" localSheetId="10">#REF!</definedName>
    <definedName name="______IKR1" localSheetId="7">#REF!</definedName>
    <definedName name="______IKR1" localSheetId="1">#REF!</definedName>
    <definedName name="______IKR1" localSheetId="3">#REF!</definedName>
    <definedName name="______IKR1" localSheetId="6">#REF!</definedName>
    <definedName name="______IKR1">#REF!</definedName>
    <definedName name="______IRP1" localSheetId="9">#REF!</definedName>
    <definedName name="______IRP1" localSheetId="10">#REF!</definedName>
    <definedName name="______IRP1" localSheetId="7">#REF!</definedName>
    <definedName name="______IRP1" localSheetId="1">#REF!</definedName>
    <definedName name="______IRP1" localSheetId="3">#REF!</definedName>
    <definedName name="______IRP1" localSheetId="6">#REF!</definedName>
    <definedName name="______IRP1">#REF!</definedName>
    <definedName name="______LIT1" localSheetId="9">#REF!</definedName>
    <definedName name="______LIT1" localSheetId="10">#REF!</definedName>
    <definedName name="______LIT1" localSheetId="7">#REF!</definedName>
    <definedName name="______LIT1" localSheetId="1">#REF!</definedName>
    <definedName name="______LIT1" localSheetId="3">#REF!</definedName>
    <definedName name="______LIT1" localSheetId="6">#REF!</definedName>
    <definedName name="______LIT1">#REF!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10">#REF!</definedName>
    <definedName name="______MEX1" localSheetId="7">#REF!</definedName>
    <definedName name="______MEX1" localSheetId="1">#REF!</definedName>
    <definedName name="______MEX1" localSheetId="3">#REF!</definedName>
    <definedName name="______MEX1" localSheetId="6">#REF!</definedName>
    <definedName name="______MEX1">#REF!</definedName>
    <definedName name="______PTA1" localSheetId="9">#REF!</definedName>
    <definedName name="______PTA1" localSheetId="10">#REF!</definedName>
    <definedName name="______PTA1" localSheetId="7">#REF!</definedName>
    <definedName name="______PTA1" localSheetId="1">#REF!</definedName>
    <definedName name="______PTA1" localSheetId="3">#REF!</definedName>
    <definedName name="______PTA1" localSheetId="6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10">#REF!</definedName>
    <definedName name="______SAR1" localSheetId="7">#REF!</definedName>
    <definedName name="______SAR1" localSheetId="1">#REF!</definedName>
    <definedName name="______SAR1" localSheetId="3">#REF!</definedName>
    <definedName name="______SAR1" localSheetId="6">#REF!</definedName>
    <definedName name="______SAR1">#REF!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7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hidden="1">{"Minpmon",#N/A,FALSE,"Monthinput"}</definedName>
    <definedName name="_____AUS1" localSheetId="8">#REF!</definedName>
    <definedName name="_____AUS1" localSheetId="9">#REF!</definedName>
    <definedName name="_____AUS1" localSheetId="10">#REF!</definedName>
    <definedName name="_____AUS1" localSheetId="7">#REF!</definedName>
    <definedName name="_____AUS1" localSheetId="1">#REF!</definedName>
    <definedName name="_____AUS1" localSheetId="3">#REF!</definedName>
    <definedName name="_____AUS1" localSheetId="6">#REF!</definedName>
    <definedName name="_____AUS1">#REF!</definedName>
    <definedName name="_____DEG1" localSheetId="9">#REF!</definedName>
    <definedName name="_____DEG1" localSheetId="10">#REF!</definedName>
    <definedName name="_____DEG1" localSheetId="7">#REF!</definedName>
    <definedName name="_____DEG1" localSheetId="1">#REF!</definedName>
    <definedName name="_____DEG1" localSheetId="3">#REF!</definedName>
    <definedName name="_____DEG1" localSheetId="6">#REF!</definedName>
    <definedName name="_____DEG1">#REF!</definedName>
    <definedName name="_____DKR1" localSheetId="9">#REF!</definedName>
    <definedName name="_____DKR1" localSheetId="10">#REF!</definedName>
    <definedName name="_____DKR1" localSheetId="7">#REF!</definedName>
    <definedName name="_____DKR1" localSheetId="1">#REF!</definedName>
    <definedName name="_____DKR1" localSheetId="3">#REF!</definedName>
    <definedName name="_____DKR1" localSheetId="6">#REF!</definedName>
    <definedName name="_____DKR1">#REF!</definedName>
    <definedName name="_____ECU1" localSheetId="9">#REF!</definedName>
    <definedName name="_____ECU1" localSheetId="10">#REF!</definedName>
    <definedName name="_____ECU1" localSheetId="7">#REF!</definedName>
    <definedName name="_____ECU1" localSheetId="1">#REF!</definedName>
    <definedName name="_____ECU1" localSheetId="3">#REF!</definedName>
    <definedName name="_____ECU1" localSheetId="6">#REF!</definedName>
    <definedName name="_____ECU1">#REF!</definedName>
    <definedName name="_____ESC1" localSheetId="9">#REF!</definedName>
    <definedName name="_____ESC1" localSheetId="10">#REF!</definedName>
    <definedName name="_____ESC1" localSheetId="7">#REF!</definedName>
    <definedName name="_____ESC1" localSheetId="1">#REF!</definedName>
    <definedName name="_____ESC1" localSheetId="3">#REF!</definedName>
    <definedName name="_____ESC1" localSheetId="6">#REF!</definedName>
    <definedName name="_____ESC1">#REF!</definedName>
    <definedName name="_____FAL2" localSheetId="9">#REF!</definedName>
    <definedName name="_____FAL2" localSheetId="10">#REF!</definedName>
    <definedName name="_____FAL2" localSheetId="7">#REF!</definedName>
    <definedName name="_____FAL2" localSheetId="1">#REF!</definedName>
    <definedName name="_____FAL2" localSheetId="3">#REF!</definedName>
    <definedName name="_____FAL2" localSheetId="6">#REF!</definedName>
    <definedName name="_____FAL2">#REF!</definedName>
    <definedName name="_____FAL3" localSheetId="9">#REF!</definedName>
    <definedName name="_____FAL3" localSheetId="10">#REF!</definedName>
    <definedName name="_____FAL3" localSheetId="7">#REF!</definedName>
    <definedName name="_____FAL3" localSheetId="1">#REF!</definedName>
    <definedName name="_____FAL3" localSheetId="3">#REF!</definedName>
    <definedName name="_____FAL3" localSheetId="6">#REF!</definedName>
    <definedName name="_____FAL3">#REF!</definedName>
    <definedName name="_____FAL4" localSheetId="9">#REF!</definedName>
    <definedName name="_____FAL4" localSheetId="10">#REF!</definedName>
    <definedName name="_____FAL4" localSheetId="7">#REF!</definedName>
    <definedName name="_____FAL4" localSheetId="1">#REF!</definedName>
    <definedName name="_____FAL4" localSheetId="3">#REF!</definedName>
    <definedName name="_____FAL4" localSheetId="6">#REF!</definedName>
    <definedName name="_____FAL4">#REF!</definedName>
    <definedName name="_____FAL5" localSheetId="9">#REF!</definedName>
    <definedName name="_____FAL5" localSheetId="10">#REF!</definedName>
    <definedName name="_____FAL5" localSheetId="7">#REF!</definedName>
    <definedName name="_____FAL5" localSheetId="1">#REF!</definedName>
    <definedName name="_____FAL5" localSheetId="3">#REF!</definedName>
    <definedName name="_____FAL5" localSheetId="6">#REF!</definedName>
    <definedName name="_____FAL5">#REF!</definedName>
    <definedName name="_____FAL6" localSheetId="9">#REF!</definedName>
    <definedName name="_____FAL6" localSheetId="10">#REF!</definedName>
    <definedName name="_____FAL6" localSheetId="7">#REF!</definedName>
    <definedName name="_____FAL6" localSheetId="1">#REF!</definedName>
    <definedName name="_____FAL6" localSheetId="3">#REF!</definedName>
    <definedName name="_____FAL6" localSheetId="6">#REF!</definedName>
    <definedName name="_____FAL6">#REF!</definedName>
    <definedName name="_____FAL7" localSheetId="9">#REF!</definedName>
    <definedName name="_____FAL7" localSheetId="10">#REF!</definedName>
    <definedName name="_____FAL7" localSheetId="7">#REF!</definedName>
    <definedName name="_____FAL7" localSheetId="1">#REF!</definedName>
    <definedName name="_____FAL7" localSheetId="3">#REF!</definedName>
    <definedName name="_____FAL7" localSheetId="6">#REF!</definedName>
    <definedName name="_____FAL7">#REF!</definedName>
    <definedName name="_____FMK1" localSheetId="9">#REF!</definedName>
    <definedName name="_____FMK1" localSheetId="10">#REF!</definedName>
    <definedName name="_____FMK1" localSheetId="7">#REF!</definedName>
    <definedName name="_____FMK1" localSheetId="1">#REF!</definedName>
    <definedName name="_____FMK1" localSheetId="3">#REF!</definedName>
    <definedName name="_____FMK1" localSheetId="6">#REF!</definedName>
    <definedName name="_____FMK1">#REF!</definedName>
    <definedName name="_____IKR1" localSheetId="9">#REF!</definedName>
    <definedName name="_____IKR1" localSheetId="10">#REF!</definedName>
    <definedName name="_____IKR1" localSheetId="7">#REF!</definedName>
    <definedName name="_____IKR1" localSheetId="1">#REF!</definedName>
    <definedName name="_____IKR1" localSheetId="3">#REF!</definedName>
    <definedName name="_____IKR1" localSheetId="6">#REF!</definedName>
    <definedName name="_____IKR1">#REF!</definedName>
    <definedName name="_____IRP1" localSheetId="9">#REF!</definedName>
    <definedName name="_____IRP1" localSheetId="10">#REF!</definedName>
    <definedName name="_____IRP1" localSheetId="7">#REF!</definedName>
    <definedName name="_____IRP1" localSheetId="1">#REF!</definedName>
    <definedName name="_____IRP1" localSheetId="3">#REF!</definedName>
    <definedName name="_____IRP1" localSheetId="6">#REF!</definedName>
    <definedName name="_____IRP1">#REF!</definedName>
    <definedName name="_____LIT1" localSheetId="9">#REF!</definedName>
    <definedName name="_____LIT1" localSheetId="10">#REF!</definedName>
    <definedName name="_____LIT1" localSheetId="7">#REF!</definedName>
    <definedName name="_____LIT1" localSheetId="1">#REF!</definedName>
    <definedName name="_____LIT1" localSheetId="3">#REF!</definedName>
    <definedName name="_____LIT1" localSheetId="6">#REF!</definedName>
    <definedName name="_____LIT1">#REF!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10">#REF!</definedName>
    <definedName name="_____MEX1" localSheetId="7">#REF!</definedName>
    <definedName name="_____MEX1" localSheetId="1">#REF!</definedName>
    <definedName name="_____MEX1" localSheetId="3">#REF!</definedName>
    <definedName name="_____MEX1" localSheetId="6">#REF!</definedName>
    <definedName name="_____MEX1">#REF!</definedName>
    <definedName name="_____PTA1" localSheetId="9">#REF!</definedName>
    <definedName name="_____PTA1" localSheetId="10">#REF!</definedName>
    <definedName name="_____PTA1" localSheetId="7">#REF!</definedName>
    <definedName name="_____PTA1" localSheetId="1">#REF!</definedName>
    <definedName name="_____PTA1" localSheetId="3">#REF!</definedName>
    <definedName name="_____PTA1" localSheetId="6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10">#REF!</definedName>
    <definedName name="_____SAR1" localSheetId="7">#REF!</definedName>
    <definedName name="_____SAR1" localSheetId="1">#REF!</definedName>
    <definedName name="_____SAR1" localSheetId="3">#REF!</definedName>
    <definedName name="_____SAR1" localSheetId="6">#REF!</definedName>
    <definedName name="_____SAR1">#REF!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7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hidden="1">{"Minpmon",#N/A,FALSE,"Monthinput"}</definedName>
    <definedName name="_____TOT58">[2]GROWTH!#REF!</definedName>
    <definedName name="____AUS1" localSheetId="8">#REF!</definedName>
    <definedName name="____AUS1" localSheetId="9">#REF!</definedName>
    <definedName name="____AUS1" localSheetId="10">#REF!</definedName>
    <definedName name="____AUS1" localSheetId="7">#REF!</definedName>
    <definedName name="____AUS1" localSheetId="1">#REF!</definedName>
    <definedName name="____AUS1" localSheetId="3">#REF!</definedName>
    <definedName name="____AUS1" localSheetId="6">#REF!</definedName>
    <definedName name="____AUS1">#REF!</definedName>
    <definedName name="____DEG1" localSheetId="9">#REF!</definedName>
    <definedName name="____DEG1" localSheetId="10">#REF!</definedName>
    <definedName name="____DEG1" localSheetId="7">#REF!</definedName>
    <definedName name="____DEG1" localSheetId="1">#REF!</definedName>
    <definedName name="____DEG1" localSheetId="3">#REF!</definedName>
    <definedName name="____DEG1" localSheetId="6">#REF!</definedName>
    <definedName name="____DEG1">#REF!</definedName>
    <definedName name="____DKR1" localSheetId="9">#REF!</definedName>
    <definedName name="____DKR1" localSheetId="10">#REF!</definedName>
    <definedName name="____DKR1" localSheetId="7">#REF!</definedName>
    <definedName name="____DKR1" localSheetId="1">#REF!</definedName>
    <definedName name="____DKR1" localSheetId="3">#REF!</definedName>
    <definedName name="____DKR1" localSheetId="6">#REF!</definedName>
    <definedName name="____DKR1">#REF!</definedName>
    <definedName name="____ECU1" localSheetId="9">#REF!</definedName>
    <definedName name="____ECU1" localSheetId="10">#REF!</definedName>
    <definedName name="____ECU1" localSheetId="7">#REF!</definedName>
    <definedName name="____ECU1" localSheetId="1">#REF!</definedName>
    <definedName name="____ECU1" localSheetId="3">#REF!</definedName>
    <definedName name="____ECU1" localSheetId="6">#REF!</definedName>
    <definedName name="____ECU1">#REF!</definedName>
    <definedName name="____ESC1" localSheetId="9">#REF!</definedName>
    <definedName name="____ESC1" localSheetId="10">#REF!</definedName>
    <definedName name="____ESC1" localSheetId="7">#REF!</definedName>
    <definedName name="____ESC1" localSheetId="1">#REF!</definedName>
    <definedName name="____ESC1" localSheetId="3">#REF!</definedName>
    <definedName name="____ESC1" localSheetId="6">#REF!</definedName>
    <definedName name="____ESC1">#REF!</definedName>
    <definedName name="____FAL2" localSheetId="9">#REF!</definedName>
    <definedName name="____FAL2" localSheetId="10">#REF!</definedName>
    <definedName name="____FAL2" localSheetId="7">#REF!</definedName>
    <definedName name="____FAL2" localSheetId="1">#REF!</definedName>
    <definedName name="____FAL2" localSheetId="3">#REF!</definedName>
    <definedName name="____FAL2" localSheetId="6">#REF!</definedName>
    <definedName name="____FAL2">#REF!</definedName>
    <definedName name="____FAL3" localSheetId="9">#REF!</definedName>
    <definedName name="____FAL3" localSheetId="10">#REF!</definedName>
    <definedName name="____FAL3" localSheetId="7">#REF!</definedName>
    <definedName name="____FAL3" localSheetId="1">#REF!</definedName>
    <definedName name="____FAL3" localSheetId="3">#REF!</definedName>
    <definedName name="____FAL3" localSheetId="6">#REF!</definedName>
    <definedName name="____FAL3">#REF!</definedName>
    <definedName name="____FAL4" localSheetId="9">#REF!</definedName>
    <definedName name="____FAL4" localSheetId="10">#REF!</definedName>
    <definedName name="____FAL4" localSheetId="7">#REF!</definedName>
    <definedName name="____FAL4" localSheetId="1">#REF!</definedName>
    <definedName name="____FAL4" localSheetId="3">#REF!</definedName>
    <definedName name="____FAL4" localSheetId="6">#REF!</definedName>
    <definedName name="____FAL4">#REF!</definedName>
    <definedName name="____FAL5" localSheetId="9">#REF!</definedName>
    <definedName name="____FAL5" localSheetId="10">#REF!</definedName>
    <definedName name="____FAL5" localSheetId="7">#REF!</definedName>
    <definedName name="____FAL5" localSheetId="1">#REF!</definedName>
    <definedName name="____FAL5" localSheetId="3">#REF!</definedName>
    <definedName name="____FAL5" localSheetId="6">#REF!</definedName>
    <definedName name="____FAL5">#REF!</definedName>
    <definedName name="____FAL6" localSheetId="9">#REF!</definedName>
    <definedName name="____FAL6" localSheetId="10">#REF!</definedName>
    <definedName name="____FAL6" localSheetId="7">#REF!</definedName>
    <definedName name="____FAL6" localSheetId="1">#REF!</definedName>
    <definedName name="____FAL6" localSheetId="3">#REF!</definedName>
    <definedName name="____FAL6" localSheetId="6">#REF!</definedName>
    <definedName name="____FAL6">#REF!</definedName>
    <definedName name="____FAL7" localSheetId="9">#REF!</definedName>
    <definedName name="____FAL7" localSheetId="10">#REF!</definedName>
    <definedName name="____FAL7" localSheetId="7">#REF!</definedName>
    <definedName name="____FAL7" localSheetId="1">#REF!</definedName>
    <definedName name="____FAL7" localSheetId="3">#REF!</definedName>
    <definedName name="____FAL7" localSheetId="6">#REF!</definedName>
    <definedName name="____FAL7">#REF!</definedName>
    <definedName name="____FMK1" localSheetId="9">#REF!</definedName>
    <definedName name="____FMK1" localSheetId="10">#REF!</definedName>
    <definedName name="____FMK1" localSheetId="7">#REF!</definedName>
    <definedName name="____FMK1" localSheetId="1">#REF!</definedName>
    <definedName name="____FMK1" localSheetId="3">#REF!</definedName>
    <definedName name="____FMK1" localSheetId="6">#REF!</definedName>
    <definedName name="____FMK1">#REF!</definedName>
    <definedName name="____IKR1" localSheetId="9">#REF!</definedName>
    <definedName name="____IKR1" localSheetId="10">#REF!</definedName>
    <definedName name="____IKR1" localSheetId="7">#REF!</definedName>
    <definedName name="____IKR1" localSheetId="1">#REF!</definedName>
    <definedName name="____IKR1" localSheetId="3">#REF!</definedName>
    <definedName name="____IKR1" localSheetId="6">#REF!</definedName>
    <definedName name="____IKR1">#REF!</definedName>
    <definedName name="____IRP1" localSheetId="9">#REF!</definedName>
    <definedName name="____IRP1" localSheetId="10">#REF!</definedName>
    <definedName name="____IRP1" localSheetId="7">#REF!</definedName>
    <definedName name="____IRP1" localSheetId="1">#REF!</definedName>
    <definedName name="____IRP1" localSheetId="3">#REF!</definedName>
    <definedName name="____IRP1" localSheetId="6">#REF!</definedName>
    <definedName name="____IRP1">#REF!</definedName>
    <definedName name="____LIT1" localSheetId="9">#REF!</definedName>
    <definedName name="____LIT1" localSheetId="10">#REF!</definedName>
    <definedName name="____LIT1" localSheetId="7">#REF!</definedName>
    <definedName name="____LIT1" localSheetId="1">#REF!</definedName>
    <definedName name="____LIT1" localSheetId="3">#REF!</definedName>
    <definedName name="____LIT1" localSheetId="6">#REF!</definedName>
    <definedName name="____LIT1">#REF!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10">#REF!</definedName>
    <definedName name="____MEX1" localSheetId="7">#REF!</definedName>
    <definedName name="____MEX1" localSheetId="1">#REF!</definedName>
    <definedName name="____MEX1" localSheetId="3">#REF!</definedName>
    <definedName name="____MEX1" localSheetId="6">#REF!</definedName>
    <definedName name="____MEX1">#REF!</definedName>
    <definedName name="____PTA1" localSheetId="9">#REF!</definedName>
    <definedName name="____PTA1" localSheetId="10">#REF!</definedName>
    <definedName name="____PTA1" localSheetId="7">#REF!</definedName>
    <definedName name="____PTA1" localSheetId="1">#REF!</definedName>
    <definedName name="____PTA1" localSheetId="3">#REF!</definedName>
    <definedName name="____PTA1" localSheetId="6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10">#REF!</definedName>
    <definedName name="____SAR1" localSheetId="7">#REF!</definedName>
    <definedName name="____SAR1" localSheetId="1">#REF!</definedName>
    <definedName name="____SAR1" localSheetId="3">#REF!</definedName>
    <definedName name="____SAR1" localSheetId="6">#REF!</definedName>
    <definedName name="____SAR1">#REF!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7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hidden="1">{"Minpmon",#N/A,FALSE,"Monthinput"}</definedName>
    <definedName name="____TOT58">[2]GROWTH!#REF!</definedName>
    <definedName name="___AUS1" localSheetId="8">#REF!</definedName>
    <definedName name="___AUS1" localSheetId="9">#REF!</definedName>
    <definedName name="___AUS1" localSheetId="10">#REF!</definedName>
    <definedName name="___AUS1" localSheetId="7">#REF!</definedName>
    <definedName name="___AUS1" localSheetId="1">#REF!</definedName>
    <definedName name="___AUS1" localSheetId="3">#REF!</definedName>
    <definedName name="___AUS1" localSheetId="6">#REF!</definedName>
    <definedName name="___AUS1">#REF!</definedName>
    <definedName name="___DEG1" localSheetId="9">#REF!</definedName>
    <definedName name="___DEG1" localSheetId="10">#REF!</definedName>
    <definedName name="___DEG1" localSheetId="7">#REF!</definedName>
    <definedName name="___DEG1" localSheetId="1">#REF!</definedName>
    <definedName name="___DEG1" localSheetId="3">#REF!</definedName>
    <definedName name="___DEG1" localSheetId="6">#REF!</definedName>
    <definedName name="___DEG1">#REF!</definedName>
    <definedName name="___DKR1" localSheetId="9">#REF!</definedName>
    <definedName name="___DKR1" localSheetId="10">#REF!</definedName>
    <definedName name="___DKR1" localSheetId="7">#REF!</definedName>
    <definedName name="___DKR1" localSheetId="1">#REF!</definedName>
    <definedName name="___DKR1" localSheetId="3">#REF!</definedName>
    <definedName name="___DKR1" localSheetId="6">#REF!</definedName>
    <definedName name="___DKR1">#REF!</definedName>
    <definedName name="___ECU1" localSheetId="9">#REF!</definedName>
    <definedName name="___ECU1" localSheetId="10">#REF!</definedName>
    <definedName name="___ECU1" localSheetId="7">#REF!</definedName>
    <definedName name="___ECU1" localSheetId="1">#REF!</definedName>
    <definedName name="___ECU1" localSheetId="3">#REF!</definedName>
    <definedName name="___ECU1" localSheetId="6">#REF!</definedName>
    <definedName name="___ECU1">#REF!</definedName>
    <definedName name="___ESC1" localSheetId="9">#REF!</definedName>
    <definedName name="___ESC1" localSheetId="10">#REF!</definedName>
    <definedName name="___ESC1" localSheetId="7">#REF!</definedName>
    <definedName name="___ESC1" localSheetId="1">#REF!</definedName>
    <definedName name="___ESC1" localSheetId="3">#REF!</definedName>
    <definedName name="___ESC1" localSheetId="6">#REF!</definedName>
    <definedName name="___ESC1">#REF!</definedName>
    <definedName name="___F" localSheetId="10" hidden="1">'[3]Fax a enviar'!#REF!</definedName>
    <definedName name="___F" localSheetId="6" hidden="1">'[3]Fax a enviar'!#REF!</definedName>
    <definedName name="___F" hidden="1">'[3]Fax a enviar'!#REF!</definedName>
    <definedName name="___FAL2" localSheetId="8">#REF!</definedName>
    <definedName name="___FAL2" localSheetId="9">#REF!</definedName>
    <definedName name="___FAL2" localSheetId="10">#REF!</definedName>
    <definedName name="___FAL2" localSheetId="7">#REF!</definedName>
    <definedName name="___FAL2" localSheetId="1">#REF!</definedName>
    <definedName name="___FAL2" localSheetId="3">#REF!</definedName>
    <definedName name="___FAL2" localSheetId="6">#REF!</definedName>
    <definedName name="___FAL2">#REF!</definedName>
    <definedName name="___FAL3" localSheetId="9">#REF!</definedName>
    <definedName name="___FAL3" localSheetId="10">#REF!</definedName>
    <definedName name="___FAL3" localSheetId="7">#REF!</definedName>
    <definedName name="___FAL3" localSheetId="1">#REF!</definedName>
    <definedName name="___FAL3" localSheetId="3">#REF!</definedName>
    <definedName name="___FAL3" localSheetId="6">#REF!</definedName>
    <definedName name="___FAL3">#REF!</definedName>
    <definedName name="___FAL4" localSheetId="9">#REF!</definedName>
    <definedName name="___FAL4" localSheetId="10">#REF!</definedName>
    <definedName name="___FAL4" localSheetId="7">#REF!</definedName>
    <definedName name="___FAL4" localSheetId="1">#REF!</definedName>
    <definedName name="___FAL4" localSheetId="3">#REF!</definedName>
    <definedName name="___FAL4" localSheetId="6">#REF!</definedName>
    <definedName name="___FAL4">#REF!</definedName>
    <definedName name="___FAL5" localSheetId="9">#REF!</definedName>
    <definedName name="___FAL5" localSheetId="10">#REF!</definedName>
    <definedName name="___FAL5" localSheetId="7">#REF!</definedName>
    <definedName name="___FAL5" localSheetId="1">#REF!</definedName>
    <definedName name="___FAL5" localSheetId="3">#REF!</definedName>
    <definedName name="___FAL5" localSheetId="6">#REF!</definedName>
    <definedName name="___FAL5">#REF!</definedName>
    <definedName name="___FAL6" localSheetId="9">#REF!</definedName>
    <definedName name="___FAL6" localSheetId="10">#REF!</definedName>
    <definedName name="___FAL6" localSheetId="7">#REF!</definedName>
    <definedName name="___FAL6" localSheetId="1">#REF!</definedName>
    <definedName name="___FAL6" localSheetId="3">#REF!</definedName>
    <definedName name="___FAL6" localSheetId="6">#REF!</definedName>
    <definedName name="___FAL6">#REF!</definedName>
    <definedName name="___FAL7" localSheetId="9">#REF!</definedName>
    <definedName name="___FAL7" localSheetId="10">#REF!</definedName>
    <definedName name="___FAL7" localSheetId="7">#REF!</definedName>
    <definedName name="___FAL7" localSheetId="1">#REF!</definedName>
    <definedName name="___FAL7" localSheetId="3">#REF!</definedName>
    <definedName name="___FAL7" localSheetId="6">#REF!</definedName>
    <definedName name="___FAL7">#REF!</definedName>
    <definedName name="___FMK1" localSheetId="9">#REF!</definedName>
    <definedName name="___FMK1" localSheetId="10">#REF!</definedName>
    <definedName name="___FMK1" localSheetId="7">#REF!</definedName>
    <definedName name="___FMK1" localSheetId="1">#REF!</definedName>
    <definedName name="___FMK1" localSheetId="3">#REF!</definedName>
    <definedName name="___FMK1" localSheetId="6">#REF!</definedName>
    <definedName name="___FMK1">#REF!</definedName>
    <definedName name="___IKR1" localSheetId="9">#REF!</definedName>
    <definedName name="___IKR1" localSheetId="10">#REF!</definedName>
    <definedName name="___IKR1" localSheetId="7">#REF!</definedName>
    <definedName name="___IKR1" localSheetId="1">#REF!</definedName>
    <definedName name="___IKR1" localSheetId="3">#REF!</definedName>
    <definedName name="___IKR1" localSheetId="6">#REF!</definedName>
    <definedName name="___IKR1">#REF!</definedName>
    <definedName name="___IRP1" localSheetId="9">#REF!</definedName>
    <definedName name="___IRP1" localSheetId="10">#REF!</definedName>
    <definedName name="___IRP1" localSheetId="7">#REF!</definedName>
    <definedName name="___IRP1" localSheetId="1">#REF!</definedName>
    <definedName name="___IRP1" localSheetId="3">#REF!</definedName>
    <definedName name="___IRP1" localSheetId="6">#REF!</definedName>
    <definedName name="___IRP1">#REF!</definedName>
    <definedName name="___LIT1" localSheetId="9">#REF!</definedName>
    <definedName name="___LIT1" localSheetId="10">#REF!</definedName>
    <definedName name="___LIT1" localSheetId="7">#REF!</definedName>
    <definedName name="___LIT1" localSheetId="1">#REF!</definedName>
    <definedName name="___LIT1" localSheetId="3">#REF!</definedName>
    <definedName name="___LIT1" localSheetId="6">#REF!</definedName>
    <definedName name="___LIT1">#REF!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10">#REF!</definedName>
    <definedName name="___MEX1" localSheetId="7">#REF!</definedName>
    <definedName name="___MEX1" localSheetId="1">#REF!</definedName>
    <definedName name="___MEX1" localSheetId="3">#REF!</definedName>
    <definedName name="___MEX1" localSheetId="6">#REF!</definedName>
    <definedName name="___MEX1">#REF!</definedName>
    <definedName name="___PTA1" localSheetId="9">#REF!</definedName>
    <definedName name="___PTA1" localSheetId="10">#REF!</definedName>
    <definedName name="___PTA1" localSheetId="7">#REF!</definedName>
    <definedName name="___PTA1" localSheetId="1">#REF!</definedName>
    <definedName name="___PTA1" localSheetId="3">#REF!</definedName>
    <definedName name="___PTA1" localSheetId="6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10">#REF!</definedName>
    <definedName name="___SAR1" localSheetId="7">#REF!</definedName>
    <definedName name="___SAR1" localSheetId="1">#REF!</definedName>
    <definedName name="___SAR1" localSheetId="3">#REF!</definedName>
    <definedName name="___SAR1" localSheetId="6">#REF!</definedName>
    <definedName name="___SAR1">#REF!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7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hidden="1">{"Minpmon",#N/A,FALSE,"Monthinput"}</definedName>
    <definedName name="___TOT58">[2]GROWTH!#REF!</definedName>
    <definedName name="__10FA_L" localSheetId="8">#REF!</definedName>
    <definedName name="__10FA_L" localSheetId="9">#REF!</definedName>
    <definedName name="__10FA_L" localSheetId="10">#REF!</definedName>
    <definedName name="__10FA_L" localSheetId="7">#REF!</definedName>
    <definedName name="__10FA_L" localSheetId="1">#REF!</definedName>
    <definedName name="__10FA_L" localSheetId="3">#REF!</definedName>
    <definedName name="__10FA_L" localSheetId="6">#REF!</definedName>
    <definedName name="__10FA_L">#REF!</definedName>
    <definedName name="__11GAZ_LIABS" localSheetId="9">#REF!</definedName>
    <definedName name="__11GAZ_LIABS" localSheetId="10">#REF!</definedName>
    <definedName name="__11GAZ_LIABS" localSheetId="7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>#REF!</definedName>
    <definedName name="__123Graph_A" localSheetId="10" hidden="1">[4]C!#REF!</definedName>
    <definedName name="__123Graph_A" localSheetId="7" hidden="1">[4]C!#REF!</definedName>
    <definedName name="__123Graph_A" localSheetId="1" hidden="1">[4]C!#REF!</definedName>
    <definedName name="__123Graph_A" localSheetId="3" hidden="1">[4]C!#REF!</definedName>
    <definedName name="__123Graph_A" localSheetId="6" hidden="1">[4]C!#REF!</definedName>
    <definedName name="__123Graph_A" hidden="1">[4]C!#REF!</definedName>
    <definedName name="__123Graph_AChart1" localSheetId="10" hidden="1">[5]IN_Cable!#REF!</definedName>
    <definedName name="__123Graph_AChart1" localSheetId="7" hidden="1">[5]IN_Cable!#REF!</definedName>
    <definedName name="__123Graph_AChart1" localSheetId="3" hidden="1">[5]IN_Cable!#REF!</definedName>
    <definedName name="__123Graph_AChart1" localSheetId="6" hidden="1">[5]IN_Cable!#REF!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8" hidden="1">#REF!</definedName>
    <definedName name="__123Graph_ADEBT" localSheetId="9" hidden="1">#REF!</definedName>
    <definedName name="__123Graph_ADEBT" localSheetId="10" hidden="1">#REF!</definedName>
    <definedName name="__123Graph_ADEBT" localSheetId="7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hidden="1">#REF!</definedName>
    <definedName name="__123Graph_ADIFFERENTIAL" localSheetId="8" hidden="1">[6]TAB25b!#REF!</definedName>
    <definedName name="__123Graph_ADIFFERENTIAL" localSheetId="9" hidden="1">[6]TAB25b!#REF!</definedName>
    <definedName name="__123Graph_ADIFFERENTIAL" localSheetId="10" hidden="1">[6]TAB25b!#REF!</definedName>
    <definedName name="__123Graph_ADIFFERENTIAL" localSheetId="7" hidden="1">[6]TAB25b!#REF!</definedName>
    <definedName name="__123Graph_ADIFFERENTIAL" localSheetId="1" hidden="1">[6]TAB25b!#REF!</definedName>
    <definedName name="__123Graph_ADIFFERENTIAL" localSheetId="3" hidden="1">[6]TAB25b!#REF!</definedName>
    <definedName name="__123Graph_ADIFFERENTIAL" localSheetId="6" hidden="1">[6]TAB25b!#REF!</definedName>
    <definedName name="__123Graph_ADIFFERENTIAL" hidden="1">[6]TAB25b!#REF!</definedName>
    <definedName name="__123Graph_AINTEREST" localSheetId="10" hidden="1">[6]TAB25b!#REF!</definedName>
    <definedName name="__123Graph_AINTEREST" localSheetId="7" hidden="1">[6]TAB25b!#REF!</definedName>
    <definedName name="__123Graph_AINTEREST" localSheetId="1" hidden="1">[6]TAB25b!#REF!</definedName>
    <definedName name="__123Graph_AINTEREST" localSheetId="3" hidden="1">[6]TAB25b!#REF!</definedName>
    <definedName name="__123Graph_AINTEREST" localSheetId="6" hidden="1">[6]TAB25b!#REF!</definedName>
    <definedName name="__123Graph_AINTEREST" hidden="1">[6]TAB25b!#REF!</definedName>
    <definedName name="__123Graph_AREER" localSheetId="6" hidden="1">[7]ER!#REF!</definedName>
    <definedName name="__123Graph_AREER" hidden="1">[7]ER!#REF!</definedName>
    <definedName name="__123Graph_ASPREAD" localSheetId="1" hidden="1">[6]TAB25b!#REF!</definedName>
    <definedName name="__123Graph_ASPREAD" hidden="1">[6]TAB25b!#REF!</definedName>
    <definedName name="__123Graph_B" localSheetId="1" hidden="1">[8]FLUJO!$B$7929:$C$7929</definedName>
    <definedName name="__123Graph_B" hidden="1">[8]FLUJO!$B$7929:$C$7929</definedName>
    <definedName name="__123Graph_BChart1" localSheetId="7" hidden="1">#REF!</definedName>
    <definedName name="__123Graph_BChart1" localSheetId="1" hidden="1">#REF!</definedName>
    <definedName name="__123Graph_BChart1" localSheetId="3" hidden="1">#REF!</definedName>
    <definedName name="__123Graph_BChart1" hidden="1">#REF!</definedName>
    <definedName name="__123Graph_BChart2" localSheetId="7" hidden="1">#REF!</definedName>
    <definedName name="__123Graph_BChart2" localSheetId="1" hidden="1">#REF!</definedName>
    <definedName name="__123Graph_BChart2" localSheetId="3" hidden="1">#REF!</definedName>
    <definedName name="__123Graph_BChart2" hidden="1">#REF!</definedName>
    <definedName name="__123Graph_BChart3" localSheetId="7" hidden="1">#REF!</definedName>
    <definedName name="__123Graph_BChart3" localSheetId="1" hidden="1">#REF!</definedName>
    <definedName name="__123Graph_BChart3" localSheetId="3" hidden="1">#REF!</definedName>
    <definedName name="__123Graph_BChart3" hidden="1">#REF!</definedName>
    <definedName name="__123Graph_BChart4" localSheetId="1" hidden="1">#REF!</definedName>
    <definedName name="__123Graph_BChart4" localSheetId="3" hidden="1">#REF!</definedName>
    <definedName name="__123Graph_BChart4" hidden="1">#REF!</definedName>
    <definedName name="__123Graph_BChart5" localSheetId="1" hidden="1">#REF!</definedName>
    <definedName name="__123Graph_BChart5" localSheetId="3" hidden="1">#REF!</definedName>
    <definedName name="__123Graph_BChart5" hidden="1">#REF!</definedName>
    <definedName name="__123Graph_BChart6" localSheetId="1" hidden="1">#REF!</definedName>
    <definedName name="__123Graph_BChart6" localSheetId="3" hidden="1">#REF!</definedName>
    <definedName name="__123Graph_BChart6" hidden="1">#REF!</definedName>
    <definedName name="__123Graph_BChart7" localSheetId="1" hidden="1">#REF!</definedName>
    <definedName name="__123Graph_BChart7" localSheetId="3" hidden="1">#REF!</definedName>
    <definedName name="__123Graph_BChart7" hidden="1">#REF!</definedName>
    <definedName name="__123Graph_BCurrent" localSheetId="8" hidden="1">[9]G!#REF!</definedName>
    <definedName name="__123Graph_BCurrent" localSheetId="9" hidden="1">[9]G!#REF!</definedName>
    <definedName name="__123Graph_BCurrent" localSheetId="10" hidden="1">[9]G!#REF!</definedName>
    <definedName name="__123Graph_BCurrent" localSheetId="7" hidden="1">[9]G!#REF!</definedName>
    <definedName name="__123Graph_BCurrent" localSheetId="1" hidden="1">[9]G!#REF!</definedName>
    <definedName name="__123Graph_BCurrent" localSheetId="3" hidden="1">[9]G!#REF!</definedName>
    <definedName name="__123Graph_BCurrent" localSheetId="6" hidden="1">[9]G!#REF!</definedName>
    <definedName name="__123Graph_BCurrent" hidden="1">[9]G!#REF!</definedName>
    <definedName name="__123Graph_BDEBT" localSheetId="8" hidden="1">#REF!</definedName>
    <definedName name="__123Graph_BDEBT" localSheetId="9" hidden="1">#REF!</definedName>
    <definedName name="__123Graph_BDEBT" localSheetId="10" hidden="1">#REF!</definedName>
    <definedName name="__123Graph_BDEBT" localSheetId="7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hidden="1">#REF!</definedName>
    <definedName name="__123Graph_BINTEREST" localSheetId="8" hidden="1">[6]TAB25b!#REF!</definedName>
    <definedName name="__123Graph_BINTEREST" localSheetId="9" hidden="1">[6]TAB25b!#REF!</definedName>
    <definedName name="__123Graph_BINTEREST" localSheetId="10" hidden="1">[6]TAB25b!#REF!</definedName>
    <definedName name="__123Graph_BINTEREST" localSheetId="7" hidden="1">[6]TAB25b!#REF!</definedName>
    <definedName name="__123Graph_BINTEREST" localSheetId="1" hidden="1">[6]TAB25b!#REF!</definedName>
    <definedName name="__123Graph_BINTEREST" localSheetId="3" hidden="1">[6]TAB25b!#REF!</definedName>
    <definedName name="__123Graph_BINTEREST" localSheetId="6" hidden="1">[6]TAB25b!#REF!</definedName>
    <definedName name="__123Graph_BINTEREST" hidden="1">[6]TAB25b!#REF!</definedName>
    <definedName name="__123Graph_BREER" localSheetId="8" hidden="1">[7]ER!#REF!</definedName>
    <definedName name="__123Graph_BREER" localSheetId="10" hidden="1">[7]ER!#REF!</definedName>
    <definedName name="__123Graph_BREER" localSheetId="7" hidden="1">[7]ER!#REF!</definedName>
    <definedName name="__123Graph_BREER" localSheetId="3" hidden="1">[7]ER!#REF!</definedName>
    <definedName name="__123Graph_BREER" localSheetId="6" hidden="1">[7]ER!#REF!</definedName>
    <definedName name="__123Graph_BREER" hidden="1">[7]ER!#REF!</definedName>
    <definedName name="__123Graph_C" localSheetId="1" hidden="1">[8]FLUJO!$B$7936:$C$7936</definedName>
    <definedName name="__123Graph_C" hidden="1">[8]FLUJO!$B$7936:$C$7936</definedName>
    <definedName name="__123Graph_CCurrent" localSheetId="8" hidden="1">'[10]Base Original'!#REF!</definedName>
    <definedName name="__123Graph_CCurrent" localSheetId="9" hidden="1">'[10]Base Original'!#REF!</definedName>
    <definedName name="__123Graph_CCurrent" localSheetId="10" hidden="1">'[10]Base Original'!#REF!</definedName>
    <definedName name="__123Graph_CCurrent" localSheetId="7" hidden="1">'[10]Base Original'!#REF!</definedName>
    <definedName name="__123Graph_CCurrent" localSheetId="1" hidden="1">'[10]Base Original'!#REF!</definedName>
    <definedName name="__123Graph_CCurrent" localSheetId="3" hidden="1">'[10]Base Original'!#REF!</definedName>
    <definedName name="__123Graph_CCurrent" localSheetId="6" hidden="1">'[10]Base Original'!#REF!</definedName>
    <definedName name="__123Graph_CCurrent" hidden="1">'[10]Base Original'!#REF!</definedName>
    <definedName name="__123Graph_CREER" localSheetId="8" hidden="1">[7]ER!#REF!</definedName>
    <definedName name="__123Graph_CREER" localSheetId="9" hidden="1">[7]ER!#REF!</definedName>
    <definedName name="__123Graph_CREER" localSheetId="10" hidden="1">[7]ER!#REF!</definedName>
    <definedName name="__123Graph_CREER" localSheetId="7" hidden="1">[7]ER!#REF!</definedName>
    <definedName name="__123Graph_CREER" localSheetId="1" hidden="1">[7]ER!#REF!</definedName>
    <definedName name="__123Graph_CREER" localSheetId="3" hidden="1">[7]ER!#REF!</definedName>
    <definedName name="__123Graph_CREER" localSheetId="6" hidden="1">[7]ER!#REF!</definedName>
    <definedName name="__123Graph_CREER" hidden="1">[7]ER!#REF!</definedName>
    <definedName name="__123Graph_D" hidden="1">[8]FLUJO!$B$7942:$C$7942</definedName>
    <definedName name="__123Graph_DCurrent" localSheetId="8" hidden="1">'[10]Base Original'!#REF!</definedName>
    <definedName name="__123Graph_DCurrent" localSheetId="9" hidden="1">'[10]Base Original'!#REF!</definedName>
    <definedName name="__123Graph_DCurrent" localSheetId="10" hidden="1">'[10]Base Original'!#REF!</definedName>
    <definedName name="__123Graph_DCurrent" localSheetId="7" hidden="1">'[10]Base Original'!#REF!</definedName>
    <definedName name="__123Graph_DCurrent" localSheetId="1" hidden="1">'[10]Base Original'!#REF!</definedName>
    <definedName name="__123Graph_DCurrent" localSheetId="3" hidden="1">'[10]Base Original'!#REF!</definedName>
    <definedName name="__123Graph_DCurrent" localSheetId="6" hidden="1">'[10]Base Original'!#REF!</definedName>
    <definedName name="__123Graph_DCurrent" hidden="1">'[10]Base Original'!#REF!</definedName>
    <definedName name="__123Graph_E" localSheetId="8" hidden="1">[4]C!#REF!</definedName>
    <definedName name="__123Graph_E" localSheetId="9" hidden="1">[4]C!#REF!</definedName>
    <definedName name="__123Graph_E" localSheetId="10" hidden="1">[4]C!#REF!</definedName>
    <definedName name="__123Graph_E" localSheetId="7" hidden="1">[4]C!#REF!</definedName>
    <definedName name="__123Graph_E" localSheetId="1" hidden="1">[4]C!#REF!</definedName>
    <definedName name="__123Graph_E" localSheetId="3" hidden="1">[4]C!#REF!</definedName>
    <definedName name="__123Graph_E" localSheetId="6" hidden="1">[4]C!#REF!</definedName>
    <definedName name="__123Graph_E" hidden="1">[4]C!#REF!</definedName>
    <definedName name="__123Graph_ECurrent" localSheetId="10" hidden="1">'[10]Base Original'!#REF!</definedName>
    <definedName name="__123Graph_ECurrent" localSheetId="7" hidden="1">'[10]Base Original'!#REF!</definedName>
    <definedName name="__123Graph_ECurrent" localSheetId="1" hidden="1">'[10]Base Original'!#REF!</definedName>
    <definedName name="__123Graph_ECurrent" localSheetId="3" hidden="1">'[10]Base Original'!#REF!</definedName>
    <definedName name="__123Graph_ECurrent" localSheetId="6" hidden="1">'[10]Base Original'!#REF!</definedName>
    <definedName name="__123Graph_ECurrent" hidden="1">'[10]Base Original'!#REF!</definedName>
    <definedName name="__123Graph_F" localSheetId="10" hidden="1">[4]C!#REF!</definedName>
    <definedName name="__123Graph_F" localSheetId="7" hidden="1">[4]C!#REF!</definedName>
    <definedName name="__123Graph_F" localSheetId="1" hidden="1">[4]C!#REF!</definedName>
    <definedName name="__123Graph_F" localSheetId="3" hidden="1">[4]C!#REF!</definedName>
    <definedName name="__123Graph_F" localSheetId="6" hidden="1">[4]C!#REF!</definedName>
    <definedName name="__123Graph_F" hidden="1">[4]C!#REF!</definedName>
    <definedName name="__123Graph_FCurrent" localSheetId="10" hidden="1">[11]Base!#REF!</definedName>
    <definedName name="__123Graph_FCurrent" localSheetId="7" hidden="1">[11]Base!#REF!</definedName>
    <definedName name="__123Graph_FCurrent" localSheetId="3" hidden="1">[11]Base!#REF!</definedName>
    <definedName name="__123Graph_FCurrent" localSheetId="6" hidden="1">[11]Base!#REF!</definedName>
    <definedName name="__123Graph_FCurrent" hidden="1">[11]Base!#REF!</definedName>
    <definedName name="__123Graph_X" hidden="1">[8]FLUJO!$B$7906:$C$7906</definedName>
    <definedName name="__123Graph_XDIFFERENTIAL" localSheetId="8" hidden="1">[6]TAB25b!#REF!</definedName>
    <definedName name="__123Graph_XDIFFERENTIAL" localSheetId="9" hidden="1">[6]TAB25b!#REF!</definedName>
    <definedName name="__123Graph_XDIFFERENTIAL" localSheetId="10" hidden="1">[6]TAB25b!#REF!</definedName>
    <definedName name="__123Graph_XDIFFERENTIAL" localSheetId="7" hidden="1">[6]TAB25b!#REF!</definedName>
    <definedName name="__123Graph_XDIFFERENTIAL" localSheetId="1" hidden="1">[6]TAB25b!#REF!</definedName>
    <definedName name="__123Graph_XDIFFERENTIAL" localSheetId="3" hidden="1">[6]TAB25b!#REF!</definedName>
    <definedName name="__123Graph_XDIFFERENTIAL" localSheetId="6" hidden="1">[6]TAB25b!#REF!</definedName>
    <definedName name="__123Graph_XDIFFERENTIAL" hidden="1">[6]TAB25b!#REF!</definedName>
    <definedName name="__123Graph_XSPREAD" localSheetId="8" hidden="1">[6]TAB25b!#REF!</definedName>
    <definedName name="__123Graph_XSPREAD" localSheetId="9" hidden="1">[6]TAB25b!#REF!</definedName>
    <definedName name="__123Graph_XSPREAD" localSheetId="10" hidden="1">[6]TAB25b!#REF!</definedName>
    <definedName name="__123Graph_XSPREAD" localSheetId="7" hidden="1">[6]TAB25b!#REF!</definedName>
    <definedName name="__123Graph_XSPREAD" localSheetId="1" hidden="1">[6]TAB25b!#REF!</definedName>
    <definedName name="__123Graph_XSPREAD" localSheetId="3" hidden="1">[6]TAB25b!#REF!</definedName>
    <definedName name="__123Graph_XSPREAD" localSheetId="6" hidden="1">[6]TAB25b!#REF!</definedName>
    <definedName name="__123Graph_XSPREAD" hidden="1">[6]TAB25b!#REF!</definedName>
    <definedName name="__12INT_RESERVES" localSheetId="8">#REF!</definedName>
    <definedName name="__12INT_RESERVES" localSheetId="9">#REF!</definedName>
    <definedName name="__12INT_RESERVES" localSheetId="10">#REF!</definedName>
    <definedName name="__12INT_RESERVES" localSheetId="7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>#REF!</definedName>
    <definedName name="__1r" localSheetId="9">#REF!</definedName>
    <definedName name="__1r" localSheetId="10">#REF!</definedName>
    <definedName name="__1r" localSheetId="7">#REF!</definedName>
    <definedName name="__1r" localSheetId="1">#REF!</definedName>
    <definedName name="__1r" localSheetId="3">#REF!</definedName>
    <definedName name="__1r" localSheetId="6">#REF!</definedName>
    <definedName name="__1r">#REF!</definedName>
    <definedName name="__2Macros_Import_.qbop" localSheetId="8">[12]!'[Macros Import].qbop'</definedName>
    <definedName name="__2Macros_Import_.qbop" localSheetId="10">[12]!'[Macros Import].qbop'</definedName>
    <definedName name="__2Macros_Import_.qbop" localSheetId="7">[12]!'[Macros Import].qbop'</definedName>
    <definedName name="__2Macros_Import_.qbop" localSheetId="1">[12]!'[Macros Import].qbop'</definedName>
    <definedName name="__2Macros_Import_.qbop">[12]!'[Macros Import].qbop'</definedName>
    <definedName name="__3__123Graph_ACPI_ER_LOG" localSheetId="7" hidden="1">[7]ER!#REF!</definedName>
    <definedName name="__3__123Graph_ACPI_ER_LOG" localSheetId="3" hidden="1">[7]ER!#REF!</definedName>
    <definedName name="__3__123Graph_ACPI_ER_LOG" localSheetId="6" hidden="1">[7]ER!#REF!</definedName>
    <definedName name="__3__123Graph_ACPI_ER_LOG" hidden="1">[7]ER!#REF!</definedName>
    <definedName name="__4__123Graph_BCPI_ER_LOG" localSheetId="7" hidden="1">[7]ER!#REF!</definedName>
    <definedName name="__4__123Graph_BCPI_ER_LOG" localSheetId="3" hidden="1">[7]ER!#REF!</definedName>
    <definedName name="__4__123Graph_BCPI_ER_LOG" localSheetId="6" hidden="1">[7]ER!#REF!</definedName>
    <definedName name="__4__123Graph_BCPI_ER_LOG" hidden="1">[7]ER!#REF!</definedName>
    <definedName name="__5__123Graph_BIBA_IBRD" localSheetId="7" hidden="1">[7]WB!#REF!</definedName>
    <definedName name="__5__123Graph_BIBA_IBRD" localSheetId="3" hidden="1">[7]WB!#REF!</definedName>
    <definedName name="__5__123Graph_BIBA_IBRD" localSheetId="6" hidden="1">[7]WB!#REF!</definedName>
    <definedName name="__5__123Graph_BIBA_IBRD" hidden="1">[7]WB!#REF!</definedName>
    <definedName name="__6B.2_B.3" localSheetId="8">#REF!</definedName>
    <definedName name="__6B.2_B.3" localSheetId="9">#REF!</definedName>
    <definedName name="__6B.2_B.3" localSheetId="10">#REF!</definedName>
    <definedName name="__6B.2_B.3" localSheetId="7">#REF!</definedName>
    <definedName name="__6B.2_B.3" localSheetId="1">#REF!</definedName>
    <definedName name="__6B.2_B.3" localSheetId="3">#REF!</definedName>
    <definedName name="__6B.2_B.3" localSheetId="6">#REF!</definedName>
    <definedName name="__6B.2_B.3">#REF!</definedName>
    <definedName name="__7B.4___5" localSheetId="9">#REF!</definedName>
    <definedName name="__7B.4___5" localSheetId="10">#REF!</definedName>
    <definedName name="__7B.4___5" localSheetId="7">#REF!</definedName>
    <definedName name="__7B.4___5" localSheetId="1">#REF!</definedName>
    <definedName name="__7B.4___5" localSheetId="3">#REF!</definedName>
    <definedName name="__7B.4___5" localSheetId="6">#REF!</definedName>
    <definedName name="__7B.4___5">#REF!</definedName>
    <definedName name="__8CONSOL_B2" localSheetId="9">#REF!</definedName>
    <definedName name="__8CONSOL_B2" localSheetId="10">#REF!</definedName>
    <definedName name="__8CONSOL_B2" localSheetId="7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>#REF!</definedName>
    <definedName name="__9CONSOL_DEPOSITS" localSheetId="10">'[13]A 11'!#REF!</definedName>
    <definedName name="__9CONSOL_DEPOSITS" localSheetId="7">'[13]A 11'!#REF!</definedName>
    <definedName name="__9CONSOL_DEPOSITS" localSheetId="1">'[13]A 11'!#REF!</definedName>
    <definedName name="__9CONSOL_DEPOSITS" localSheetId="3">'[13]A 11'!#REF!</definedName>
    <definedName name="__9CONSOL_DEPOSITS" localSheetId="6">'[13]A 11'!#REF!</definedName>
    <definedName name="__9CONSOL_DEPOSITS">'[13]A 11'!#REF!</definedName>
    <definedName name="__AUS1" localSheetId="8">#REF!</definedName>
    <definedName name="__AUS1" localSheetId="9">#REF!</definedName>
    <definedName name="__AUS1" localSheetId="10">#REF!</definedName>
    <definedName name="__AUS1" localSheetId="7">#REF!</definedName>
    <definedName name="__AUS1" localSheetId="1">#REF!</definedName>
    <definedName name="__AUS1" localSheetId="3">#REF!</definedName>
    <definedName name="__AUS1" localSheetId="6">#REF!</definedName>
    <definedName name="__AUS1">#REF!</definedName>
    <definedName name="__BOP2" localSheetId="8">[14]BoP!#REF!</definedName>
    <definedName name="__BOP2" localSheetId="9">[14]BoP!#REF!</definedName>
    <definedName name="__BOP2" localSheetId="10">[14]BoP!#REF!</definedName>
    <definedName name="__BOP2" localSheetId="7">[14]BoP!#REF!</definedName>
    <definedName name="__BOP2" localSheetId="1">[14]BoP!#REF!</definedName>
    <definedName name="__BOP2" localSheetId="3">[14]BoP!#REF!</definedName>
    <definedName name="__BOP2" localSheetId="6">[14]BoP!#REF!</definedName>
    <definedName name="__BOP2">[14]BoP!#REF!</definedName>
    <definedName name="__DEG1" localSheetId="8">#REF!</definedName>
    <definedName name="__DEG1" localSheetId="9">#REF!</definedName>
    <definedName name="__DEG1" localSheetId="10">#REF!</definedName>
    <definedName name="__DEG1" localSheetId="7">#REF!</definedName>
    <definedName name="__DEG1" localSheetId="1">#REF!</definedName>
    <definedName name="__DEG1" localSheetId="3">#REF!</definedName>
    <definedName name="__DEG1" localSheetId="6">#REF!</definedName>
    <definedName name="__DEG1">#REF!</definedName>
    <definedName name="__DKR1" localSheetId="9">#REF!</definedName>
    <definedName name="__DKR1" localSheetId="10">#REF!</definedName>
    <definedName name="__DKR1" localSheetId="7">#REF!</definedName>
    <definedName name="__DKR1" localSheetId="1">#REF!</definedName>
    <definedName name="__DKR1" localSheetId="3">#REF!</definedName>
    <definedName name="__DKR1" localSheetId="6">#REF!</definedName>
    <definedName name="__DKR1">#REF!</definedName>
    <definedName name="__ECU1" localSheetId="9">#REF!</definedName>
    <definedName name="__ECU1" localSheetId="10">#REF!</definedName>
    <definedName name="__ECU1" localSheetId="7">#REF!</definedName>
    <definedName name="__ECU1" localSheetId="1">#REF!</definedName>
    <definedName name="__ECU1" localSheetId="3">#REF!</definedName>
    <definedName name="__ECU1" localSheetId="6">#REF!</definedName>
    <definedName name="__ECU1">#REF!</definedName>
    <definedName name="__END94" localSheetId="9">#REF!</definedName>
    <definedName name="__END94" localSheetId="10">#REF!</definedName>
    <definedName name="__END94" localSheetId="7">#REF!</definedName>
    <definedName name="__END94" localSheetId="1">#REF!</definedName>
    <definedName name="__END94" localSheetId="3">#REF!</definedName>
    <definedName name="__END94" localSheetId="6">#REF!</definedName>
    <definedName name="__END94">#REF!</definedName>
    <definedName name="__ESC1" localSheetId="9">#REF!</definedName>
    <definedName name="__ESC1" localSheetId="10">#REF!</definedName>
    <definedName name="__ESC1" localSheetId="7">#REF!</definedName>
    <definedName name="__ESC1" localSheetId="1">#REF!</definedName>
    <definedName name="__ESC1" localSheetId="3">#REF!</definedName>
    <definedName name="__ESC1" localSheetId="6">#REF!</definedName>
    <definedName name="__ESC1">#REF!</definedName>
    <definedName name="__F" localSheetId="10" hidden="1">'[3]Fax a enviar'!#REF!</definedName>
    <definedName name="__F" localSheetId="6" hidden="1">'[3]Fax a enviar'!#REF!</definedName>
    <definedName name="__F" hidden="1">'[3]Fax a enviar'!#REF!</definedName>
    <definedName name="__FAL2" localSheetId="8">#REF!</definedName>
    <definedName name="__FAL2" localSheetId="9">#REF!</definedName>
    <definedName name="__FAL2" localSheetId="10">#REF!</definedName>
    <definedName name="__FAL2" localSheetId="7">#REF!</definedName>
    <definedName name="__FAL2" localSheetId="1">#REF!</definedName>
    <definedName name="__FAL2" localSheetId="3">#REF!</definedName>
    <definedName name="__FAL2" localSheetId="6">#REF!</definedName>
    <definedName name="__FAL2">#REF!</definedName>
    <definedName name="__FAL3" localSheetId="9">#REF!</definedName>
    <definedName name="__FAL3" localSheetId="10">#REF!</definedName>
    <definedName name="__FAL3" localSheetId="7">#REF!</definedName>
    <definedName name="__FAL3" localSheetId="1">#REF!</definedName>
    <definedName name="__FAL3" localSheetId="3">#REF!</definedName>
    <definedName name="__FAL3" localSheetId="6">#REF!</definedName>
    <definedName name="__FAL3">#REF!</definedName>
    <definedName name="__FAL4" localSheetId="9">#REF!</definedName>
    <definedName name="__FAL4" localSheetId="10">#REF!</definedName>
    <definedName name="__FAL4" localSheetId="7">#REF!</definedName>
    <definedName name="__FAL4" localSheetId="1">#REF!</definedName>
    <definedName name="__FAL4" localSheetId="3">#REF!</definedName>
    <definedName name="__FAL4" localSheetId="6">#REF!</definedName>
    <definedName name="__FAL4">#REF!</definedName>
    <definedName name="__FAL5" localSheetId="9">#REF!</definedName>
    <definedName name="__FAL5" localSheetId="10">#REF!</definedName>
    <definedName name="__FAL5" localSheetId="7">#REF!</definedName>
    <definedName name="__FAL5" localSheetId="1">#REF!</definedName>
    <definedName name="__FAL5" localSheetId="3">#REF!</definedName>
    <definedName name="__FAL5" localSheetId="6">#REF!</definedName>
    <definedName name="__FAL5">#REF!</definedName>
    <definedName name="__FAL6" localSheetId="9">#REF!</definedName>
    <definedName name="__FAL6" localSheetId="10">#REF!</definedName>
    <definedName name="__FAL6" localSheetId="7">#REF!</definedName>
    <definedName name="__FAL6" localSheetId="1">#REF!</definedName>
    <definedName name="__FAL6" localSheetId="3">#REF!</definedName>
    <definedName name="__FAL6" localSheetId="6">#REF!</definedName>
    <definedName name="__FAL6">#REF!</definedName>
    <definedName name="__FAL7" localSheetId="9">#REF!</definedName>
    <definedName name="__FAL7" localSheetId="10">#REF!</definedName>
    <definedName name="__FAL7" localSheetId="7">#REF!</definedName>
    <definedName name="__FAL7" localSheetId="1">#REF!</definedName>
    <definedName name="__FAL7" localSheetId="3">#REF!</definedName>
    <definedName name="__FAL7" localSheetId="6">#REF!</definedName>
    <definedName name="__FAL7">#REF!</definedName>
    <definedName name="__FMK1" localSheetId="9">#REF!</definedName>
    <definedName name="__FMK1" localSheetId="10">#REF!</definedName>
    <definedName name="__FMK1" localSheetId="7">#REF!</definedName>
    <definedName name="__FMK1" localSheetId="1">#REF!</definedName>
    <definedName name="__FMK1" localSheetId="3">#REF!</definedName>
    <definedName name="__FMK1" localSheetId="6">#REF!</definedName>
    <definedName name="__FMK1">#REF!</definedName>
    <definedName name="__IKR1" localSheetId="9">#REF!</definedName>
    <definedName name="__IKR1" localSheetId="10">#REF!</definedName>
    <definedName name="__IKR1" localSheetId="7">#REF!</definedName>
    <definedName name="__IKR1" localSheetId="1">#REF!</definedName>
    <definedName name="__IKR1" localSheetId="3">#REF!</definedName>
    <definedName name="__IKR1" localSheetId="6">#REF!</definedName>
    <definedName name="__IKR1">#REF!</definedName>
    <definedName name="__IRP1" localSheetId="9">#REF!</definedName>
    <definedName name="__IRP1" localSheetId="10">#REF!</definedName>
    <definedName name="__IRP1" localSheetId="7">#REF!</definedName>
    <definedName name="__IRP1" localSheetId="1">#REF!</definedName>
    <definedName name="__IRP1" localSheetId="3">#REF!</definedName>
    <definedName name="__IRP1" localSheetId="6">#REF!</definedName>
    <definedName name="__IRP1">#REF!</definedName>
    <definedName name="__LIT1" localSheetId="9">#REF!</definedName>
    <definedName name="__LIT1" localSheetId="10">#REF!</definedName>
    <definedName name="__LIT1" localSheetId="7">#REF!</definedName>
    <definedName name="__LIT1" localSheetId="1">#REF!</definedName>
    <definedName name="__LIT1" localSheetId="3">#REF!</definedName>
    <definedName name="__LIT1" localSheetId="6">#REF!</definedName>
    <definedName name="__LIT1">#REF!</definedName>
    <definedName name="__MEX1" localSheetId="9">#REF!</definedName>
    <definedName name="__MEX1" localSheetId="10">#REF!</definedName>
    <definedName name="__MEX1" localSheetId="7">#REF!</definedName>
    <definedName name="__MEX1" localSheetId="1">#REF!</definedName>
    <definedName name="__MEX1" localSheetId="3">#REF!</definedName>
    <definedName name="__MEX1" localSheetId="6">#REF!</definedName>
    <definedName name="__MEX1">#REF!</definedName>
    <definedName name="__PTA1" localSheetId="9">#REF!</definedName>
    <definedName name="__PTA1" localSheetId="10">#REF!</definedName>
    <definedName name="__PTA1" localSheetId="7">#REF!</definedName>
    <definedName name="__PTA1" localSheetId="1">#REF!</definedName>
    <definedName name="__PTA1" localSheetId="3">#REF!</definedName>
    <definedName name="__PTA1" localSheetId="6">#REF!</definedName>
    <definedName name="__PTA1">#REF!</definedName>
    <definedName name="__RES2" localSheetId="10">[14]RES!#REF!</definedName>
    <definedName name="__RES2" localSheetId="6">[14]RES!#REF!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10">#REF!</definedName>
    <definedName name="__SAR1" localSheetId="7">#REF!</definedName>
    <definedName name="__SAR1" localSheetId="1">#REF!</definedName>
    <definedName name="__SAR1" localSheetId="3">#REF!</definedName>
    <definedName name="__SAR1" localSheetId="6">#REF!</definedName>
    <definedName name="__SAR1">#REF!</definedName>
    <definedName name="__SUM2" localSheetId="9">#REF!</definedName>
    <definedName name="__SUM2" localSheetId="10">#REF!</definedName>
    <definedName name="__SUM2" localSheetId="7">#REF!</definedName>
    <definedName name="__SUM2" localSheetId="1">#REF!</definedName>
    <definedName name="__SUM2" localSheetId="3">#REF!</definedName>
    <definedName name="__SUM2" localSheetId="6">#REF!</definedName>
    <definedName name="__SUM2">#REF!</definedName>
    <definedName name="__TAB1" localSheetId="9">#REF!</definedName>
    <definedName name="__TAB1" localSheetId="10">#REF!</definedName>
    <definedName name="__TAB1" localSheetId="7">#REF!</definedName>
    <definedName name="__TAB1" localSheetId="1">#REF!</definedName>
    <definedName name="__TAB1" localSheetId="3">#REF!</definedName>
    <definedName name="__TAB1" localSheetId="6">#REF!</definedName>
    <definedName name="__TAB1">#REF!</definedName>
    <definedName name="__Tab19" localSheetId="9">#REF!</definedName>
    <definedName name="__Tab19" localSheetId="10">#REF!</definedName>
    <definedName name="__Tab19" localSheetId="7">#REF!</definedName>
    <definedName name="__Tab19" localSheetId="1">#REF!</definedName>
    <definedName name="__Tab19" localSheetId="3">#REF!</definedName>
    <definedName name="__Tab19" localSheetId="6">#REF!</definedName>
    <definedName name="__Tab19">#REF!</definedName>
    <definedName name="__Tab20" localSheetId="9">#REF!</definedName>
    <definedName name="__Tab20" localSheetId="10">#REF!</definedName>
    <definedName name="__Tab20" localSheetId="7">#REF!</definedName>
    <definedName name="__Tab20" localSheetId="1">#REF!</definedName>
    <definedName name="__Tab20" localSheetId="3">#REF!</definedName>
    <definedName name="__Tab20" localSheetId="6">#REF!</definedName>
    <definedName name="__Tab20">#REF!</definedName>
    <definedName name="__Tab21" localSheetId="9">#REF!</definedName>
    <definedName name="__Tab21" localSheetId="10">#REF!</definedName>
    <definedName name="__Tab21" localSheetId="7">#REF!</definedName>
    <definedName name="__Tab21" localSheetId="1">#REF!</definedName>
    <definedName name="__Tab21" localSheetId="3">#REF!</definedName>
    <definedName name="__Tab21" localSheetId="6">#REF!</definedName>
    <definedName name="__Tab21">#REF!</definedName>
    <definedName name="__Tab22" localSheetId="9">#REF!</definedName>
    <definedName name="__Tab22" localSheetId="10">#REF!</definedName>
    <definedName name="__Tab22" localSheetId="7">#REF!</definedName>
    <definedName name="__Tab22" localSheetId="1">#REF!</definedName>
    <definedName name="__Tab22" localSheetId="3">#REF!</definedName>
    <definedName name="__Tab22" localSheetId="6">#REF!</definedName>
    <definedName name="__Tab22">#REF!</definedName>
    <definedName name="__Tab23" localSheetId="9">#REF!</definedName>
    <definedName name="__Tab23" localSheetId="10">#REF!</definedName>
    <definedName name="__Tab23" localSheetId="7">#REF!</definedName>
    <definedName name="__Tab23" localSheetId="1">#REF!</definedName>
    <definedName name="__Tab23" localSheetId="3">#REF!</definedName>
    <definedName name="__Tab23" localSheetId="6">#REF!</definedName>
    <definedName name="__Tab23">#REF!</definedName>
    <definedName name="__Tab24" localSheetId="9">#REF!</definedName>
    <definedName name="__Tab24" localSheetId="10">#REF!</definedName>
    <definedName name="__Tab24" localSheetId="7">#REF!</definedName>
    <definedName name="__Tab24" localSheetId="1">#REF!</definedName>
    <definedName name="__Tab24" localSheetId="3">#REF!</definedName>
    <definedName name="__Tab24" localSheetId="6">#REF!</definedName>
    <definedName name="__Tab24">#REF!</definedName>
    <definedName name="__Tab26" localSheetId="9">#REF!</definedName>
    <definedName name="__Tab26" localSheetId="10">#REF!</definedName>
    <definedName name="__Tab26" localSheetId="7">#REF!</definedName>
    <definedName name="__Tab26" localSheetId="1">#REF!</definedName>
    <definedName name="__Tab26" localSheetId="3">#REF!</definedName>
    <definedName name="__Tab26" localSheetId="6">#REF!</definedName>
    <definedName name="__Tab26">#REF!</definedName>
    <definedName name="__Tab27" localSheetId="9">#REF!</definedName>
    <definedName name="__Tab27" localSheetId="10">#REF!</definedName>
    <definedName name="__Tab27" localSheetId="7">#REF!</definedName>
    <definedName name="__Tab27" localSheetId="1">#REF!</definedName>
    <definedName name="__Tab27" localSheetId="3">#REF!</definedName>
    <definedName name="__Tab27" localSheetId="6">#REF!</definedName>
    <definedName name="__Tab27">#REF!</definedName>
    <definedName name="__Tab28" localSheetId="9">#REF!</definedName>
    <definedName name="__Tab28" localSheetId="10">#REF!</definedName>
    <definedName name="__Tab28" localSheetId="7">#REF!</definedName>
    <definedName name="__Tab28" localSheetId="1">#REF!</definedName>
    <definedName name="__Tab28" localSheetId="3">#REF!</definedName>
    <definedName name="__Tab28" localSheetId="6">#REF!</definedName>
    <definedName name="__Tab28">#REF!</definedName>
    <definedName name="__Tab29" localSheetId="9">#REF!</definedName>
    <definedName name="__Tab29" localSheetId="10">#REF!</definedName>
    <definedName name="__Tab29" localSheetId="7">#REF!</definedName>
    <definedName name="__Tab29" localSheetId="1">#REF!</definedName>
    <definedName name="__Tab29" localSheetId="3">#REF!</definedName>
    <definedName name="__Tab29" localSheetId="6">#REF!</definedName>
    <definedName name="__Tab29">#REF!</definedName>
    <definedName name="__Tab30" localSheetId="9">#REF!</definedName>
    <definedName name="__Tab30" localSheetId="10">#REF!</definedName>
    <definedName name="__Tab30" localSheetId="7">#REF!</definedName>
    <definedName name="__Tab30" localSheetId="1">#REF!</definedName>
    <definedName name="__Tab30" localSheetId="3">#REF!</definedName>
    <definedName name="__Tab30" localSheetId="6">#REF!</definedName>
    <definedName name="__Tab30">#REF!</definedName>
    <definedName name="__Tab31" localSheetId="9">#REF!</definedName>
    <definedName name="__Tab31" localSheetId="10">#REF!</definedName>
    <definedName name="__Tab31" localSheetId="7">#REF!</definedName>
    <definedName name="__Tab31" localSheetId="1">#REF!</definedName>
    <definedName name="__Tab31" localSheetId="3">#REF!</definedName>
    <definedName name="__Tab31" localSheetId="6">#REF!</definedName>
    <definedName name="__Tab31">#REF!</definedName>
    <definedName name="__Tab32" localSheetId="9">#REF!</definedName>
    <definedName name="__Tab32" localSheetId="10">#REF!</definedName>
    <definedName name="__Tab32" localSheetId="7">#REF!</definedName>
    <definedName name="__Tab32" localSheetId="1">#REF!</definedName>
    <definedName name="__Tab32" localSheetId="3">#REF!</definedName>
    <definedName name="__Tab32" localSheetId="6">#REF!</definedName>
    <definedName name="__Tab32">#REF!</definedName>
    <definedName name="__Tab33" localSheetId="9">#REF!</definedName>
    <definedName name="__Tab33" localSheetId="10">#REF!</definedName>
    <definedName name="__Tab33" localSheetId="7">#REF!</definedName>
    <definedName name="__Tab33" localSheetId="1">#REF!</definedName>
    <definedName name="__Tab33" localSheetId="3">#REF!</definedName>
    <definedName name="__Tab33" localSheetId="6">#REF!</definedName>
    <definedName name="__Tab33">#REF!</definedName>
    <definedName name="__Tab34" localSheetId="9">#REF!</definedName>
    <definedName name="__Tab34" localSheetId="10">#REF!</definedName>
    <definedName name="__Tab34" localSheetId="7">#REF!</definedName>
    <definedName name="__Tab34" localSheetId="1">#REF!</definedName>
    <definedName name="__Tab34" localSheetId="3">#REF!</definedName>
    <definedName name="__Tab34" localSheetId="6">#REF!</definedName>
    <definedName name="__Tab34">#REF!</definedName>
    <definedName name="__Tab35" localSheetId="9">#REF!</definedName>
    <definedName name="__Tab35" localSheetId="10">#REF!</definedName>
    <definedName name="__Tab35" localSheetId="7">#REF!</definedName>
    <definedName name="__Tab35" localSheetId="1">#REF!</definedName>
    <definedName name="__Tab35" localSheetId="3">#REF!</definedName>
    <definedName name="__Tab35" localSheetId="6">#REF!</definedName>
    <definedName name="__Tab35">#REF!</definedName>
    <definedName name="__TOT58" localSheetId="10">[2]GROWTH!#REF!</definedName>
    <definedName name="__TOT58" localSheetId="1">[2]GROWTH!#REF!</definedName>
    <definedName name="__TOT58" localSheetId="6">[2]GROWTH!#REF!</definedName>
    <definedName name="__TOT58">[2]GROWTH!#REF!</definedName>
    <definedName name="__WB2" localSheetId="8">#REF!</definedName>
    <definedName name="__WB2" localSheetId="9">#REF!</definedName>
    <definedName name="__WB2" localSheetId="10">#REF!</definedName>
    <definedName name="__WB2" localSheetId="7">#REF!</definedName>
    <definedName name="__WB2" localSheetId="1">#REF!</definedName>
    <definedName name="__WB2" localSheetId="3">#REF!</definedName>
    <definedName name="__WB2" localSheetId="6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8">#REF!</definedName>
    <definedName name="_10FA_L" localSheetId="9">#REF!</definedName>
    <definedName name="_10FA_L" localSheetId="10">#REF!</definedName>
    <definedName name="_10FA_L" localSheetId="7">#REF!</definedName>
    <definedName name="_10FA_L" localSheetId="1">#REF!</definedName>
    <definedName name="_10FA_L" localSheetId="3">#REF!</definedName>
    <definedName name="_10FA_L" localSheetId="6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10" hidden="1">#REF!</definedName>
    <definedName name="_11__123Graph_AFIG_D" localSheetId="7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hidden="1">#REF!</definedName>
    <definedName name="_11GAZ_LIABS" localSheetId="9">#REF!</definedName>
    <definedName name="_11GAZ_LIABS" localSheetId="10">#REF!</definedName>
    <definedName name="_11GAZ_LIABS" localSheetId="7">#REF!</definedName>
    <definedName name="_11GAZ_LIABS" localSheetId="1">#REF!</definedName>
    <definedName name="_11GAZ_LIABS" localSheetId="3">#REF!</definedName>
    <definedName name="_11GAZ_LIABS" localSheetId="6">#REF!</definedName>
    <definedName name="_11GAZ_LIABS">#REF!</definedName>
    <definedName name="_12__123Graph_AIBA_IBRD" hidden="1">[15]WB!$Q$62:$AK$62</definedName>
    <definedName name="_12INT_RESERVES" localSheetId="8">#REF!</definedName>
    <definedName name="_12INT_RESERVES" localSheetId="9">#REF!</definedName>
    <definedName name="_12INT_RESERVES" localSheetId="10">#REF!</definedName>
    <definedName name="_12INT_RESERVES" localSheetId="7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>#REF!</definedName>
    <definedName name="_15Macros_Import_.qbop" localSheetId="8">[12]!'[Macros Import].qbop'</definedName>
    <definedName name="_15Macros_Import_.qbop" localSheetId="10">[12]!'[Macros Import].qbop'</definedName>
    <definedName name="_15Macros_Import_.qbop" localSheetId="7">[12]!'[Macros Import].qbop'</definedName>
    <definedName name="_15Macros_Import_.qbop" localSheetId="1">[12]!'[Macros Import].qbop'</definedName>
    <definedName name="_15Macros_Import_.qbop">[12]!'[Macros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7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hidden="1">#REF!</definedName>
    <definedName name="_17__123Graph_AWB_ADJ_PRJ" hidden="1">[15]WB!$Q$255:$AK$255</definedName>
    <definedName name="_19__123Graph_BCPI_ER_LOG" localSheetId="8" hidden="1">[15]ER!#REF!</definedName>
    <definedName name="_19__123Graph_BCPI_ER_LOG" localSheetId="9" hidden="1">[15]ER!#REF!</definedName>
    <definedName name="_19__123Graph_BCPI_ER_LOG" localSheetId="10" hidden="1">[15]ER!#REF!</definedName>
    <definedName name="_19__123Graph_BCPI_ER_LOG" localSheetId="7" hidden="1">[15]ER!#REF!</definedName>
    <definedName name="_19__123Graph_BCPI_ER_LOG" localSheetId="1" hidden="1">[15]ER!#REF!</definedName>
    <definedName name="_19__123Graph_BCPI_ER_LOG" localSheetId="3" hidden="1">[15]ER!#REF!</definedName>
    <definedName name="_19__123Graph_BCPI_ER_LOG" localSheetId="6" hidden="1">[15]ER!#REF!</definedName>
    <definedName name="_19__123Graph_BCPI_ER_LOG" hidden="1">[15]ER!#REF!</definedName>
    <definedName name="_1987">#N/A</definedName>
    <definedName name="_1IMPRESION" localSheetId="8">#REF!</definedName>
    <definedName name="_1IMPRESION" localSheetId="9">#REF!</definedName>
    <definedName name="_1IMPRESION" localSheetId="10">#REF!</definedName>
    <definedName name="_1IMPRESION" localSheetId="7">#REF!</definedName>
    <definedName name="_1IMPRESION" localSheetId="1">#REF!</definedName>
    <definedName name="_1IMPRESION" localSheetId="3">#REF!</definedName>
    <definedName name="_1IMPRESION" localSheetId="6">#REF!</definedName>
    <definedName name="_1IMPRESION">#REF!</definedName>
    <definedName name="_1r" localSheetId="9">#REF!</definedName>
    <definedName name="_1r" localSheetId="10">#REF!</definedName>
    <definedName name="_1r" localSheetId="7">#REF!</definedName>
    <definedName name="_1r" localSheetId="1">#REF!</definedName>
    <definedName name="_1r" localSheetId="3">#REF!</definedName>
    <definedName name="_1r" localSheetId="6">#REF!</definedName>
    <definedName name="_1r">#REF!</definedName>
    <definedName name="_2">#N/A</definedName>
    <definedName name="_20__123Graph_BIBA_IBRD" localSheetId="10" hidden="1">[15]WB!#REF!</definedName>
    <definedName name="_20__123Graph_BIBA_IBRD" localSheetId="7" hidden="1">[15]WB!#REF!</definedName>
    <definedName name="_20__123Graph_BIBA_IBRD" localSheetId="1" hidden="1">[15]WB!#REF!</definedName>
    <definedName name="_20__123Graph_BIBA_IBRD" localSheetId="3" hidden="1">[15]WB!#REF!</definedName>
    <definedName name="_20__123Graph_BIBA_IBRD" localSheetId="6" hidden="1">[15]WB!#REF!</definedName>
    <definedName name="_20__123Graph_BIBA_IBRD" hidden="1">[15]WB!#REF!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7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6" hidden="1">#REF!</definedName>
    <definedName name="_24__123Graph_BTERMS_OF_TRADE" hidden="1">#REF!</definedName>
    <definedName name="_24Macros_Import_.qbop" localSheetId="8">[16]!'[Macros Import].qbop'</definedName>
    <definedName name="_24Macros_Import_.qbop" localSheetId="10">[16]!'[Macros Import].qbop'</definedName>
    <definedName name="_24Macros_Import_.qbop" localSheetId="7">[16]!'[Macros Import].qbop'</definedName>
    <definedName name="_24Macros_Import_.qbop" localSheetId="1">[16]!'[Macros Import].qbop'</definedName>
    <definedName name="_24Macros_Import_.qbop">[16]!'[Macros Import].qbop'</definedName>
    <definedName name="_25__123Graph_ACPI_ER_LOG" localSheetId="7" hidden="1">[17]ER!#REF!</definedName>
    <definedName name="_25__123Graph_ACPI_ER_LOG" localSheetId="3" hidden="1">[17]ER!#REF!</definedName>
    <definedName name="_25__123Graph_ACPI_ER_LOG" localSheetId="6" hidden="1">[17]ER!#REF!</definedName>
    <definedName name="_25__123Graph_ACPI_ER_LOG" hidden="1">[17]ER!#REF!</definedName>
    <definedName name="_25__123Graph_BWB_ADJ_PRJ" hidden="1">[15]WB!$Q$257:$AK$257</definedName>
    <definedName name="_26__123Graph_BCPI_ER_LOG" localSheetId="7" hidden="1">[17]ER!#REF!</definedName>
    <definedName name="_26__123Graph_BCPI_ER_LOG" localSheetId="3" hidden="1">[17]ER!#REF!</definedName>
    <definedName name="_26__123Graph_BCPI_ER_LOG" localSheetId="6" hidden="1">[17]ER!#REF!</definedName>
    <definedName name="_26__123Graph_BCPI_ER_LOG" hidden="1">[17]ER!#REF!</definedName>
    <definedName name="_27__123Graph_ACPI_ER_LOG" localSheetId="7" hidden="1">[7]ER!#REF!</definedName>
    <definedName name="_27__123Graph_ACPI_ER_LOG" localSheetId="3" hidden="1">[7]ER!#REF!</definedName>
    <definedName name="_27__123Graph_ACPI_ER_LOG" localSheetId="6" hidden="1">[7]ER!#REF!</definedName>
    <definedName name="_27__123Graph_ACPI_ER_LOG" hidden="1">[7]ER!#REF!</definedName>
    <definedName name="_27__123Graph_BIBA_IBRD" localSheetId="7" hidden="1">[17]WB!#REF!</definedName>
    <definedName name="_27__123Graph_BIBA_IBRD" localSheetId="3" hidden="1">[17]WB!#REF!</definedName>
    <definedName name="_27__123Graph_BIBA_IBRD" localSheetId="6" hidden="1">[17]WB!#REF!</definedName>
    <definedName name="_27__123Graph_BIBA_IBRD" hidden="1">[17]WB!#REF!</definedName>
    <definedName name="_28B.2_B.3" localSheetId="8">#REF!</definedName>
    <definedName name="_28B.2_B.3" localSheetId="9">#REF!</definedName>
    <definedName name="_28B.2_B.3" localSheetId="10">#REF!</definedName>
    <definedName name="_28B.2_B.3" localSheetId="7">#REF!</definedName>
    <definedName name="_28B.2_B.3" localSheetId="1">#REF!</definedName>
    <definedName name="_28B.2_B.3" localSheetId="3">#REF!</definedName>
    <definedName name="_28B.2_B.3" localSheetId="6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7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7">#REF!</definedName>
    <definedName name="_29B.4___5" localSheetId="1">#REF!</definedName>
    <definedName name="_29B.4___5" localSheetId="3">#REF!</definedName>
    <definedName name="_29B.4___5" localSheetId="6">#REF!</definedName>
    <definedName name="_29B.4___5">#REF!</definedName>
    <definedName name="_2IMPRESION" localSheetId="9">#REF!</definedName>
    <definedName name="_2IMPRESION" localSheetId="10">#REF!</definedName>
    <definedName name="_2IMPRESION" localSheetId="7">#REF!</definedName>
    <definedName name="_2IMPRESION" localSheetId="1">#REF!</definedName>
    <definedName name="_2IMPRESION" localSheetId="3">#REF!</definedName>
    <definedName name="_2IMPRESION" localSheetId="6">#REF!</definedName>
    <definedName name="_2IMPRESION">#REF!</definedName>
    <definedName name="_2Macros_Import_.qbop" localSheetId="8">[18]!'[Macros Import].qbop'</definedName>
    <definedName name="_2Macros_Import_.qbop" localSheetId="10">[18]!'[Macros Import].qbop'</definedName>
    <definedName name="_2Macros_Import_.qbop" localSheetId="7">[18]!'[Macros Import].qbop'</definedName>
    <definedName name="_2Macros_Import_.qbop" localSheetId="1">[18]!'[Macros Import].qbop'</definedName>
    <definedName name="_2Macros_Import_.qbop">[18]!'[Macros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7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>#REF!</definedName>
    <definedName name="_3__123Graph_ACPI_ER_LOG" localSheetId="8" hidden="1">[7]ER!#REF!</definedName>
    <definedName name="_3__123Graph_ACPI_ER_LOG" localSheetId="9" hidden="1">[7]ER!#REF!</definedName>
    <definedName name="_3__123Graph_ACPI_ER_LOG" localSheetId="10" hidden="1">[7]ER!#REF!</definedName>
    <definedName name="_3__123Graph_ACPI_ER_LOG" localSheetId="7" hidden="1">[7]ER!#REF!</definedName>
    <definedName name="_3__123Graph_ACPI_ER_LOG" localSheetId="1" hidden="1">[7]ER!#REF!</definedName>
    <definedName name="_3__123Graph_ACPI_ER_LOG" localSheetId="3" hidden="1">[7]ER!#REF!</definedName>
    <definedName name="_3__123Graph_ACPI_ER_LOG" localSheetId="6" hidden="1">[7]ER!#REF!</definedName>
    <definedName name="_3__123Graph_ACPI_ER_LOG" hidden="1">[7]ER!#REF!</definedName>
    <definedName name="_30__123Graph_XREALEX_WAGE" localSheetId="8" hidden="1">[19]PRIVATE!#REF!</definedName>
    <definedName name="_30__123Graph_XREALEX_WAGE" localSheetId="10" hidden="1">[19]PRIVATE!#REF!</definedName>
    <definedName name="_30__123Graph_XREALEX_WAGE" localSheetId="7" hidden="1">[19]PRIVATE!#REF!</definedName>
    <definedName name="_30__123Graph_XREALEX_WAGE" localSheetId="1" hidden="1">[19]PRIVATE!#REF!</definedName>
    <definedName name="_30__123Graph_XREALEX_WAGE" localSheetId="3" hidden="1">[19]PRIVATE!#REF!</definedName>
    <definedName name="_30__123Graph_XREALEX_WAGE" localSheetId="6" hidden="1">[19]PRIVATE!#REF!</definedName>
    <definedName name="_30__123Graph_XREALEX_WAGE" hidden="1">[19]PRIVATE!#REF!</definedName>
    <definedName name="_30CONSOL_B2" localSheetId="8">#REF!</definedName>
    <definedName name="_30CONSOL_B2" localSheetId="9">#REF!</definedName>
    <definedName name="_30CONSOL_B2" localSheetId="10">#REF!</definedName>
    <definedName name="_30CONSOL_B2" localSheetId="7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>#REF!</definedName>
    <definedName name="_31CONSOL_DEPOSITS" localSheetId="8">'[20]A 11'!#REF!</definedName>
    <definedName name="_31CONSOL_DEPOSITS" localSheetId="9">'[20]A 11'!#REF!</definedName>
    <definedName name="_31CONSOL_DEPOSITS" localSheetId="10">'[20]A 11'!#REF!</definedName>
    <definedName name="_31CONSOL_DEPOSITS" localSheetId="7">'[20]A 11'!#REF!</definedName>
    <definedName name="_31CONSOL_DEPOSITS" localSheetId="1">'[20]A 11'!#REF!</definedName>
    <definedName name="_31CONSOL_DEPOSITS" localSheetId="3">'[20]A 11'!#REF!</definedName>
    <definedName name="_31CONSOL_DEPOSITS" localSheetId="6">'[20]A 11'!#REF!</definedName>
    <definedName name="_31CONSOL_DEPOSITS">'[20]A 11'!#REF!</definedName>
    <definedName name="_32FA_L" localSheetId="8">#REF!</definedName>
    <definedName name="_32FA_L" localSheetId="9">#REF!</definedName>
    <definedName name="_32FA_L" localSheetId="10">#REF!</definedName>
    <definedName name="_32FA_L" localSheetId="7">#REF!</definedName>
    <definedName name="_32FA_L" localSheetId="1">#REF!</definedName>
    <definedName name="_32FA_L" localSheetId="3">#REF!</definedName>
    <definedName name="_32FA_L" localSheetId="6">#REF!</definedName>
    <definedName name="_32FA_L">#REF!</definedName>
    <definedName name="_33GAZ_LIABS" localSheetId="9">#REF!</definedName>
    <definedName name="_33GAZ_LIABS" localSheetId="10">#REF!</definedName>
    <definedName name="_33GAZ_LIABS" localSheetId="7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7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7">#REF!</definedName>
    <definedName name="_34INT_RESERVES" localSheetId="1">#REF!</definedName>
    <definedName name="_34INT_RESERVES" localSheetId="3">#REF!</definedName>
    <definedName name="_34INT_RESERVES" localSheetId="6">#REF!</definedName>
    <definedName name="_34INT_RESERVES">#REF!</definedName>
    <definedName name="_39__123Graph_BCPI_ER_LOG" localSheetId="10" hidden="1">[7]ER!#REF!</definedName>
    <definedName name="_39__123Graph_BCPI_ER_LOG" localSheetId="6" hidden="1">[7]ER!#REF!</definedName>
    <definedName name="_39__123Graph_BCPI_ER_LOG" hidden="1">[7]ER!#REF!</definedName>
    <definedName name="_4">#N/A</definedName>
    <definedName name="_4__123Graph_BCPI_ER_LOG" localSheetId="10" hidden="1">[7]ER!#REF!</definedName>
    <definedName name="_4__123Graph_BCPI_ER_LOG" localSheetId="6" hidden="1">[7]ER!#REF!</definedName>
    <definedName name="_4__123Graph_BCPI_ER_LOG" hidden="1">[7]ER!#REF!</definedName>
    <definedName name="_5">#N/A</definedName>
    <definedName name="_5__123Graph_BIBA_IBRD" localSheetId="10" hidden="1">[7]WB!#REF!</definedName>
    <definedName name="_5__123Graph_BIBA_IBRD" localSheetId="6" hidden="1">[7]WB!#REF!</definedName>
    <definedName name="_5__123Graph_BIBA_IBRD" hidden="1">[7]WB!#REF!</definedName>
    <definedName name="_51__123Graph_BIBA_IBRD" localSheetId="10" hidden="1">[7]WB!#REF!</definedName>
    <definedName name="_51__123Graph_BIBA_IBRD" localSheetId="6" hidden="1">[7]WB!#REF!</definedName>
    <definedName name="_51__123Graph_BIBA_IBRD" hidden="1">[7]WB!#REF!</definedName>
    <definedName name="_52B.2_B.3" localSheetId="8">#REF!</definedName>
    <definedName name="_52B.2_B.3" localSheetId="9">#REF!</definedName>
    <definedName name="_52B.2_B.3" localSheetId="10">#REF!</definedName>
    <definedName name="_52B.2_B.3" localSheetId="7">#REF!</definedName>
    <definedName name="_52B.2_B.3" localSheetId="1">#REF!</definedName>
    <definedName name="_52B.2_B.3" localSheetId="3">#REF!</definedName>
    <definedName name="_52B.2_B.3" localSheetId="6">#REF!</definedName>
    <definedName name="_52B.2_B.3">#REF!</definedName>
    <definedName name="_53B.4___5" localSheetId="9">#REF!</definedName>
    <definedName name="_53B.4___5" localSheetId="10">#REF!</definedName>
    <definedName name="_53B.4___5" localSheetId="7">#REF!</definedName>
    <definedName name="_53B.4___5" localSheetId="1">#REF!</definedName>
    <definedName name="_53B.4___5" localSheetId="3">#REF!</definedName>
    <definedName name="_53B.4___5" localSheetId="6">#REF!</definedName>
    <definedName name="_53B.4___5">#REF!</definedName>
    <definedName name="_54CONSOL_B2" localSheetId="9">#REF!</definedName>
    <definedName name="_54CONSOL_B2" localSheetId="10">#REF!</definedName>
    <definedName name="_54CONSOL_B2" localSheetId="7">#REF!</definedName>
    <definedName name="_54CONSOL_B2" localSheetId="1">#REF!</definedName>
    <definedName name="_54CONSOL_B2" localSheetId="3">#REF!</definedName>
    <definedName name="_54CONSOL_B2" localSheetId="6">#REF!</definedName>
    <definedName name="_54CONSOL_B2">#REF!</definedName>
    <definedName name="_6">#N/A</definedName>
    <definedName name="_68CONSOL_DEPOSITS" localSheetId="10">'[13]A 11'!#REF!</definedName>
    <definedName name="_68CONSOL_DEPOSITS" localSheetId="7">'[13]A 11'!#REF!</definedName>
    <definedName name="_68CONSOL_DEPOSITS" localSheetId="1">'[13]A 11'!#REF!</definedName>
    <definedName name="_68CONSOL_DEPOSITS" localSheetId="3">'[13]A 11'!#REF!</definedName>
    <definedName name="_68CONSOL_DEPOSITS" localSheetId="6">'[13]A 11'!#REF!</definedName>
    <definedName name="_68CONSOL_DEPOSITS">'[13]A 11'!#REF!</definedName>
    <definedName name="_69FA_L" localSheetId="8">#REF!</definedName>
    <definedName name="_69FA_L" localSheetId="9">#REF!</definedName>
    <definedName name="_69FA_L" localSheetId="10">#REF!</definedName>
    <definedName name="_69FA_L" localSheetId="7">#REF!</definedName>
    <definedName name="_69FA_L" localSheetId="1">#REF!</definedName>
    <definedName name="_69FA_L" localSheetId="3">#REF!</definedName>
    <definedName name="_69FA_L" localSheetId="6">#REF!</definedName>
    <definedName name="_69FA_L">#REF!</definedName>
    <definedName name="_6B.2_B.3" localSheetId="9">#REF!</definedName>
    <definedName name="_6B.2_B.3" localSheetId="10">#REF!</definedName>
    <definedName name="_6B.2_B.3" localSheetId="7">#REF!</definedName>
    <definedName name="_6B.2_B.3" localSheetId="1">#REF!</definedName>
    <definedName name="_6B.2_B.3" localSheetId="3">#REF!</definedName>
    <definedName name="_6B.2_B.3" localSheetId="6">#REF!</definedName>
    <definedName name="_6B.2_B.3">#REF!</definedName>
    <definedName name="_7">#N/A</definedName>
    <definedName name="_7__123Graph_ACPI_ER_LOG" localSheetId="10" hidden="1">[15]ER!#REF!</definedName>
    <definedName name="_7__123Graph_ACPI_ER_LOG" localSheetId="7" hidden="1">[15]ER!#REF!</definedName>
    <definedName name="_7__123Graph_ACPI_ER_LOG" localSheetId="1" hidden="1">[15]ER!#REF!</definedName>
    <definedName name="_7__123Graph_ACPI_ER_LOG" localSheetId="3" hidden="1">[15]ER!#REF!</definedName>
    <definedName name="_7__123Graph_ACPI_ER_LOG" localSheetId="6" hidden="1">[15]ER!#REF!</definedName>
    <definedName name="_7__123Graph_ACPI_ER_LOG" hidden="1">[15]ER!#REF!</definedName>
    <definedName name="_70GAZ_LIABS" localSheetId="8">#REF!</definedName>
    <definedName name="_70GAZ_LIABS" localSheetId="9">#REF!</definedName>
    <definedName name="_70GAZ_LIABS" localSheetId="10">#REF!</definedName>
    <definedName name="_70GAZ_LIABS" localSheetId="7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7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>#REF!</definedName>
    <definedName name="_7B.4___5" localSheetId="9">#REF!</definedName>
    <definedName name="_7B.4___5" localSheetId="10">#REF!</definedName>
    <definedName name="_7B.4___5" localSheetId="7">#REF!</definedName>
    <definedName name="_7B.4___5" localSheetId="1">#REF!</definedName>
    <definedName name="_7B.4___5" localSheetId="3">#REF!</definedName>
    <definedName name="_7B.4___5" localSheetId="6">#REF!</definedName>
    <definedName name="_7B.4___5">#REF!</definedName>
    <definedName name="_8">#N/A</definedName>
    <definedName name="_88" localSheetId="8">#REF!</definedName>
    <definedName name="_88" localSheetId="9">#REF!</definedName>
    <definedName name="_88" localSheetId="10">#REF!</definedName>
    <definedName name="_88" localSheetId="7">#REF!</definedName>
    <definedName name="_88" localSheetId="1">#REF!</definedName>
    <definedName name="_88" localSheetId="3">#REF!</definedName>
    <definedName name="_88" localSheetId="6">#REF!</definedName>
    <definedName name="_88">#REF!</definedName>
    <definedName name="_89" localSheetId="9">#REF!</definedName>
    <definedName name="_89" localSheetId="10">#REF!</definedName>
    <definedName name="_89" localSheetId="7">#REF!</definedName>
    <definedName name="_89" localSheetId="1">#REF!</definedName>
    <definedName name="_89" localSheetId="3">#REF!</definedName>
    <definedName name="_89" localSheetId="6">#REF!</definedName>
    <definedName name="_89">#REF!</definedName>
    <definedName name="_8CONSOL_B2" localSheetId="9">#REF!</definedName>
    <definedName name="_8CONSOL_B2" localSheetId="10">#REF!</definedName>
    <definedName name="_8CONSOL_B2" localSheetId="7">#REF!</definedName>
    <definedName name="_8CONSOL_B2" localSheetId="1">#REF!</definedName>
    <definedName name="_8CONSOL_B2" localSheetId="3">#REF!</definedName>
    <definedName name="_8CONSOL_B2" localSheetId="6">#REF!</definedName>
    <definedName name="_8CONSOL_B2">#REF!</definedName>
    <definedName name="_9CONSOL_DEPOSITS" localSheetId="10">'[21]A 11'!#REF!</definedName>
    <definedName name="_9CONSOL_DEPOSITS" localSheetId="7">'[21]A 11'!#REF!</definedName>
    <definedName name="_9CONSOL_DEPOSITS" localSheetId="3">'[21]A 11'!#REF!</definedName>
    <definedName name="_9CONSOL_DEPOSITS" localSheetId="6">'[21]A 11'!#REF!</definedName>
    <definedName name="_9CONSOL_DEPOSITS">'[21]A 11'!#REF!</definedName>
    <definedName name="_aaV110" localSheetId="10">[22]QNEWLOR!#REF!</definedName>
    <definedName name="_aaV110" localSheetId="7">[22]QNEWLOR!#REF!</definedName>
    <definedName name="_aaV110" localSheetId="3">[22]QNEWLOR!#REF!</definedName>
    <definedName name="_aaV110" localSheetId="6">[22]QNEWLOR!#REF!</definedName>
    <definedName name="_aaV110">[22]QNEWLOR!#REF!</definedName>
    <definedName name="_aIV114" localSheetId="10">[22]QNEWLOR!#REF!</definedName>
    <definedName name="_aIV114" localSheetId="7">[22]QNEWLOR!#REF!</definedName>
    <definedName name="_aIV114" localSheetId="3">[22]QNEWLOR!#REF!</definedName>
    <definedName name="_aIV114" localSheetId="6">[22]QNEWLOR!#REF!</definedName>
    <definedName name="_aIV114">[22]QNEWLOR!#REF!</definedName>
    <definedName name="_aIV190" localSheetId="10">[22]QNEWLOR!#REF!</definedName>
    <definedName name="_aIV190" localSheetId="7">[22]QNEWLOR!#REF!</definedName>
    <definedName name="_aIV190" localSheetId="3">[22]QNEWLOR!#REF!</definedName>
    <definedName name="_aIV190" localSheetId="6">[22]QNEWLOR!#REF!</definedName>
    <definedName name="_aIV190">[22]QNEWLOR!#REF!</definedName>
    <definedName name="_AUS1" localSheetId="8">#REF!</definedName>
    <definedName name="_AUS1" localSheetId="9">#REF!</definedName>
    <definedName name="_AUS1" localSheetId="10">#REF!</definedName>
    <definedName name="_AUS1" localSheetId="7">#REF!</definedName>
    <definedName name="_AUS1" localSheetId="1">#REF!</definedName>
    <definedName name="_AUS1" localSheetId="3">#REF!</definedName>
    <definedName name="_AUS1" localSheetId="6">#REF!</definedName>
    <definedName name="_AUS1">#REF!</definedName>
    <definedName name="_bla2" localSheetId="9" hidden="1">#REF!</definedName>
    <definedName name="_bla2" localSheetId="10" hidden="1">#REF!</definedName>
    <definedName name="_bla2" localSheetId="7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7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7" hidden="1">#REF!</definedName>
    <definedName name="_bla4" localSheetId="1" hidden="1">#REF!</definedName>
    <definedName name="_bla4" localSheetId="3" hidden="1">#REF!</definedName>
    <definedName name="_bla4" localSheetId="6" hidden="1">#REF!</definedName>
    <definedName name="_bla4" hidden="1">#REF!</definedName>
    <definedName name="_BOP2" localSheetId="10">[23]BoP!#REF!</definedName>
    <definedName name="_BOP2" localSheetId="6">[23]BoP!#REF!</definedName>
    <definedName name="_BOP2">[23]BoP!#REF!</definedName>
    <definedName name="_D" localSheetId="8">#REF!</definedName>
    <definedName name="_D" localSheetId="9">#REF!</definedName>
    <definedName name="_D" localSheetId="10">#REF!</definedName>
    <definedName name="_D" localSheetId="7">#REF!</definedName>
    <definedName name="_D" localSheetId="1">#REF!</definedName>
    <definedName name="_D" localSheetId="3">#REF!</definedName>
    <definedName name="_D" localSheetId="6">#REF!</definedName>
    <definedName name="_D">#REF!</definedName>
    <definedName name="_DEG1" localSheetId="9">#REF!</definedName>
    <definedName name="_DEG1" localSheetId="10">#REF!</definedName>
    <definedName name="_DEG1" localSheetId="7">#REF!</definedName>
    <definedName name="_DEG1" localSheetId="1">#REF!</definedName>
    <definedName name="_DEG1" localSheetId="3">#REF!</definedName>
    <definedName name="_DEG1" localSheetId="6">#REF!</definedName>
    <definedName name="_DEG1">#REF!</definedName>
    <definedName name="_DKR1" localSheetId="9">#REF!</definedName>
    <definedName name="_DKR1" localSheetId="10">#REF!</definedName>
    <definedName name="_DKR1" localSheetId="7">#REF!</definedName>
    <definedName name="_DKR1" localSheetId="1">#REF!</definedName>
    <definedName name="_DKR1" localSheetId="3">#REF!</definedName>
    <definedName name="_DKR1" localSheetId="6">#REF!</definedName>
    <definedName name="_DKR1">#REF!</definedName>
    <definedName name="_DLX1.EMA" localSheetId="9">#REF!</definedName>
    <definedName name="_DLX1.EMA" localSheetId="10">#REF!</definedName>
    <definedName name="_DLX1.EMA" localSheetId="7">#REF!</definedName>
    <definedName name="_DLX1.EMA" localSheetId="1">#REF!</definedName>
    <definedName name="_DLX1.EMA" localSheetId="3">#REF!</definedName>
    <definedName name="_DLX1.EMA" localSheetId="6">#REF!</definedName>
    <definedName name="_DLX1.EMA">#REF!</definedName>
    <definedName name="_DLX1.EMG" localSheetId="9">#REF!</definedName>
    <definedName name="_DLX1.EMG" localSheetId="10">#REF!</definedName>
    <definedName name="_DLX1.EMG" localSheetId="7">#REF!</definedName>
    <definedName name="_DLX1.EMG" localSheetId="1">#REF!</definedName>
    <definedName name="_DLX1.EMG" localSheetId="3">#REF!</definedName>
    <definedName name="_DLX1.EMG" localSheetId="6">#REF!</definedName>
    <definedName name="_DLX1.EMG">#REF!</definedName>
    <definedName name="_DLX10.EMA" localSheetId="9">#REF!</definedName>
    <definedName name="_DLX10.EMA" localSheetId="10">#REF!</definedName>
    <definedName name="_DLX10.EMA" localSheetId="7">#REF!</definedName>
    <definedName name="_DLX10.EMA" localSheetId="1">#REF!</definedName>
    <definedName name="_DLX10.EMA" localSheetId="3">#REF!</definedName>
    <definedName name="_DLX10.EMA" localSheetId="6">#REF!</definedName>
    <definedName name="_DLX10.EMA">#REF!</definedName>
    <definedName name="_DLX11.EMA" localSheetId="9">#REF!</definedName>
    <definedName name="_DLX11.EMA" localSheetId="10">#REF!</definedName>
    <definedName name="_DLX11.EMA" localSheetId="7">#REF!</definedName>
    <definedName name="_DLX11.EMA" localSheetId="1">#REF!</definedName>
    <definedName name="_DLX11.EMA" localSheetId="3">#REF!</definedName>
    <definedName name="_DLX11.EMA" localSheetId="6">#REF!</definedName>
    <definedName name="_DLX11.EMA">#REF!</definedName>
    <definedName name="_DLX12.EMA" localSheetId="9">#REF!</definedName>
    <definedName name="_DLX12.EMA" localSheetId="10">#REF!</definedName>
    <definedName name="_DLX12.EMA" localSheetId="7">#REF!</definedName>
    <definedName name="_DLX12.EMA" localSheetId="1">#REF!</definedName>
    <definedName name="_DLX12.EMA" localSheetId="3">#REF!</definedName>
    <definedName name="_DLX12.EMA" localSheetId="6">#REF!</definedName>
    <definedName name="_DLX12.EMA">#REF!</definedName>
    <definedName name="_DLX13.EMA" localSheetId="9">#REF!</definedName>
    <definedName name="_DLX13.EMA" localSheetId="10">#REF!</definedName>
    <definedName name="_DLX13.EMA" localSheetId="7">#REF!</definedName>
    <definedName name="_DLX13.EMA" localSheetId="1">#REF!</definedName>
    <definedName name="_DLX13.EMA" localSheetId="3">#REF!</definedName>
    <definedName name="_DLX13.EMA" localSheetId="6">#REF!</definedName>
    <definedName name="_DLX13.EMA">#REF!</definedName>
    <definedName name="_DLX14.EMA" localSheetId="9">#REF!</definedName>
    <definedName name="_DLX14.EMA" localSheetId="10">#REF!</definedName>
    <definedName name="_DLX14.EMA" localSheetId="7">#REF!</definedName>
    <definedName name="_DLX14.EMA" localSheetId="1">#REF!</definedName>
    <definedName name="_DLX14.EMA" localSheetId="3">#REF!</definedName>
    <definedName name="_DLX14.EMA" localSheetId="6">#REF!</definedName>
    <definedName name="_DLX14.EMA">#REF!</definedName>
    <definedName name="_DLX16.EMA" localSheetId="9">#REF!</definedName>
    <definedName name="_DLX16.EMA" localSheetId="10">#REF!</definedName>
    <definedName name="_DLX16.EMA" localSheetId="7">#REF!</definedName>
    <definedName name="_DLX16.EMA" localSheetId="1">#REF!</definedName>
    <definedName name="_DLX16.EMA" localSheetId="3">#REF!</definedName>
    <definedName name="_DLX16.EMA" localSheetId="6">#REF!</definedName>
    <definedName name="_DLX16.EMA">#REF!</definedName>
    <definedName name="_DLX2.EMA" localSheetId="8">#REF!,#REF!</definedName>
    <definedName name="_DLX2.EMA" localSheetId="9">#REF!,#REF!</definedName>
    <definedName name="_DLX2.EMA" localSheetId="10">#REF!,#REF!</definedName>
    <definedName name="_DLX2.EMA" localSheetId="7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>#REF!,#REF!</definedName>
    <definedName name="_DLX2.EMG" localSheetId="8">#REF!</definedName>
    <definedName name="_DLX2.EMG" localSheetId="9">#REF!</definedName>
    <definedName name="_DLX2.EMG" localSheetId="10">#REF!</definedName>
    <definedName name="_DLX2.EMG" localSheetId="7">#REF!</definedName>
    <definedName name="_DLX2.EMG" localSheetId="1">#REF!</definedName>
    <definedName name="_DLX2.EMG" localSheetId="3">#REF!</definedName>
    <definedName name="_DLX2.EMG" localSheetId="6">#REF!</definedName>
    <definedName name="_DLX2.EMG">#REF!</definedName>
    <definedName name="_DLX4.EMA" localSheetId="9">#REF!</definedName>
    <definedName name="_DLX4.EMA" localSheetId="10">#REF!</definedName>
    <definedName name="_DLX4.EMA" localSheetId="7">#REF!</definedName>
    <definedName name="_DLX4.EMA" localSheetId="1">#REF!</definedName>
    <definedName name="_DLX4.EMA" localSheetId="3">#REF!</definedName>
    <definedName name="_DLX4.EMA" localSheetId="6">#REF!</definedName>
    <definedName name="_DLX4.EMA">#REF!</definedName>
    <definedName name="_DLX4.EMG" localSheetId="9">#REF!</definedName>
    <definedName name="_DLX4.EMG" localSheetId="10">#REF!</definedName>
    <definedName name="_DLX4.EMG" localSheetId="7">#REF!</definedName>
    <definedName name="_DLX4.EMG" localSheetId="1">#REF!</definedName>
    <definedName name="_DLX4.EMG" localSheetId="3">#REF!</definedName>
    <definedName name="_DLX4.EMG" localSheetId="6">#REF!</definedName>
    <definedName name="_DLX4.EMG">#REF!</definedName>
    <definedName name="_DLX5.EMA" localSheetId="9">#REF!</definedName>
    <definedName name="_DLX5.EMA" localSheetId="10">#REF!</definedName>
    <definedName name="_DLX5.EMA" localSheetId="7">#REF!</definedName>
    <definedName name="_DLX5.EMA" localSheetId="1">#REF!</definedName>
    <definedName name="_DLX5.EMA" localSheetId="3">#REF!</definedName>
    <definedName name="_DLX5.EMA" localSheetId="6">#REF!</definedName>
    <definedName name="_DLX5.EMA">#REF!</definedName>
    <definedName name="_DLX6.EMA" localSheetId="9">#REF!</definedName>
    <definedName name="_DLX6.EMA" localSheetId="10">#REF!</definedName>
    <definedName name="_DLX6.EMA" localSheetId="7">#REF!</definedName>
    <definedName name="_DLX6.EMA" localSheetId="1">#REF!</definedName>
    <definedName name="_DLX6.EMA" localSheetId="3">#REF!</definedName>
    <definedName name="_DLX6.EMA" localSheetId="6">#REF!</definedName>
    <definedName name="_DLX6.EMA">#REF!</definedName>
    <definedName name="_DLX7.EMA" localSheetId="9">#REF!</definedName>
    <definedName name="_DLX7.EMA" localSheetId="10">#REF!</definedName>
    <definedName name="_DLX7.EMA" localSheetId="7">#REF!</definedName>
    <definedName name="_DLX7.EMA" localSheetId="1">#REF!</definedName>
    <definedName name="_DLX7.EMA" localSheetId="3">#REF!</definedName>
    <definedName name="_DLX7.EMA" localSheetId="6">#REF!</definedName>
    <definedName name="_DLX7.EMA">#REF!</definedName>
    <definedName name="_DLX8.EMA" localSheetId="9">#REF!</definedName>
    <definedName name="_DLX8.EMA" localSheetId="10">#REF!</definedName>
    <definedName name="_DLX8.EMA" localSheetId="7">#REF!</definedName>
    <definedName name="_DLX8.EMA" localSheetId="1">#REF!</definedName>
    <definedName name="_DLX8.EMA" localSheetId="3">#REF!</definedName>
    <definedName name="_DLX8.EMA" localSheetId="6">#REF!</definedName>
    <definedName name="_DLX8.EMA">#REF!</definedName>
    <definedName name="_DLX9.EMA" localSheetId="9">#REF!</definedName>
    <definedName name="_DLX9.EMA" localSheetId="10">#REF!</definedName>
    <definedName name="_DLX9.EMA" localSheetId="7">#REF!</definedName>
    <definedName name="_DLX9.EMA" localSheetId="1">#REF!</definedName>
    <definedName name="_DLX9.EMA" localSheetId="3">#REF!</definedName>
    <definedName name="_DLX9.EMA" localSheetId="6">#REF!</definedName>
    <definedName name="_DLX9.EMA">#REF!</definedName>
    <definedName name="_ECU1" localSheetId="9">#REF!</definedName>
    <definedName name="_ECU1" localSheetId="10">#REF!</definedName>
    <definedName name="_ECU1" localSheetId="7">#REF!</definedName>
    <definedName name="_ECU1" localSheetId="1">#REF!</definedName>
    <definedName name="_ECU1" localSheetId="3">#REF!</definedName>
    <definedName name="_ECU1" localSheetId="6">#REF!</definedName>
    <definedName name="_ECU1">#REF!</definedName>
    <definedName name="_END94" localSheetId="9">#REF!</definedName>
    <definedName name="_END94" localSheetId="10">#REF!</definedName>
    <definedName name="_END94" localSheetId="7">#REF!</definedName>
    <definedName name="_END94" localSheetId="1">#REF!</definedName>
    <definedName name="_END94" localSheetId="3">#REF!</definedName>
    <definedName name="_END94" localSheetId="6">#REF!</definedName>
    <definedName name="_END94">#REF!</definedName>
    <definedName name="_ESC1" localSheetId="9">#REF!</definedName>
    <definedName name="_ESC1" localSheetId="10">#REF!</definedName>
    <definedName name="_ESC1" localSheetId="7">#REF!</definedName>
    <definedName name="_ESC1" localSheetId="1">#REF!</definedName>
    <definedName name="_ESC1" localSheetId="3">#REF!</definedName>
    <definedName name="_ESC1" localSheetId="6">#REF!</definedName>
    <definedName name="_ESC1">#REF!</definedName>
    <definedName name="_EX9596" localSheetId="9">#REF!</definedName>
    <definedName name="_EX9596" localSheetId="10">#REF!</definedName>
    <definedName name="_EX9596" localSheetId="7">#REF!</definedName>
    <definedName name="_EX9596" localSheetId="1">#REF!</definedName>
    <definedName name="_EX9596" localSheetId="3">#REF!</definedName>
    <definedName name="_EX9596" localSheetId="6">#REF!</definedName>
    <definedName name="_EX9596">#REF!</definedName>
    <definedName name="_F" localSheetId="10" hidden="1">'[24]Fax a enviar'!#REF!</definedName>
    <definedName name="_F" localSheetId="6" hidden="1">'[24]Fax a enviar'!#REF!</definedName>
    <definedName name="_F" hidden="1">'[24]Fax a enviar'!#REF!</definedName>
    <definedName name="_FAL1" localSheetId="8">#REF!</definedName>
    <definedName name="_FAL1" localSheetId="9">#REF!</definedName>
    <definedName name="_FAL1" localSheetId="10">#REF!</definedName>
    <definedName name="_FAL1" localSheetId="7">#REF!</definedName>
    <definedName name="_FAL1" localSheetId="1">#REF!</definedName>
    <definedName name="_FAL1" localSheetId="3">#REF!</definedName>
    <definedName name="_FAL1" localSheetId="6">#REF!</definedName>
    <definedName name="_FAL1">#REF!</definedName>
    <definedName name="_FAL2" localSheetId="9">#REF!</definedName>
    <definedName name="_FAL2" localSheetId="10">#REF!</definedName>
    <definedName name="_FAL2" localSheetId="7">#REF!</definedName>
    <definedName name="_FAL2" localSheetId="1">#REF!</definedName>
    <definedName name="_FAL2" localSheetId="3">#REF!</definedName>
    <definedName name="_FAL2" localSheetId="6">#REF!</definedName>
    <definedName name="_FAL2">#REF!</definedName>
    <definedName name="_FAL3" localSheetId="9">#REF!</definedName>
    <definedName name="_FAL3" localSheetId="10">#REF!</definedName>
    <definedName name="_FAL3" localSheetId="7">#REF!</definedName>
    <definedName name="_FAL3" localSheetId="1">#REF!</definedName>
    <definedName name="_FAL3" localSheetId="3">#REF!</definedName>
    <definedName name="_FAL3" localSheetId="6">#REF!</definedName>
    <definedName name="_FAL3">#REF!</definedName>
    <definedName name="_FAL4" localSheetId="9">#REF!</definedName>
    <definedName name="_FAL4" localSheetId="10">#REF!</definedName>
    <definedName name="_FAL4" localSheetId="7">#REF!</definedName>
    <definedName name="_FAL4" localSheetId="1">#REF!</definedName>
    <definedName name="_FAL4" localSheetId="3">#REF!</definedName>
    <definedName name="_FAL4" localSheetId="6">#REF!</definedName>
    <definedName name="_FAL4">#REF!</definedName>
    <definedName name="_FAL5" localSheetId="9">#REF!</definedName>
    <definedName name="_FAL5" localSheetId="10">#REF!</definedName>
    <definedName name="_FAL5" localSheetId="7">#REF!</definedName>
    <definedName name="_FAL5" localSheetId="1">#REF!</definedName>
    <definedName name="_FAL5" localSheetId="3">#REF!</definedName>
    <definedName name="_FAL5" localSheetId="6">#REF!</definedName>
    <definedName name="_FAL5">#REF!</definedName>
    <definedName name="_FAL6" localSheetId="9">#REF!</definedName>
    <definedName name="_FAL6" localSheetId="10">#REF!</definedName>
    <definedName name="_FAL6" localSheetId="7">#REF!</definedName>
    <definedName name="_FAL6" localSheetId="1">#REF!</definedName>
    <definedName name="_FAL6" localSheetId="3">#REF!</definedName>
    <definedName name="_FAL6" localSheetId="6">#REF!</definedName>
    <definedName name="_FAL6">#REF!</definedName>
    <definedName name="_FAL7" localSheetId="9">#REF!</definedName>
    <definedName name="_FAL7" localSheetId="10">#REF!</definedName>
    <definedName name="_FAL7" localSheetId="7">#REF!</definedName>
    <definedName name="_FAL7" localSheetId="1">#REF!</definedName>
    <definedName name="_FAL7" localSheetId="3">#REF!</definedName>
    <definedName name="_FAL7" localSheetId="6">#REF!</definedName>
    <definedName name="_FAL7">#REF!</definedName>
    <definedName name="_FAL89" localSheetId="9">#REF!</definedName>
    <definedName name="_FAL89" localSheetId="10">#REF!</definedName>
    <definedName name="_FAL89" localSheetId="7">#REF!</definedName>
    <definedName name="_FAL89" localSheetId="1">#REF!</definedName>
    <definedName name="_FAL89" localSheetId="3">#REF!</definedName>
    <definedName name="_FAL89" localSheetId="6">#REF!</definedName>
    <definedName name="_FAL89">#REF!</definedName>
    <definedName name="_Fill" localSheetId="9" hidden="1">#REF!</definedName>
    <definedName name="_Fill" localSheetId="10" hidden="1">#REF!</definedName>
    <definedName name="_Fill" localSheetId="7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7" hidden="1">#REF!</definedName>
    <definedName name="_Fill1" localSheetId="1" hidden="1">#REF!</definedName>
    <definedName name="_Fill1" localSheetId="3" hidden="1">#REF!</definedName>
    <definedName name="_Fill1" localSheetId="6" hidden="1">#REF!</definedName>
    <definedName name="_Fill1" hidden="1">#REF!</definedName>
    <definedName name="_xlnm._FilterDatabase" hidden="1">[25]C!$P$428:$T$428</definedName>
    <definedName name="_FMK1" localSheetId="8">#REF!</definedName>
    <definedName name="_FMK1" localSheetId="9">#REF!</definedName>
    <definedName name="_FMK1" localSheetId="10">#REF!</definedName>
    <definedName name="_FMK1" localSheetId="7">#REF!</definedName>
    <definedName name="_FMK1" localSheetId="1">#REF!</definedName>
    <definedName name="_FMK1" localSheetId="3">#REF!</definedName>
    <definedName name="_FMK1" localSheetId="6">#REF!</definedName>
    <definedName name="_FMK1">#REF!</definedName>
    <definedName name="_ftnref1" localSheetId="7">#REF!</definedName>
    <definedName name="_ftnref1" localSheetId="1">#REF!</definedName>
    <definedName name="_ftnref1" localSheetId="3">#REF!</definedName>
    <definedName name="_ftnref1">#REF!</definedName>
    <definedName name="_IKR1" localSheetId="9">#REF!</definedName>
    <definedName name="_IKR1" localSheetId="10">#REF!</definedName>
    <definedName name="_IKR1" localSheetId="7">#REF!</definedName>
    <definedName name="_IKR1" localSheetId="1">#REF!</definedName>
    <definedName name="_IKR1" localSheetId="3">#REF!</definedName>
    <definedName name="_IKR1" localSheetId="6">#REF!</definedName>
    <definedName name="_IKR1">#REF!</definedName>
    <definedName name="_IRP1" localSheetId="9">#REF!</definedName>
    <definedName name="_IRP1" localSheetId="10">#REF!</definedName>
    <definedName name="_IRP1" localSheetId="7">#REF!</definedName>
    <definedName name="_IRP1" localSheetId="1">#REF!</definedName>
    <definedName name="_IRP1" localSheetId="3">#REF!</definedName>
    <definedName name="_IRP1" localSheetId="6">#REF!</definedName>
    <definedName name="_IRP1">#REF!</definedName>
    <definedName name="_Key1" localSheetId="9" hidden="1">#REF!</definedName>
    <definedName name="_Key1" localSheetId="10" hidden="1">#REF!</definedName>
    <definedName name="_Key1" localSheetId="7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7" hidden="1">#REF!</definedName>
    <definedName name="_Key2" localSheetId="1" hidden="1">#REF!</definedName>
    <definedName name="_Key2" localSheetId="3" hidden="1">#REF!</definedName>
    <definedName name="_Key2" localSheetId="6" hidden="1">#REF!</definedName>
    <definedName name="_Key2" hidden="1">#REF!</definedName>
    <definedName name="_LIT1" localSheetId="9">#REF!</definedName>
    <definedName name="_LIT1" localSheetId="10">#REF!</definedName>
    <definedName name="_LIT1" localSheetId="7">#REF!</definedName>
    <definedName name="_LIT1" localSheetId="1">#REF!</definedName>
    <definedName name="_LIT1" localSheetId="3">#REF!</definedName>
    <definedName name="_LIT1" localSheetId="6">#REF!</definedName>
    <definedName name="_LIT1">#REF!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8">#REF!</definedName>
    <definedName name="_MEX1" localSheetId="9">#REF!</definedName>
    <definedName name="_MEX1" localSheetId="10">#REF!</definedName>
    <definedName name="_MEX1" localSheetId="7">#REF!</definedName>
    <definedName name="_MEX1" localSheetId="1">#REF!</definedName>
    <definedName name="_MEX1" localSheetId="3">#REF!</definedName>
    <definedName name="_MEX1" localSheetId="6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8">#REF!</definedName>
    <definedName name="_P" localSheetId="9">#REF!</definedName>
    <definedName name="_P" localSheetId="10">#REF!</definedName>
    <definedName name="_P" localSheetId="7">#REF!</definedName>
    <definedName name="_P" localSheetId="1">#REF!</definedName>
    <definedName name="_P" localSheetId="3">#REF!</definedName>
    <definedName name="_P" localSheetId="6">#REF!</definedName>
    <definedName name="_P">#REF!</definedName>
    <definedName name="_Parse_Out" localSheetId="9" hidden="1">#REF!</definedName>
    <definedName name="_Parse_Out" localSheetId="10" hidden="1">#REF!</definedName>
    <definedName name="_Parse_Out" localSheetId="7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hidden="1">#REF!</definedName>
    <definedName name="_PTA1" localSheetId="9">#REF!</definedName>
    <definedName name="_PTA1" localSheetId="10">#REF!</definedName>
    <definedName name="_PTA1" localSheetId="7">#REF!</definedName>
    <definedName name="_PTA1" localSheetId="1">#REF!</definedName>
    <definedName name="_PTA1" localSheetId="3">#REF!</definedName>
    <definedName name="_PTA1" localSheetId="6">#REF!</definedName>
    <definedName name="_PTA1">#REF!</definedName>
    <definedName name="_qV196" localSheetId="10">[22]QNEWLOR!#REF!</definedName>
    <definedName name="_qV196" localSheetId="7">[22]QNEWLOR!#REF!</definedName>
    <definedName name="_qV196" localSheetId="3">[22]QNEWLOR!#REF!</definedName>
    <definedName name="_qV196" localSheetId="6">[22]QNEWLOR!#REF!</definedName>
    <definedName name="_qV196">[22]QNEWLOR!#REF!</definedName>
    <definedName name="_ref2" localSheetId="8">#REF!</definedName>
    <definedName name="_ref2" localSheetId="9">#REF!</definedName>
    <definedName name="_ref2" localSheetId="10">#REF!</definedName>
    <definedName name="_ref2" localSheetId="7">#REF!</definedName>
    <definedName name="_ref2" localSheetId="1">#REF!</definedName>
    <definedName name="_ref2" localSheetId="3">#REF!</definedName>
    <definedName name="_ref2" localSheetId="6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7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7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7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hidden="1">#REF!</definedName>
    <definedName name="_RES2" localSheetId="10">[23]RES!#REF!</definedName>
    <definedName name="_RES2" localSheetId="7">[23]RES!#REF!</definedName>
    <definedName name="_RES2" localSheetId="3">[23]RES!#REF!</definedName>
    <definedName name="_RES2" localSheetId="6">[23]RES!#REF!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10">#REF!</definedName>
    <definedName name="_SAR1" localSheetId="7">#REF!</definedName>
    <definedName name="_SAR1" localSheetId="1">#REF!</definedName>
    <definedName name="_SAR1" localSheetId="3">#REF!</definedName>
    <definedName name="_SAR1" localSheetId="6">#REF!</definedName>
    <definedName name="_SAR1">#REF!</definedName>
    <definedName name="_Sort" localSheetId="9" hidden="1">#REF!</definedName>
    <definedName name="_Sort" localSheetId="10" hidden="1">#REF!</definedName>
    <definedName name="_Sort" localSheetId="7" hidden="1">#REF!</definedName>
    <definedName name="_Sort" localSheetId="1" hidden="1">#REF!</definedName>
    <definedName name="_Sort" localSheetId="3" hidden="1">#REF!</definedName>
    <definedName name="_Sort" localSheetId="6" hidden="1">#REF!</definedName>
    <definedName name="_Sort" hidden="1">#REF!</definedName>
    <definedName name="_SRT11" localSheetId="8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7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7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hidden="1">{"Minpmon",#N/A,FALSE,"Monthinput"}</definedName>
    <definedName name="_SUM2" localSheetId="8">#REF!</definedName>
    <definedName name="_SUM2" localSheetId="9">#REF!</definedName>
    <definedName name="_SUM2" localSheetId="10">#REF!</definedName>
    <definedName name="_SUM2" localSheetId="7">#REF!</definedName>
    <definedName name="_SUM2" localSheetId="1">#REF!</definedName>
    <definedName name="_SUM2" localSheetId="3">#REF!</definedName>
    <definedName name="_SUM2" localSheetId="6">#REF!</definedName>
    <definedName name="_SUM2">#REF!</definedName>
    <definedName name="_TAB1" localSheetId="8">#REF!</definedName>
    <definedName name="_TAB1" localSheetId="9">#REF!</definedName>
    <definedName name="_TAB1" localSheetId="10">#REF!</definedName>
    <definedName name="_TAB1" localSheetId="7">#REF!</definedName>
    <definedName name="_TAB1" localSheetId="1">#REF!</definedName>
    <definedName name="_TAB1" localSheetId="3">#REF!</definedName>
    <definedName name="_TAB1" localSheetId="6">#REF!</definedName>
    <definedName name="_TAB1">#REF!</definedName>
    <definedName name="_Tab19" localSheetId="9">#REF!</definedName>
    <definedName name="_Tab19" localSheetId="10">#REF!</definedName>
    <definedName name="_Tab19" localSheetId="7">#REF!</definedName>
    <definedName name="_Tab19" localSheetId="1">#REF!</definedName>
    <definedName name="_Tab19" localSheetId="3">#REF!</definedName>
    <definedName name="_Tab19" localSheetId="6">#REF!</definedName>
    <definedName name="_Tab19">#REF!</definedName>
    <definedName name="_Tab20" localSheetId="9">#REF!</definedName>
    <definedName name="_Tab20" localSheetId="10">#REF!</definedName>
    <definedName name="_Tab20" localSheetId="7">#REF!</definedName>
    <definedName name="_Tab20" localSheetId="1">#REF!</definedName>
    <definedName name="_Tab20" localSheetId="3">#REF!</definedName>
    <definedName name="_Tab20" localSheetId="6">#REF!</definedName>
    <definedName name="_Tab20">#REF!</definedName>
    <definedName name="_Tab21" localSheetId="9">#REF!</definedName>
    <definedName name="_Tab21" localSheetId="10">#REF!</definedName>
    <definedName name="_Tab21" localSheetId="7">#REF!</definedName>
    <definedName name="_Tab21" localSheetId="1">#REF!</definedName>
    <definedName name="_Tab21" localSheetId="3">#REF!</definedName>
    <definedName name="_Tab21" localSheetId="6">#REF!</definedName>
    <definedName name="_Tab21">#REF!</definedName>
    <definedName name="_Tab22" localSheetId="9">#REF!</definedName>
    <definedName name="_Tab22" localSheetId="10">#REF!</definedName>
    <definedName name="_Tab22" localSheetId="7">#REF!</definedName>
    <definedName name="_Tab22" localSheetId="1">#REF!</definedName>
    <definedName name="_Tab22" localSheetId="3">#REF!</definedName>
    <definedName name="_Tab22" localSheetId="6">#REF!</definedName>
    <definedName name="_Tab22">#REF!</definedName>
    <definedName name="_Tab23" localSheetId="9">#REF!</definedName>
    <definedName name="_Tab23" localSheetId="10">#REF!</definedName>
    <definedName name="_Tab23" localSheetId="7">#REF!</definedName>
    <definedName name="_Tab23" localSheetId="1">#REF!</definedName>
    <definedName name="_Tab23" localSheetId="3">#REF!</definedName>
    <definedName name="_Tab23" localSheetId="6">#REF!</definedName>
    <definedName name="_Tab23">#REF!</definedName>
    <definedName name="_Tab24" localSheetId="9">#REF!</definedName>
    <definedName name="_Tab24" localSheetId="10">#REF!</definedName>
    <definedName name="_Tab24" localSheetId="7">#REF!</definedName>
    <definedName name="_Tab24" localSheetId="1">#REF!</definedName>
    <definedName name="_Tab24" localSheetId="3">#REF!</definedName>
    <definedName name="_Tab24" localSheetId="6">#REF!</definedName>
    <definedName name="_Tab24">#REF!</definedName>
    <definedName name="_Tab26" localSheetId="9">#REF!</definedName>
    <definedName name="_Tab26" localSheetId="10">#REF!</definedName>
    <definedName name="_Tab26" localSheetId="7">#REF!</definedName>
    <definedName name="_Tab26" localSheetId="1">#REF!</definedName>
    <definedName name="_Tab26" localSheetId="3">#REF!</definedName>
    <definedName name="_Tab26" localSheetId="6">#REF!</definedName>
    <definedName name="_Tab26">#REF!</definedName>
    <definedName name="_Tab27" localSheetId="9">#REF!</definedName>
    <definedName name="_Tab27" localSheetId="10">#REF!</definedName>
    <definedName name="_Tab27" localSheetId="7">#REF!</definedName>
    <definedName name="_Tab27" localSheetId="1">#REF!</definedName>
    <definedName name="_Tab27" localSheetId="3">#REF!</definedName>
    <definedName name="_Tab27" localSheetId="6">#REF!</definedName>
    <definedName name="_Tab27">#REF!</definedName>
    <definedName name="_Tab28" localSheetId="9">#REF!</definedName>
    <definedName name="_Tab28" localSheetId="10">#REF!</definedName>
    <definedName name="_Tab28" localSheetId="7">#REF!</definedName>
    <definedName name="_Tab28" localSheetId="1">#REF!</definedName>
    <definedName name="_Tab28" localSheetId="3">#REF!</definedName>
    <definedName name="_Tab28" localSheetId="6">#REF!</definedName>
    <definedName name="_Tab28">#REF!</definedName>
    <definedName name="_Tab29" localSheetId="9">#REF!</definedName>
    <definedName name="_Tab29" localSheetId="10">#REF!</definedName>
    <definedName name="_Tab29" localSheetId="7">#REF!</definedName>
    <definedName name="_Tab29" localSheetId="1">#REF!</definedName>
    <definedName name="_Tab29" localSheetId="3">#REF!</definedName>
    <definedName name="_Tab29" localSheetId="6">#REF!</definedName>
    <definedName name="_Tab29">#REF!</definedName>
    <definedName name="_Tab30" localSheetId="9">#REF!</definedName>
    <definedName name="_Tab30" localSheetId="10">#REF!</definedName>
    <definedName name="_Tab30" localSheetId="7">#REF!</definedName>
    <definedName name="_Tab30" localSheetId="1">#REF!</definedName>
    <definedName name="_Tab30" localSheetId="3">#REF!</definedName>
    <definedName name="_Tab30" localSheetId="6">#REF!</definedName>
    <definedName name="_Tab30">#REF!</definedName>
    <definedName name="_Tab31" localSheetId="9">#REF!</definedName>
    <definedName name="_Tab31" localSheetId="10">#REF!</definedName>
    <definedName name="_Tab31" localSheetId="7">#REF!</definedName>
    <definedName name="_Tab31" localSheetId="1">#REF!</definedName>
    <definedName name="_Tab31" localSheetId="3">#REF!</definedName>
    <definedName name="_Tab31" localSheetId="6">#REF!</definedName>
    <definedName name="_Tab31">#REF!</definedName>
    <definedName name="_Tab32" localSheetId="9">#REF!</definedName>
    <definedName name="_Tab32" localSheetId="10">#REF!</definedName>
    <definedName name="_Tab32" localSheetId="7">#REF!</definedName>
    <definedName name="_Tab32" localSheetId="1">#REF!</definedName>
    <definedName name="_Tab32" localSheetId="3">#REF!</definedName>
    <definedName name="_Tab32" localSheetId="6">#REF!</definedName>
    <definedName name="_Tab32">#REF!</definedName>
    <definedName name="_Tab33" localSheetId="9">#REF!</definedName>
    <definedName name="_Tab33" localSheetId="10">#REF!</definedName>
    <definedName name="_Tab33" localSheetId="7">#REF!</definedName>
    <definedName name="_Tab33" localSheetId="1">#REF!</definedName>
    <definedName name="_Tab33" localSheetId="3">#REF!</definedName>
    <definedName name="_Tab33" localSheetId="6">#REF!</definedName>
    <definedName name="_Tab33">#REF!</definedName>
    <definedName name="_Tab34" localSheetId="9">#REF!</definedName>
    <definedName name="_Tab34" localSheetId="10">#REF!</definedName>
    <definedName name="_Tab34" localSheetId="7">#REF!</definedName>
    <definedName name="_Tab34" localSheetId="1">#REF!</definedName>
    <definedName name="_Tab34" localSheetId="3">#REF!</definedName>
    <definedName name="_Tab34" localSheetId="6">#REF!</definedName>
    <definedName name="_Tab34">#REF!</definedName>
    <definedName name="_Tab35" localSheetId="9">#REF!</definedName>
    <definedName name="_Tab35" localSheetId="10">#REF!</definedName>
    <definedName name="_Tab35" localSheetId="7">#REF!</definedName>
    <definedName name="_Tab35" localSheetId="1">#REF!</definedName>
    <definedName name="_Tab35" localSheetId="3">#REF!</definedName>
    <definedName name="_Tab35" localSheetId="6">#REF!</definedName>
    <definedName name="_Tab35">#REF!</definedName>
    <definedName name="_tAB4">'[27]shared data'!$A$1:$G$71</definedName>
    <definedName name="_Toc140216177" localSheetId="0">'Gráfico 1'!$C$6</definedName>
    <definedName name="_Toc140216178" localSheetId="7">'Gráfico 2'!$D$6</definedName>
    <definedName name="_Toc140216189" localSheetId="4">'Mapa 1'!$C$6</definedName>
    <definedName name="_Toc191191306_3" localSheetId="8">[28]anex7!#REF!</definedName>
    <definedName name="_Toc191191306_3" localSheetId="9">[28]anex7!#REF!</definedName>
    <definedName name="_Toc191191306_3" localSheetId="10">[28]anex7!#REF!</definedName>
    <definedName name="_Toc191191306_3" localSheetId="7">[28]anex7!#REF!</definedName>
    <definedName name="_Toc191191306_3" localSheetId="1">[28]anex7!#REF!</definedName>
    <definedName name="_Toc191191306_3" localSheetId="3">[28]anex7!#REF!</definedName>
    <definedName name="_Toc191191306_3" localSheetId="6">[28]anex7!#REF!</definedName>
    <definedName name="_Toc191191306_3">[28]anex7!#REF!</definedName>
    <definedName name="_TOT58" localSheetId="8">[2]GROWTH!#REF!</definedName>
    <definedName name="_TOT58" localSheetId="10">[2]GROWTH!#REF!</definedName>
    <definedName name="_TOT58" localSheetId="7">[2]GROWTH!#REF!</definedName>
    <definedName name="_TOT58" localSheetId="1">[2]GROWTH!#REF!</definedName>
    <definedName name="_TOT58" localSheetId="3">[2]GROWTH!#REF!</definedName>
    <definedName name="_TOT58" localSheetId="6">[2]GROWTH!#REF!</definedName>
    <definedName name="_TOT58">[2]GROWTH!#REF!</definedName>
    <definedName name="_WB2" localSheetId="8">#REF!</definedName>
    <definedName name="_WB2" localSheetId="9">#REF!</definedName>
    <definedName name="_WB2" localSheetId="10">#REF!</definedName>
    <definedName name="_WB2" localSheetId="7">#REF!</definedName>
    <definedName name="_WB2" localSheetId="1">#REF!</definedName>
    <definedName name="_WB2" localSheetId="3">#REF!</definedName>
    <definedName name="_WB2" localSheetId="6">#REF!</definedName>
    <definedName name="_WB2">#REF!</definedName>
    <definedName name="_xlcn.WorksheetConnection_MUCI2020v3.xlsxTabla1" hidden="1">[29]!Tabla1[#Data]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7">[1]Imp!#REF!</definedName>
    <definedName name="_Z" localSheetId="3">[1]Imp!#REF!</definedName>
    <definedName name="_Z" localSheetId="6">[1]Imp!#REF!</definedName>
    <definedName name="_Z">[1]Imp!#REF!</definedName>
    <definedName name="a" localSheetId="8" hidden="1">[15]WB!#REF!</definedName>
    <definedName name="a" localSheetId="9" hidden="1">[15]WB!#REF!</definedName>
    <definedName name="a" localSheetId="10" hidden="1">[15]WB!#REF!</definedName>
    <definedName name="a" localSheetId="7" hidden="1">[15]WB!#REF!</definedName>
    <definedName name="a" localSheetId="1" hidden="1">[15]WB!#REF!</definedName>
    <definedName name="a" localSheetId="3" hidden="1">[15]WB!#REF!</definedName>
    <definedName name="a" localSheetId="6" hidden="1">[15]WB!#REF!</definedName>
    <definedName name="a" hidden="1">[15]WB!#REF!</definedName>
    <definedName name="a\V104" localSheetId="8">[22]QNEWLOR!#REF!</definedName>
    <definedName name="a\V104" localSheetId="10">[22]QNEWLOR!#REF!</definedName>
    <definedName name="a\V104" localSheetId="7">[22]QNEWLOR!#REF!</definedName>
    <definedName name="a\V104" localSheetId="1">[22]QNEWLOR!#REF!</definedName>
    <definedName name="a\V104" localSheetId="3">[22]QNEWLOR!#REF!</definedName>
    <definedName name="a\V104" localSheetId="6">[22]QNEWLOR!#REF!</definedName>
    <definedName name="a\V104">[22]QNEWLOR!#REF!</definedName>
    <definedName name="A_impresión_IM">'[30]ponder a y p '!$A$1:$N$50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7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hidden="1">{"Riqfin97",#N/A,FALSE,"Tran";"Riqfinpro",#N/A,FALSE,"Tran"}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8">#REF!</definedName>
    <definedName name="abv" localSheetId="9">#REF!</definedName>
    <definedName name="abv" localSheetId="10">#REF!</definedName>
    <definedName name="abv" localSheetId="7">#REF!</definedName>
    <definedName name="abv" localSheetId="1">#REF!</definedName>
    <definedName name="abv" localSheetId="3">#REF!</definedName>
    <definedName name="abv" localSheetId="6">#REF!</definedName>
    <definedName name="abv">#REF!</definedName>
    <definedName name="abx" localSheetId="8">#REF!</definedName>
    <definedName name="abx" localSheetId="9">#REF!</definedName>
    <definedName name="abx" localSheetId="10">#REF!</definedName>
    <definedName name="abx" localSheetId="7">#REF!</definedName>
    <definedName name="abx" localSheetId="1">#REF!</definedName>
    <definedName name="abx" localSheetId="3">#REF!</definedName>
    <definedName name="abx" localSheetId="6">#REF!</definedName>
    <definedName name="abx">#REF!</definedName>
    <definedName name="AccessDatabase" hidden="1">"\\De2kp-42538\BOLETIN\Claga\CLAGA2000.mdb"</definedName>
    <definedName name="ACTIVATE" localSheetId="8">#REF!</definedName>
    <definedName name="ACTIVATE" localSheetId="9">#REF!</definedName>
    <definedName name="ACTIVATE" localSheetId="10">#REF!</definedName>
    <definedName name="ACTIVATE" localSheetId="7">#REF!</definedName>
    <definedName name="ACTIVATE" localSheetId="1">#REF!</definedName>
    <definedName name="ACTIVATE" localSheetId="3">#REF!</definedName>
    <definedName name="ACTIVATE" localSheetId="6">#REF!</definedName>
    <definedName name="ACTIVATE">#REF!</definedName>
    <definedName name="Actual" localSheetId="8">#REF!</definedName>
    <definedName name="Actual" localSheetId="9">#REF!</definedName>
    <definedName name="Actual" localSheetId="10">#REF!</definedName>
    <definedName name="Actual" localSheetId="7">#REF!</definedName>
    <definedName name="Actual" localSheetId="1">#REF!</definedName>
    <definedName name="Actual" localSheetId="3">#REF!</definedName>
    <definedName name="Actual" localSheetId="6">#REF!</definedName>
    <definedName name="Actual">#REF!</definedName>
    <definedName name="ACUMULADO">#N/A</definedName>
    <definedName name="ACwvu.PLA1." localSheetId="8" hidden="1">'[31]COP FED'!#REF!</definedName>
    <definedName name="ACwvu.PLA1." localSheetId="9" hidden="1">'[31]COP FED'!#REF!</definedName>
    <definedName name="ACwvu.PLA1." localSheetId="10" hidden="1">'[31]COP FED'!#REF!</definedName>
    <definedName name="ACwvu.PLA1." localSheetId="7" hidden="1">'[31]COP FED'!#REF!</definedName>
    <definedName name="ACwvu.PLA1." localSheetId="1" hidden="1">'[31]COP FED'!#REF!</definedName>
    <definedName name="ACwvu.PLA1." localSheetId="3" hidden="1">'[31]COP FED'!#REF!</definedName>
    <definedName name="ACwvu.PLA1." localSheetId="6" hidden="1">'[31]COP FED'!#REF!</definedName>
    <definedName name="ACwvu.PLA1." hidden="1">'[31]COP FED'!#REF!</definedName>
    <definedName name="ACwvu.PLA2." hidden="1">'[31]COP FED'!$A$1:$N$49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7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10">#REF!</definedName>
    <definedName name="adaD" localSheetId="7">#REF!</definedName>
    <definedName name="adaD" localSheetId="1">#REF!</definedName>
    <definedName name="adaD" localSheetId="3">#REF!</definedName>
    <definedName name="adaD" localSheetId="6">#REF!</definedName>
    <definedName name="adaD">#REF!</definedName>
    <definedName name="adrra" localSheetId="9">#REF!</definedName>
    <definedName name="adrra" localSheetId="10">#REF!</definedName>
    <definedName name="adrra" localSheetId="7">#REF!</definedName>
    <definedName name="adrra" localSheetId="1">#REF!</definedName>
    <definedName name="adrra" localSheetId="3">#REF!</definedName>
    <definedName name="adrra" localSheetId="6">#REF!</definedName>
    <definedName name="adrra">#REF!</definedName>
    <definedName name="adsadrr" localSheetId="9" hidden="1">#REF!</definedName>
    <definedName name="adsadrr" localSheetId="10" hidden="1">#REF!</definedName>
    <definedName name="adsadrr" localSheetId="7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hidden="1">#REF!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7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7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7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hidden="1">{"Tab1",#N/A,FALSE,"P";"Tab2",#N/A,FALSE,"P"}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7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7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7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7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8">#REF!</definedName>
    <definedName name="ALLBIRR" localSheetId="9">#REF!</definedName>
    <definedName name="ALLBIRR" localSheetId="10">#REF!</definedName>
    <definedName name="ALLBIRR" localSheetId="7">#REF!</definedName>
    <definedName name="ALLBIRR" localSheetId="1">#REF!</definedName>
    <definedName name="ALLBIRR" localSheetId="3">#REF!</definedName>
    <definedName name="ALLBIRR" localSheetId="6">#REF!</definedName>
    <definedName name="ALLBIRR">#REF!</definedName>
    <definedName name="AllData" localSheetId="9">#REF!</definedName>
    <definedName name="AllData" localSheetId="10">#REF!</definedName>
    <definedName name="AllData" localSheetId="7">#REF!</definedName>
    <definedName name="AllData" localSheetId="1">#REF!</definedName>
    <definedName name="AllData" localSheetId="3">#REF!</definedName>
    <definedName name="AllData" localSheetId="6">#REF!</definedName>
    <definedName name="AllData">#REF!</definedName>
    <definedName name="ALLSDR" localSheetId="9">#REF!</definedName>
    <definedName name="ALLSDR" localSheetId="10">#REF!</definedName>
    <definedName name="ALLSDR" localSheetId="7">#REF!</definedName>
    <definedName name="ALLSDR" localSheetId="1">#REF!</definedName>
    <definedName name="ALLSDR" localSheetId="3">#REF!</definedName>
    <definedName name="ALLSDR" localSheetId="6">#REF!</definedName>
    <definedName name="ALLSDR">#REF!</definedName>
    <definedName name="alpha">'[32]Int rate table spreads'!$C$7</definedName>
    <definedName name="AMORTI" localSheetId="8">#REF!</definedName>
    <definedName name="AMORTI" localSheetId="9">#REF!</definedName>
    <definedName name="AMORTI" localSheetId="10">#REF!</definedName>
    <definedName name="AMORTI" localSheetId="7">#REF!</definedName>
    <definedName name="AMORTI" localSheetId="1">#REF!</definedName>
    <definedName name="AMORTI" localSheetId="3">#REF!</definedName>
    <definedName name="AMORTI" localSheetId="6">#REF!</definedName>
    <definedName name="AMORTI">#REF!</definedName>
    <definedName name="ANEXO2" localSheetId="8">[33]BCP!#REF!</definedName>
    <definedName name="ANEXO2" localSheetId="9">[33]BCP!#REF!</definedName>
    <definedName name="ANEXO2" localSheetId="10">[33]BCP!#REF!</definedName>
    <definedName name="ANEXO2" localSheetId="7">[33]BCP!#REF!</definedName>
    <definedName name="ANEXO2" localSheetId="1">[33]BCP!#REF!</definedName>
    <definedName name="ANEXO2" localSheetId="3">[33]BCP!#REF!</definedName>
    <definedName name="ANEXO2" localSheetId="6">[33]BCP!#REF!</definedName>
    <definedName name="ANEXO2">[33]BCP!#REF!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[34]MONTHLY!$A$2:$U$25,[34]MONTHLY!$A$29:$U$66,[34]MONTHLY!$A$71:$U$124,[34]MONTHLY!$A$127:$U$180,[34]MONTHLY!$A$183:$U$238,[34]MONTHLY!$A$244:$U$287,[34]MONTHLY!$A$291:$U$330</definedName>
    <definedName name="AREACONSTRUCCIO" localSheetId="8">#REF!</definedName>
    <definedName name="AREACONSTRUCCIO" localSheetId="9">#REF!</definedName>
    <definedName name="AREACONSTRUCCIO" localSheetId="10">#REF!</definedName>
    <definedName name="AREACONSTRUCCIO" localSheetId="7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>#REF!</definedName>
    <definedName name="as" localSheetId="8" hidden="1">'[35]Fax a enviar'!#REF!</definedName>
    <definedName name="as" localSheetId="9" hidden="1">'[35]Fax a enviar'!#REF!</definedName>
    <definedName name="as" localSheetId="10" hidden="1">'[35]Fax a enviar'!#REF!</definedName>
    <definedName name="as" localSheetId="7" hidden="1">'[35]Fax a enviar'!#REF!</definedName>
    <definedName name="as" localSheetId="1" hidden="1">'[35]Fax a enviar'!#REF!</definedName>
    <definedName name="as" localSheetId="3" hidden="1">'[35]Fax a enviar'!#REF!</definedName>
    <definedName name="as" localSheetId="6" hidden="1">'[35]Fax a enviar'!#REF!</definedName>
    <definedName name="as" hidden="1">'[35]Fax a enviar'!#REF!</definedName>
    <definedName name="ASAU" localSheetId="8">#REF!</definedName>
    <definedName name="ASAU" localSheetId="9">#REF!</definedName>
    <definedName name="ASAU" localSheetId="10">#REF!</definedName>
    <definedName name="ASAU" localSheetId="7">#REF!</definedName>
    <definedName name="ASAU" localSheetId="1">#REF!</definedName>
    <definedName name="ASAU" localSheetId="3">#REF!</definedName>
    <definedName name="ASAU" localSheetId="6">#REF!</definedName>
    <definedName name="ASAU">#REF!</definedName>
    <definedName name="ASAU1" localSheetId="9">#REF!</definedName>
    <definedName name="ASAU1" localSheetId="10">#REF!</definedName>
    <definedName name="ASAU1" localSheetId="7">#REF!</definedName>
    <definedName name="ASAU1" localSheetId="1">#REF!</definedName>
    <definedName name="ASAU1" localSheetId="3">#REF!</definedName>
    <definedName name="ASAU1" localSheetId="6">#REF!</definedName>
    <definedName name="ASAU1">#REF!</definedName>
    <definedName name="asd" localSheetId="9">#REF!</definedName>
    <definedName name="asd" localSheetId="10">#REF!</definedName>
    <definedName name="asd" localSheetId="7">#REF!</definedName>
    <definedName name="asd" localSheetId="1">#REF!</definedName>
    <definedName name="asd" localSheetId="3">#REF!</definedName>
    <definedName name="asd" localSheetId="6">#REF!</definedName>
    <definedName name="asd">#REF!</definedName>
    <definedName name="asdrae" localSheetId="9" hidden="1">#REF!</definedName>
    <definedName name="asdrae" localSheetId="10" hidden="1">#REF!</definedName>
    <definedName name="asdrae" localSheetId="7" hidden="1">#REF!</definedName>
    <definedName name="asdrae" localSheetId="1" hidden="1">#REF!</definedName>
    <definedName name="asdrae" localSheetId="3" hidden="1">#REF!</definedName>
    <definedName name="asdrae" localSheetId="6" hidden="1">#REF!</definedName>
    <definedName name="asdrae" hidden="1">#REF!</definedName>
    <definedName name="asdrra" localSheetId="9">#REF!</definedName>
    <definedName name="asdrra" localSheetId="10">#REF!</definedName>
    <definedName name="asdrra" localSheetId="7">#REF!</definedName>
    <definedName name="asdrra" localSheetId="1">#REF!</definedName>
    <definedName name="asdrra" localSheetId="3">#REF!</definedName>
    <definedName name="asdrra" localSheetId="6">#REF!</definedName>
    <definedName name="asdrra">#REF!</definedName>
    <definedName name="ase" localSheetId="9">#REF!</definedName>
    <definedName name="ase" localSheetId="10">#REF!</definedName>
    <definedName name="ase" localSheetId="7">#REF!</definedName>
    <definedName name="ase" localSheetId="1">#REF!</definedName>
    <definedName name="ase" localSheetId="3">#REF!</definedName>
    <definedName name="ase" localSheetId="6">#REF!</definedName>
    <definedName name="ase">#REF!</definedName>
    <definedName name="aser" localSheetId="9">#REF!</definedName>
    <definedName name="aser" localSheetId="10">#REF!</definedName>
    <definedName name="aser" localSheetId="7">#REF!</definedName>
    <definedName name="aser" localSheetId="1">#REF!</definedName>
    <definedName name="aser" localSheetId="3">#REF!</definedName>
    <definedName name="aser" localSheetId="6">#REF!</definedName>
    <definedName name="aser">#REF!</definedName>
    <definedName name="AsignadoA" localSheetId="9">#REF!</definedName>
    <definedName name="AsignadoA" localSheetId="10">#REF!</definedName>
    <definedName name="AsignadoA" localSheetId="7">#REF!</definedName>
    <definedName name="AsignadoA" localSheetId="1">#REF!</definedName>
    <definedName name="AsignadoA" localSheetId="3">#REF!</definedName>
    <definedName name="AsignadoA" localSheetId="6">#REF!</definedName>
    <definedName name="AsignadoA">#REF!</definedName>
    <definedName name="ASO" localSheetId="9">#REF!</definedName>
    <definedName name="ASO" localSheetId="10">#REF!</definedName>
    <definedName name="ASO" localSheetId="7">#REF!</definedName>
    <definedName name="ASO" localSheetId="1">#REF!</definedName>
    <definedName name="ASO" localSheetId="3">#REF!</definedName>
    <definedName name="ASO" localSheetId="6">#REF!</definedName>
    <definedName name="ASO">#REF!</definedName>
    <definedName name="asraa" localSheetId="9">#REF!</definedName>
    <definedName name="asraa" localSheetId="10">#REF!</definedName>
    <definedName name="asraa" localSheetId="7">#REF!</definedName>
    <definedName name="asraa" localSheetId="1">#REF!</definedName>
    <definedName name="asraa" localSheetId="3">#REF!</definedName>
    <definedName name="asraa" localSheetId="6">#REF!</definedName>
    <definedName name="asraa">#REF!</definedName>
    <definedName name="asrraa44" localSheetId="9">#REF!</definedName>
    <definedName name="asrraa44" localSheetId="10">#REF!</definedName>
    <definedName name="asrraa44" localSheetId="7">#REF!</definedName>
    <definedName name="asrraa44" localSheetId="1">#REF!</definedName>
    <definedName name="asrraa44" localSheetId="3">#REF!</definedName>
    <definedName name="asrraa44" localSheetId="6">#REF!</definedName>
    <definedName name="asrraa44">#REF!</definedName>
    <definedName name="ass">#N/A</definedName>
    <definedName name="ASSUM" localSheetId="8">#REF!</definedName>
    <definedName name="ASSUM" localSheetId="9">#REF!</definedName>
    <definedName name="ASSUM" localSheetId="10">#REF!</definedName>
    <definedName name="ASSUM" localSheetId="7">#REF!</definedName>
    <definedName name="ASSUM" localSheetId="1">#REF!</definedName>
    <definedName name="ASSUM" localSheetId="3">#REF!</definedName>
    <definedName name="ASSUM" localSheetId="6">#REF!</definedName>
    <definedName name="ASSUM">#REF!</definedName>
    <definedName name="atlantic">[36]nonopec!$D$424:$D$433</definedName>
    <definedName name="atrade" localSheetId="8">[12]!atrade</definedName>
    <definedName name="atrade" localSheetId="10">[12]!atrade</definedName>
    <definedName name="atrade" localSheetId="7">[12]!atrade</definedName>
    <definedName name="atrade" localSheetId="1">[12]!atrade</definedName>
    <definedName name="atrade">[12]!atrade</definedName>
    <definedName name="AUS" localSheetId="8">#REF!</definedName>
    <definedName name="AUS" localSheetId="9">#REF!</definedName>
    <definedName name="AUS" localSheetId="10">#REF!</definedName>
    <definedName name="AUS" localSheetId="7">#REF!</definedName>
    <definedName name="AUS" localSheetId="1">#REF!</definedName>
    <definedName name="AUS" localSheetId="3">#REF!</definedName>
    <definedName name="AUS" localSheetId="6">#REF!</definedName>
    <definedName name="AUS">#REF!</definedName>
    <definedName name="Average_Daily_Depreciation">'[37]Inter-Bank'!$G$5</definedName>
    <definedName name="Average_Weekly_Depreciation">'[37]Inter-Bank'!$K$5</definedName>
    <definedName name="Average_Weekly_Inter_Bank_Exchange_Rate">'[37]Inter-Bank'!$H$5</definedName>
    <definedName name="AVISO" localSheetId="8">#REF!</definedName>
    <definedName name="AVISO" localSheetId="9">#REF!</definedName>
    <definedName name="AVISO" localSheetId="10">#REF!</definedName>
    <definedName name="AVISO" localSheetId="7">#REF!</definedName>
    <definedName name="AVISO" localSheetId="1">#REF!</definedName>
    <definedName name="AVISO" localSheetId="3">#REF!</definedName>
    <definedName name="AVISO" localSheetId="6">#REF!</definedName>
    <definedName name="AVISO">#REF!</definedName>
    <definedName name="B" localSheetId="9">#REF!</definedName>
    <definedName name="B" localSheetId="10">#REF!</definedName>
    <definedName name="B" localSheetId="7">#REF!</definedName>
    <definedName name="B" localSheetId="1">#REF!</definedName>
    <definedName name="B" localSheetId="3">#REF!</definedName>
    <definedName name="B" localSheetId="6">#REF!</definedName>
    <definedName name="B">#REF!</definedName>
    <definedName name="BAL" localSheetId="9">#REF!</definedName>
    <definedName name="BAL" localSheetId="10">#REF!</definedName>
    <definedName name="BAL" localSheetId="7">#REF!</definedName>
    <definedName name="BAL" localSheetId="1">#REF!</definedName>
    <definedName name="BAL" localSheetId="3">#REF!</definedName>
    <definedName name="BAL" localSheetId="6">#REF!</definedName>
    <definedName name="BAL">#REF!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7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10">#REF!</definedName>
    <definedName name="BANCOS" localSheetId="7">#REF!</definedName>
    <definedName name="BANCOS" localSheetId="1">#REF!</definedName>
    <definedName name="BANCOS" localSheetId="3">#REF!</definedName>
    <definedName name="BANCOS" localSheetId="6">#REF!</definedName>
    <definedName name="BANCOS">#REF!</definedName>
    <definedName name="_xlnm.Database" localSheetId="9">#REF!</definedName>
    <definedName name="_xlnm.Database" localSheetId="10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>#REF!</definedName>
    <definedName name="Batumi_debt" localSheetId="9">#REF!</definedName>
    <definedName name="Batumi_debt" localSheetId="10">#REF!</definedName>
    <definedName name="Batumi_debt" localSheetId="7">#REF!</definedName>
    <definedName name="Batumi_debt" localSheetId="1">#REF!</definedName>
    <definedName name="Batumi_debt" localSheetId="3">#REF!</definedName>
    <definedName name="Batumi_debt" localSheetId="6">#REF!</definedName>
    <definedName name="Batumi_debt">#REF!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7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BB" localSheetId="8">#REF!</definedName>
    <definedName name="BBB" localSheetId="9">#REF!</definedName>
    <definedName name="BBB" localSheetId="10">#REF!</definedName>
    <definedName name="BBB" localSheetId="7">#REF!</definedName>
    <definedName name="BBB" localSheetId="1">#REF!</definedName>
    <definedName name="BBB" localSheetId="3">#REF!</definedName>
    <definedName name="BBB" localSheetId="6">#REF!</definedName>
    <definedName name="BBB">#REF!</definedName>
    <definedName name="bbbb" localSheetId="8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7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hidden="1">{"Minpmon",#N/A,FALSE,"Monthinput"}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7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10">#REF!</definedName>
    <definedName name="BC" localSheetId="7">#REF!</definedName>
    <definedName name="BC" localSheetId="1">#REF!</definedName>
    <definedName name="BC" localSheetId="3">#REF!</definedName>
    <definedName name="BC" localSheetId="6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10">#REF!</definedName>
    <definedName name="BCA_NGDP" localSheetId="7">#REF!</definedName>
    <definedName name="BCA_NGDP" localSheetId="1">#REF!</definedName>
    <definedName name="BCA_NGDP" localSheetId="3">#REF!</definedName>
    <definedName name="BCA_NGDP" localSheetId="6">#REF!</definedName>
    <definedName name="BCA_NGDP">#REF!</definedName>
    <definedName name="BCH" localSheetId="9">#REF!</definedName>
    <definedName name="BCH" localSheetId="10">#REF!</definedName>
    <definedName name="BCH" localSheetId="7">#REF!</definedName>
    <definedName name="BCH" localSheetId="1">#REF!</definedName>
    <definedName name="BCH" localSheetId="3">#REF!</definedName>
    <definedName name="BCH" localSheetId="6">#REF!</definedName>
    <definedName name="BCH">#REF!</definedName>
    <definedName name="BCH_10G" localSheetId="9">#REF!</definedName>
    <definedName name="BCH_10G" localSheetId="10">#REF!</definedName>
    <definedName name="BCH_10G" localSheetId="7">#REF!</definedName>
    <definedName name="BCH_10G" localSheetId="1">#REF!</definedName>
    <definedName name="BCH_10G" localSheetId="3">#REF!</definedName>
    <definedName name="BCH_10G" localSheetId="6">#REF!</definedName>
    <definedName name="BCH_10G">#REF!</definedName>
    <definedName name="BCH_10R" localSheetId="9">#REF!</definedName>
    <definedName name="BCH_10R" localSheetId="10">#REF!</definedName>
    <definedName name="BCH_10R" localSheetId="7">#REF!</definedName>
    <definedName name="BCH_10R" localSheetId="1">#REF!</definedName>
    <definedName name="BCH_10R" localSheetId="3">#REF!</definedName>
    <definedName name="BCH_10R" localSheetId="6">#REF!</definedName>
    <definedName name="BCH_10R">#REF!</definedName>
    <definedName name="Bcos_Com_20G" localSheetId="9">#REF!</definedName>
    <definedName name="Bcos_Com_20G" localSheetId="10">#REF!</definedName>
    <definedName name="Bcos_Com_20G" localSheetId="7">#REF!</definedName>
    <definedName name="Bcos_Com_20G" localSheetId="1">#REF!</definedName>
    <definedName name="Bcos_Com_20G" localSheetId="3">#REF!</definedName>
    <definedName name="Bcos_Com_20G" localSheetId="6">#REF!</definedName>
    <definedName name="Bcos_Com_20G">#REF!</definedName>
    <definedName name="Bcos_Com20R" localSheetId="9">#REF!</definedName>
    <definedName name="Bcos_Com20R" localSheetId="10">#REF!</definedName>
    <definedName name="Bcos_Com20R" localSheetId="7">#REF!</definedName>
    <definedName name="Bcos_Com20R" localSheetId="1">#REF!</definedName>
    <definedName name="Bcos_Com20R" localSheetId="3">#REF!</definedName>
    <definedName name="Bcos_Com20R" localSheetId="6">#REF!</definedName>
    <definedName name="Bcos_Com20R">#REF!</definedName>
    <definedName name="BCRD15" localSheetId="10" hidden="1">'[38]Crédito SPNF (fiscal)'!#REF!</definedName>
    <definedName name="BCRD15" localSheetId="6" hidden="1">'[38]Crédito SPNF (fiscal)'!#REF!</definedName>
    <definedName name="BCRD15" hidden="1">'[38]Crédito SPNF (fiscal)'!#REF!</definedName>
    <definedName name="BE">#N/A</definedName>
    <definedName name="BEA" localSheetId="8">#REF!</definedName>
    <definedName name="BEA" localSheetId="9">#REF!</definedName>
    <definedName name="BEA" localSheetId="10">#REF!</definedName>
    <definedName name="BEA" localSheetId="7">#REF!</definedName>
    <definedName name="BEA" localSheetId="1">#REF!</definedName>
    <definedName name="BEA" localSheetId="3">#REF!</definedName>
    <definedName name="BEA" localSheetId="6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8">#REF!</definedName>
    <definedName name="BED" localSheetId="9">#REF!</definedName>
    <definedName name="BED" localSheetId="10">#REF!</definedName>
    <definedName name="BED" localSheetId="7">#REF!</definedName>
    <definedName name="BED" localSheetId="1">#REF!</definedName>
    <definedName name="BED" localSheetId="3">#REF!</definedName>
    <definedName name="BED" localSheetId="6">#REF!</definedName>
    <definedName name="BED">#REF!</definedName>
    <definedName name="BED_6" localSheetId="9">#REF!</definedName>
    <definedName name="BED_6" localSheetId="10">#REF!</definedName>
    <definedName name="BED_6" localSheetId="7">#REF!</definedName>
    <definedName name="BED_6" localSheetId="1">#REF!</definedName>
    <definedName name="BED_6" localSheetId="3">#REF!</definedName>
    <definedName name="BED_6" localSheetId="6">#REF!</definedName>
    <definedName name="BED_6">#REF!</definedName>
    <definedName name="BEO" localSheetId="9">#REF!</definedName>
    <definedName name="BEO" localSheetId="10">#REF!</definedName>
    <definedName name="BEO" localSheetId="7">#REF!</definedName>
    <definedName name="BEO" localSheetId="1">#REF!</definedName>
    <definedName name="BEO" localSheetId="3">#REF!</definedName>
    <definedName name="BEO" localSheetId="6">#REF!</definedName>
    <definedName name="BEO">#REF!</definedName>
    <definedName name="BER" localSheetId="9">#REF!</definedName>
    <definedName name="BER" localSheetId="10">#REF!</definedName>
    <definedName name="BER" localSheetId="7">#REF!</definedName>
    <definedName name="BER" localSheetId="1">#REF!</definedName>
    <definedName name="BER" localSheetId="3">#REF!</definedName>
    <definedName name="BER" localSheetId="6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10">#REF!</definedName>
    <definedName name="BFD" localSheetId="7">#REF!</definedName>
    <definedName name="BFD" localSheetId="1">#REF!</definedName>
    <definedName name="BFD" localSheetId="3">#REF!</definedName>
    <definedName name="BFD" localSheetId="6">#REF!</definedName>
    <definedName name="BFD">#REF!</definedName>
    <definedName name="BFDA" localSheetId="9">#REF!</definedName>
    <definedName name="BFDA" localSheetId="10">#REF!</definedName>
    <definedName name="BFDA" localSheetId="7">#REF!</definedName>
    <definedName name="BFDA" localSheetId="1">#REF!</definedName>
    <definedName name="BFDA" localSheetId="3">#REF!</definedName>
    <definedName name="BFDA" localSheetId="6">#REF!</definedName>
    <definedName name="BFDA">#REF!</definedName>
    <definedName name="BFDI" localSheetId="9">#REF!</definedName>
    <definedName name="BFDI" localSheetId="10">#REF!</definedName>
    <definedName name="BFDI" localSheetId="7">#REF!</definedName>
    <definedName name="BFDI" localSheetId="1">#REF!</definedName>
    <definedName name="BFDI" localSheetId="3">#REF!</definedName>
    <definedName name="BFDI" localSheetId="6">#REF!</definedName>
    <definedName name="BFDI">#REF!</definedName>
    <definedName name="BFDIL" localSheetId="9">#REF!</definedName>
    <definedName name="BFDIL" localSheetId="10">#REF!</definedName>
    <definedName name="BFDIL" localSheetId="7">#REF!</definedName>
    <definedName name="BFDIL" localSheetId="1">#REF!</definedName>
    <definedName name="BFDIL" localSheetId="3">#REF!</definedName>
    <definedName name="BFDIL" localSheetId="6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8">[39]!BFLD_DF</definedName>
    <definedName name="BFLD_DF" localSheetId="10">[39]!BFLD_DF</definedName>
    <definedName name="BFLD_DF" localSheetId="7">[39]!BFLD_DF</definedName>
    <definedName name="BFLD_DF" localSheetId="1">[39]!BFLD_DF</definedName>
    <definedName name="BFLD_DF">[39]!BFLD_DF</definedName>
    <definedName name="BFLD_DF1">#N/A</definedName>
    <definedName name="BFLG">#N/A</definedName>
    <definedName name="BFLG_D">#N/A</definedName>
    <definedName name="BFLG_DF">#N/A</definedName>
    <definedName name="BFO" localSheetId="8">#REF!</definedName>
    <definedName name="BFO" localSheetId="9">#REF!</definedName>
    <definedName name="BFO" localSheetId="10">#REF!</definedName>
    <definedName name="BFO" localSheetId="7">#REF!</definedName>
    <definedName name="BFO" localSheetId="1">#REF!</definedName>
    <definedName name="BFO" localSheetId="3">#REF!</definedName>
    <definedName name="BFO" localSheetId="6">#REF!</definedName>
    <definedName name="BFO">#REF!</definedName>
    <definedName name="BFOA" localSheetId="8">#REF!</definedName>
    <definedName name="BFOA" localSheetId="9">#REF!</definedName>
    <definedName name="BFOA" localSheetId="10">#REF!</definedName>
    <definedName name="BFOA" localSheetId="7">#REF!</definedName>
    <definedName name="BFOA" localSheetId="1">#REF!</definedName>
    <definedName name="BFOA" localSheetId="3">#REF!</definedName>
    <definedName name="BFOA" localSheetId="6">#REF!</definedName>
    <definedName name="BFOA">#REF!</definedName>
    <definedName name="BFOAG" localSheetId="9">#REF!</definedName>
    <definedName name="BFOAG" localSheetId="10">#REF!</definedName>
    <definedName name="BFOAG" localSheetId="7">#REF!</definedName>
    <definedName name="BFOAG" localSheetId="1">#REF!</definedName>
    <definedName name="BFOAG" localSheetId="3">#REF!</definedName>
    <definedName name="BFOAG" localSheetId="6">#REF!</definedName>
    <definedName name="BFOAG">#REF!</definedName>
    <definedName name="BFOL" localSheetId="9">#REF!</definedName>
    <definedName name="BFOL" localSheetId="10">#REF!</definedName>
    <definedName name="BFOL" localSheetId="7">#REF!</definedName>
    <definedName name="BFOL" localSheetId="1">#REF!</definedName>
    <definedName name="BFOL" localSheetId="3">#REF!</definedName>
    <definedName name="BFOL" localSheetId="6">#REF!</definedName>
    <definedName name="BFOL">#REF!</definedName>
    <definedName name="BFOL_B" localSheetId="9">#REF!</definedName>
    <definedName name="BFOL_B" localSheetId="10">#REF!</definedName>
    <definedName name="BFOL_B" localSheetId="7">#REF!</definedName>
    <definedName name="BFOL_B" localSheetId="1">#REF!</definedName>
    <definedName name="BFOL_B" localSheetId="3">#REF!</definedName>
    <definedName name="BFOL_B" localSheetId="6">#REF!</definedName>
    <definedName name="BFOL_B">#REF!</definedName>
    <definedName name="BFOL_G" localSheetId="9">#REF!</definedName>
    <definedName name="BFOL_G" localSheetId="10">#REF!</definedName>
    <definedName name="BFOL_G" localSheetId="7">#REF!</definedName>
    <definedName name="BFOL_G" localSheetId="1">#REF!</definedName>
    <definedName name="BFOL_G" localSheetId="3">#REF!</definedName>
    <definedName name="BFOL_G" localSheetId="6">#REF!</definedName>
    <definedName name="BFOL_G">#REF!</definedName>
    <definedName name="BFOL_L" localSheetId="9">#REF!</definedName>
    <definedName name="BFOL_L" localSheetId="10">#REF!</definedName>
    <definedName name="BFOL_L" localSheetId="7">#REF!</definedName>
    <definedName name="BFOL_L" localSheetId="1">#REF!</definedName>
    <definedName name="BFOL_L" localSheetId="3">#REF!</definedName>
    <definedName name="BFOL_L" localSheetId="6">#REF!</definedName>
    <definedName name="BFOL_L">#REF!</definedName>
    <definedName name="BFOL_O" localSheetId="9">#REF!</definedName>
    <definedName name="BFOL_O" localSheetId="10">#REF!</definedName>
    <definedName name="BFOL_O" localSheetId="7">#REF!</definedName>
    <definedName name="BFOL_O" localSheetId="1">#REF!</definedName>
    <definedName name="BFOL_O" localSheetId="3">#REF!</definedName>
    <definedName name="BFOL_O" localSheetId="6">#REF!</definedName>
    <definedName name="BFOL_O">#REF!</definedName>
    <definedName name="BFOL_S" localSheetId="9">#REF!</definedName>
    <definedName name="BFOL_S" localSheetId="10">#REF!</definedName>
    <definedName name="BFOL_S" localSheetId="7">#REF!</definedName>
    <definedName name="BFOL_S" localSheetId="1">#REF!</definedName>
    <definedName name="BFOL_S" localSheetId="3">#REF!</definedName>
    <definedName name="BFOL_S" localSheetId="6">#REF!</definedName>
    <definedName name="BFOL_S">#REF!</definedName>
    <definedName name="BFOLB" localSheetId="9">#REF!</definedName>
    <definedName name="BFOLB" localSheetId="10">#REF!</definedName>
    <definedName name="BFOLB" localSheetId="7">#REF!</definedName>
    <definedName name="BFOLB" localSheetId="1">#REF!</definedName>
    <definedName name="BFOLB" localSheetId="3">#REF!</definedName>
    <definedName name="BFOLB" localSheetId="6">#REF!</definedName>
    <definedName name="BFOLB">#REF!</definedName>
    <definedName name="BFOLG_L" localSheetId="9">#REF!</definedName>
    <definedName name="BFOLG_L" localSheetId="10">#REF!</definedName>
    <definedName name="BFOLG_L" localSheetId="7">#REF!</definedName>
    <definedName name="BFOLG_L" localSheetId="1">#REF!</definedName>
    <definedName name="BFOLG_L" localSheetId="3">#REF!</definedName>
    <definedName name="BFOLG_L" localSheetId="6">#REF!</definedName>
    <definedName name="BFOLG_L">#REF!</definedName>
    <definedName name="BFP" localSheetId="9">#REF!</definedName>
    <definedName name="BFP" localSheetId="10">#REF!</definedName>
    <definedName name="BFP" localSheetId="7">#REF!</definedName>
    <definedName name="BFP" localSheetId="1">#REF!</definedName>
    <definedName name="BFP" localSheetId="3">#REF!</definedName>
    <definedName name="BFP" localSheetId="6">#REF!</definedName>
    <definedName name="BFP">#REF!</definedName>
    <definedName name="BFPA" localSheetId="9">#REF!</definedName>
    <definedName name="BFPA" localSheetId="10">#REF!</definedName>
    <definedName name="BFPA" localSheetId="7">#REF!</definedName>
    <definedName name="BFPA" localSheetId="1">#REF!</definedName>
    <definedName name="BFPA" localSheetId="3">#REF!</definedName>
    <definedName name="BFPA" localSheetId="6">#REF!</definedName>
    <definedName name="BFPA">#REF!</definedName>
    <definedName name="BFPAG" localSheetId="9">#REF!</definedName>
    <definedName name="BFPAG" localSheetId="10">#REF!</definedName>
    <definedName name="BFPAG" localSheetId="7">#REF!</definedName>
    <definedName name="BFPAG" localSheetId="1">#REF!</definedName>
    <definedName name="BFPAG" localSheetId="3">#REF!</definedName>
    <definedName name="BFPAG" localSheetId="6">#REF!</definedName>
    <definedName name="BFPAG">#REF!</definedName>
    <definedName name="BFPL" localSheetId="9">#REF!</definedName>
    <definedName name="BFPL" localSheetId="10">#REF!</definedName>
    <definedName name="BFPL" localSheetId="7">#REF!</definedName>
    <definedName name="BFPL" localSheetId="1">#REF!</definedName>
    <definedName name="BFPL" localSheetId="3">#REF!</definedName>
    <definedName name="BFPL" localSheetId="6">#REF!</definedName>
    <definedName name="BFPL">#REF!</definedName>
    <definedName name="BFPLBN" localSheetId="9">#REF!</definedName>
    <definedName name="BFPLBN" localSheetId="10">#REF!</definedName>
    <definedName name="BFPLBN" localSheetId="7">#REF!</definedName>
    <definedName name="BFPLBN" localSheetId="1">#REF!</definedName>
    <definedName name="BFPLBN" localSheetId="3">#REF!</definedName>
    <definedName name="BFPLBN" localSheetId="6">#REF!</definedName>
    <definedName name="BFPLBN">#REF!</definedName>
    <definedName name="BFPLD" localSheetId="9">#REF!</definedName>
    <definedName name="BFPLD" localSheetId="10">#REF!</definedName>
    <definedName name="BFPLD" localSheetId="7">#REF!</definedName>
    <definedName name="BFPLD" localSheetId="1">#REF!</definedName>
    <definedName name="BFPLD" localSheetId="3">#REF!</definedName>
    <definedName name="BFPLD" localSheetId="6">#REF!</definedName>
    <definedName name="BFPLD">#REF!</definedName>
    <definedName name="BFPLD_G" localSheetId="9">#REF!</definedName>
    <definedName name="BFPLD_G" localSheetId="10">#REF!</definedName>
    <definedName name="BFPLD_G" localSheetId="7">#REF!</definedName>
    <definedName name="BFPLD_G" localSheetId="1">#REF!</definedName>
    <definedName name="BFPLD_G" localSheetId="3">#REF!</definedName>
    <definedName name="BFPLD_G" localSheetId="6">#REF!</definedName>
    <definedName name="BFPLD_G">#REF!</definedName>
    <definedName name="BFPLE" localSheetId="9">#REF!</definedName>
    <definedName name="BFPLE" localSheetId="10">#REF!</definedName>
    <definedName name="BFPLE" localSheetId="7">#REF!</definedName>
    <definedName name="BFPLE" localSheetId="1">#REF!</definedName>
    <definedName name="BFPLE" localSheetId="3">#REF!</definedName>
    <definedName name="BFPLE" localSheetId="6">#REF!</definedName>
    <definedName name="BFPLE">#REF!</definedName>
    <definedName name="BFPLE_G" localSheetId="9">#REF!</definedName>
    <definedName name="BFPLE_G" localSheetId="10">#REF!</definedName>
    <definedName name="BFPLE_G" localSheetId="7">#REF!</definedName>
    <definedName name="BFPLE_G" localSheetId="1">#REF!</definedName>
    <definedName name="BFPLE_G" localSheetId="3">#REF!</definedName>
    <definedName name="BFPLE_G" localSheetId="6">#REF!</definedName>
    <definedName name="BFPLE_G">#REF!</definedName>
    <definedName name="BFPLMM" localSheetId="9">#REF!</definedName>
    <definedName name="BFPLMM" localSheetId="10">#REF!</definedName>
    <definedName name="BFPLMM" localSheetId="7">#REF!</definedName>
    <definedName name="BFPLMM" localSheetId="1">#REF!</definedName>
    <definedName name="BFPLMM" localSheetId="3">#REF!</definedName>
    <definedName name="BFPLMM" localSheetId="6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10">#REF!</definedName>
    <definedName name="BFUND" localSheetId="7">#REF!</definedName>
    <definedName name="BFUND" localSheetId="1">#REF!</definedName>
    <definedName name="BFUND" localSheetId="3">#REF!</definedName>
    <definedName name="BFUND" localSheetId="6">#REF!</definedName>
    <definedName name="BFUND">#REF!</definedName>
    <definedName name="BGS" localSheetId="9">#REF!</definedName>
    <definedName name="BGS" localSheetId="10">#REF!</definedName>
    <definedName name="BGS" localSheetId="7">#REF!</definedName>
    <definedName name="BGS" localSheetId="1">#REF!</definedName>
    <definedName name="BGS" localSheetId="3">#REF!</definedName>
    <definedName name="BGS" localSheetId="6">#REF!</definedName>
    <definedName name="BGS">#REF!</definedName>
    <definedName name="BI">#N/A</definedName>
    <definedName name="BIP" localSheetId="8">#REF!</definedName>
    <definedName name="BIP" localSheetId="9">#REF!</definedName>
    <definedName name="BIP" localSheetId="10">#REF!</definedName>
    <definedName name="BIP" localSheetId="7">#REF!</definedName>
    <definedName name="BIP" localSheetId="1">#REF!</definedName>
    <definedName name="BIP" localSheetId="3">#REF!</definedName>
    <definedName name="BIP" localSheetId="6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10">#REF!</definedName>
    <definedName name="BKFA" localSheetId="7">#REF!</definedName>
    <definedName name="BKFA" localSheetId="1">#REF!</definedName>
    <definedName name="BKFA" localSheetId="3">#REF!</definedName>
    <definedName name="BKFA" localSheetId="6">#REF!</definedName>
    <definedName name="BKFA">#REF!</definedName>
    <definedName name="BKO" localSheetId="9">#REF!</definedName>
    <definedName name="BKO" localSheetId="10">#REF!</definedName>
    <definedName name="BKO" localSheetId="7">#REF!</definedName>
    <definedName name="BKO" localSheetId="1">#REF!</definedName>
    <definedName name="BKO" localSheetId="3">#REF!</definedName>
    <definedName name="BKO" localSheetId="6">#REF!</definedName>
    <definedName name="BKO">#REF!</definedName>
    <definedName name="bla" localSheetId="9" hidden="1">#REF!</definedName>
    <definedName name="bla" localSheetId="10" hidden="1">#REF!</definedName>
    <definedName name="bla" localSheetId="7" hidden="1">#REF!</definedName>
    <definedName name="bla" localSheetId="1" hidden="1">#REF!</definedName>
    <definedName name="bla" localSheetId="3" hidden="1">#REF!</definedName>
    <definedName name="bla" localSheetId="6" hidden="1">#REF!</definedName>
    <definedName name="bla" hidden="1">#REF!</definedName>
    <definedName name="BLPH1" hidden="1">'[40]Ex rate bloom'!$A$4</definedName>
    <definedName name="BLPH2" hidden="1">'[40]Ex rate bloom'!$D$4</definedName>
    <definedName name="BLPH3" hidden="1">'[40]Ex rate bloom'!$G$4</definedName>
    <definedName name="BLPH4" hidden="1">'[40]Ex rate bloom'!$J$4</definedName>
    <definedName name="BLPH5" hidden="1">'[40]Ex rate bloom'!$M$4</definedName>
    <definedName name="BLPH6" hidden="1">'[40]Ex rate bloom'!$P$4</definedName>
    <definedName name="BLPH7" hidden="1">'[40]Ex rate bloom'!$S$4</definedName>
    <definedName name="BLPH8" hidden="1">'[40]Ex rate bloom'!$V$4</definedName>
    <definedName name="BM" localSheetId="8">#REF!</definedName>
    <definedName name="BM" localSheetId="9">#REF!</definedName>
    <definedName name="BM" localSheetId="10">#REF!</definedName>
    <definedName name="BM" localSheetId="7">#REF!</definedName>
    <definedName name="BM" localSheetId="1">#REF!</definedName>
    <definedName name="BM" localSheetId="3">#REF!</definedName>
    <definedName name="BM" localSheetId="6">#REF!</definedName>
    <definedName name="BM">#REF!</definedName>
    <definedName name="BMG">[41]Q6!$E$28:$AH$28</definedName>
    <definedName name="BMII">#N/A</definedName>
    <definedName name="BMII_7" localSheetId="8">#REF!</definedName>
    <definedName name="BMII_7" localSheetId="9">#REF!</definedName>
    <definedName name="BMII_7" localSheetId="10">#REF!</definedName>
    <definedName name="BMII_7" localSheetId="7">#REF!</definedName>
    <definedName name="BMII_7" localSheetId="1">#REF!</definedName>
    <definedName name="BMII_7" localSheetId="3">#REF!</definedName>
    <definedName name="BMII_7" localSheetId="6">#REF!</definedName>
    <definedName name="BMII_7">#REF!</definedName>
    <definedName name="BMIIB">#N/A</definedName>
    <definedName name="BMIIG">#N/A</definedName>
    <definedName name="BMS" localSheetId="8">#REF!</definedName>
    <definedName name="BMS" localSheetId="9">#REF!</definedName>
    <definedName name="BMS" localSheetId="10">#REF!</definedName>
    <definedName name="BMS" localSheetId="7">#REF!</definedName>
    <definedName name="BMS" localSheetId="1">#REF!</definedName>
    <definedName name="BMS" localSheetId="3">#REF!</definedName>
    <definedName name="BMS" localSheetId="6">#REF!</definedName>
    <definedName name="BMS">#REF!</definedName>
    <definedName name="BOG" localSheetId="8">#REF!</definedName>
    <definedName name="BOG" localSheetId="9">#REF!</definedName>
    <definedName name="BOG" localSheetId="10">#REF!</definedName>
    <definedName name="BOG" localSheetId="7">#REF!</definedName>
    <definedName name="BOG" localSheetId="1">#REF!</definedName>
    <definedName name="BOG" localSheetId="3">#REF!</definedName>
    <definedName name="BOG" localSheetId="6">#REF!</definedName>
    <definedName name="BOG">#REF!</definedName>
    <definedName name="BOLETIN" localSheetId="8">[33]BCP!#REF!</definedName>
    <definedName name="BOLETIN" localSheetId="10">[33]BCP!#REF!</definedName>
    <definedName name="BOLETIN" localSheetId="7">[33]BCP!#REF!</definedName>
    <definedName name="BOLETIN" localSheetId="1">[33]BCP!#REF!</definedName>
    <definedName name="BOLETIN" localSheetId="3">[33]BCP!#REF!</definedName>
    <definedName name="BOLETIN" localSheetId="6">[33]BCP!#REF!</definedName>
    <definedName name="BOLETIN">[33]BCP!#REF!</definedName>
    <definedName name="BOP">#N/A</definedName>
    <definedName name="BOPUSD" localSheetId="8">#REF!</definedName>
    <definedName name="BOPUSD" localSheetId="9">#REF!</definedName>
    <definedName name="BOPUSD" localSheetId="10">#REF!</definedName>
    <definedName name="BOPUSD" localSheetId="7">#REF!</definedName>
    <definedName name="BOPUSD" localSheetId="1">#REF!</definedName>
    <definedName name="BOPUSD" localSheetId="3">#REF!</definedName>
    <definedName name="BOPUSD" localSheetId="6">#REF!</definedName>
    <definedName name="BOPUSD">#REF!</definedName>
    <definedName name="BRASS" localSheetId="9">#REF!</definedName>
    <definedName name="BRASS" localSheetId="10">#REF!</definedName>
    <definedName name="BRASS" localSheetId="7">#REF!</definedName>
    <definedName name="BRASS" localSheetId="1">#REF!</definedName>
    <definedName name="BRASS" localSheetId="3">#REF!</definedName>
    <definedName name="BRASS" localSheetId="6">#REF!</definedName>
    <definedName name="BRASS">#REF!</definedName>
    <definedName name="BRASS_1" localSheetId="9">#REF!</definedName>
    <definedName name="BRASS_1" localSheetId="10">#REF!</definedName>
    <definedName name="BRASS_1" localSheetId="7">#REF!</definedName>
    <definedName name="BRASS_1" localSheetId="1">#REF!</definedName>
    <definedName name="BRASS_1" localSheetId="3">#REF!</definedName>
    <definedName name="BRASS_1" localSheetId="6">#REF!</definedName>
    <definedName name="BRASS_1">#REF!</definedName>
    <definedName name="BRASS_6" localSheetId="9">#REF!</definedName>
    <definedName name="BRASS_6" localSheetId="10">#REF!</definedName>
    <definedName name="BRASS_6" localSheetId="7">#REF!</definedName>
    <definedName name="BRASS_6" localSheetId="1">#REF!</definedName>
    <definedName name="BRASS_6" localSheetId="3">#REF!</definedName>
    <definedName name="BRASS_6" localSheetId="6">#REF!</definedName>
    <definedName name="BRASS_6">#REF!</definedName>
    <definedName name="BS" localSheetId="9">#REF!</definedName>
    <definedName name="BS" localSheetId="10">#REF!</definedName>
    <definedName name="BS" localSheetId="7">#REF!</definedName>
    <definedName name="BS" localSheetId="1">#REF!</definedName>
    <definedName name="BS" localSheetId="3">#REF!</definedName>
    <definedName name="BS" localSheetId="6">#REF!</definedName>
    <definedName name="BS">#REF!</definedName>
    <definedName name="BS1A" localSheetId="9">#REF!</definedName>
    <definedName name="BS1A" localSheetId="10">#REF!</definedName>
    <definedName name="BS1A" localSheetId="7">#REF!</definedName>
    <definedName name="BS1A" localSheetId="1">#REF!</definedName>
    <definedName name="BS1A" localSheetId="3">#REF!</definedName>
    <definedName name="BS1A" localSheetId="6">#REF!</definedName>
    <definedName name="BS1A">#REF!</definedName>
    <definedName name="BTR" localSheetId="9">#REF!</definedName>
    <definedName name="BTR" localSheetId="10">#REF!</definedName>
    <definedName name="BTR" localSheetId="7">#REF!</definedName>
    <definedName name="BTR" localSheetId="1">#REF!</definedName>
    <definedName name="BTR" localSheetId="3">#REF!</definedName>
    <definedName name="BTR" localSheetId="6">#REF!</definedName>
    <definedName name="BTR">#REF!</definedName>
    <definedName name="BTRG" localSheetId="9">#REF!</definedName>
    <definedName name="BTRG" localSheetId="10">#REF!</definedName>
    <definedName name="BTRG" localSheetId="7">#REF!</definedName>
    <definedName name="BTRG" localSheetId="1">#REF!</definedName>
    <definedName name="BTRG" localSheetId="3">#REF!</definedName>
    <definedName name="BTRG" localSheetId="6">#REF!</definedName>
    <definedName name="BTRG">#REF!</definedName>
    <definedName name="Budget" localSheetId="9">#REF!</definedName>
    <definedName name="Budget" localSheetId="10">#REF!</definedName>
    <definedName name="Budget" localSheetId="7">#REF!</definedName>
    <definedName name="Budget" localSheetId="1">#REF!</definedName>
    <definedName name="Budget" localSheetId="3">#REF!</definedName>
    <definedName name="Budget" localSheetId="6">#REF!</definedName>
    <definedName name="Budget">#REF!</definedName>
    <definedName name="Button_13">"CLAGA2000_Consolidado_2001_List"</definedName>
    <definedName name="BX" localSheetId="8">#REF!</definedName>
    <definedName name="BX" localSheetId="9">#REF!</definedName>
    <definedName name="BX" localSheetId="10">#REF!</definedName>
    <definedName name="BX" localSheetId="7">#REF!</definedName>
    <definedName name="BX" localSheetId="1">#REF!</definedName>
    <definedName name="BX" localSheetId="3">#REF!</definedName>
    <definedName name="BX" localSheetId="6">#REF!</definedName>
    <definedName name="BX">#REF!</definedName>
    <definedName name="BXG">[41]Q6!$E$26:$AH$26</definedName>
    <definedName name="BXS" localSheetId="8">#REF!</definedName>
    <definedName name="BXS" localSheetId="9">#REF!</definedName>
    <definedName name="BXS" localSheetId="10">#REF!</definedName>
    <definedName name="BXS" localSheetId="7">#REF!</definedName>
    <definedName name="BXS" localSheetId="1">#REF!</definedName>
    <definedName name="BXS" localSheetId="3">#REF!</definedName>
    <definedName name="BXS" localSheetId="6">#REF!</definedName>
    <definedName name="BXS">#REF!</definedName>
    <definedName name="C.2" localSheetId="9">#REF!</definedName>
    <definedName name="C.2" localSheetId="10">#REF!</definedName>
    <definedName name="C.2" localSheetId="7">#REF!</definedName>
    <definedName name="C.2" localSheetId="1">#REF!</definedName>
    <definedName name="C.2" localSheetId="3">#REF!</definedName>
    <definedName name="C.2" localSheetId="6">#REF!</definedName>
    <definedName name="C.2">#REF!</definedName>
    <definedName name="C_" localSheetId="9">#REF!</definedName>
    <definedName name="C_" localSheetId="10">#REF!</definedName>
    <definedName name="C_" localSheetId="7">#REF!</definedName>
    <definedName name="C_" localSheetId="1">#REF!</definedName>
    <definedName name="C_" localSheetId="3">#REF!</definedName>
    <definedName name="C_" localSheetId="6">#REF!</definedName>
    <definedName name="C_">#REF!</definedName>
    <definedName name="C_1" localSheetId="9">OFFSET(#REF!,0,0,COUNT(#REF!),1)</definedName>
    <definedName name="C_1" localSheetId="10">OFFSET(#REF!,0,0,COUNT(#REF!),1)</definedName>
    <definedName name="C_1" localSheetId="7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7">OFFSET(#REF!,0,0,COUNT(#REF!),1)</definedName>
    <definedName name="C_2" localSheetId="1">OFFSET(#REF!,0,0,COUNT(#REF!),1)</definedName>
    <definedName name="C_2" localSheetId="3">OFFSET(#REF!,0,0,COUNT(#REF!),1)</definedName>
    <definedName name="C_2" localSheetId="6">OFFSET(#REF!,0,0,COUNT(#REF!),1)</definedName>
    <definedName name="C_2">OFFSET(#REF!,0,0,COUNT(#REF!),1)</definedName>
    <definedName name="CAD" localSheetId="8">#REF!</definedName>
    <definedName name="CAD" localSheetId="9">#REF!</definedName>
    <definedName name="CAD" localSheetId="10">#REF!</definedName>
    <definedName name="CAD" localSheetId="7">#REF!</definedName>
    <definedName name="CAD" localSheetId="1">#REF!</definedName>
    <definedName name="CAD" localSheetId="3">#REF!</definedName>
    <definedName name="CAD" localSheetId="6">#REF!</definedName>
    <definedName name="CAD">#REF!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8">#REF!</definedName>
    <definedName name="CAMARON" localSheetId="9">#REF!</definedName>
    <definedName name="CAMARON" localSheetId="10">#REF!</definedName>
    <definedName name="CAMARON" localSheetId="7">#REF!</definedName>
    <definedName name="CAMARON" localSheetId="1">#REF!</definedName>
    <definedName name="CAMARON" localSheetId="3">#REF!</definedName>
    <definedName name="CAMARON" localSheetId="6">#REF!</definedName>
    <definedName name="CAMARON">#REF!</definedName>
    <definedName name="Cavg" localSheetId="9">OFFSET(#REF!,0,0,COUNT(#REF!),1)</definedName>
    <definedName name="Cavg" localSheetId="10">OFFSET(#REF!,0,0,COUNT(#REF!),1)</definedName>
    <definedName name="Cavg" localSheetId="7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>OFFSET(#REF!,0,0,COUNT(#REF!),1)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7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8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7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hidden="1">{"Minpmon",#N/A,FALSE,"Monthinput"}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7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hidden="1">{"Tab1",#N/A,FALSE,"P";"Tab2",#N/A,FALSE,"P"}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7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hidden="1">{"Riqfin97",#N/A,FALSE,"Tran";"Riqfinpro",#N/A,FALSE,"Tran"}</definedName>
    <definedName name="CD" localSheetId="8">#REF!</definedName>
    <definedName name="CD" localSheetId="9">#REF!</definedName>
    <definedName name="CD" localSheetId="10">#REF!</definedName>
    <definedName name="CD" localSheetId="7">#REF!</definedName>
    <definedName name="CD" localSheetId="1">#REF!</definedName>
    <definedName name="CD" localSheetId="3">#REF!</definedName>
    <definedName name="CD" localSheetId="6">#REF!</definedName>
    <definedName name="CD">#REF!</definedName>
    <definedName name="CD1A" localSheetId="9">#REF!</definedName>
    <definedName name="CD1A" localSheetId="10">#REF!</definedName>
    <definedName name="CD1A" localSheetId="7">#REF!</definedName>
    <definedName name="CD1A" localSheetId="1">#REF!</definedName>
    <definedName name="CD1A" localSheetId="3">#REF!</definedName>
    <definedName name="CD1A" localSheetId="6">#REF!</definedName>
    <definedName name="CD1A">#REF!</definedName>
    <definedName name="CEMENTO" localSheetId="9">#REF!</definedName>
    <definedName name="CEMENTO" localSheetId="10">#REF!</definedName>
    <definedName name="CEMENTO" localSheetId="7">#REF!</definedName>
    <definedName name="CEMENTO" localSheetId="1">#REF!</definedName>
    <definedName name="CEMENTO" localSheetId="3">#REF!</definedName>
    <definedName name="CEMENTO" localSheetId="6">#REF!</definedName>
    <definedName name="CEMENTO">#REF!</definedName>
    <definedName name="cfdfdf" localSheetId="9" hidden="1">#REF!</definedName>
    <definedName name="cfdfdf" localSheetId="10" hidden="1">#REF!</definedName>
    <definedName name="cfdfdf" localSheetId="7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hidden="1">#REF!</definedName>
    <definedName name="chart" localSheetId="9">#REF!</definedName>
    <definedName name="chart" localSheetId="10">#REF!</definedName>
    <definedName name="chart" localSheetId="7">#REF!</definedName>
    <definedName name="chart" localSheetId="1">#REF!</definedName>
    <definedName name="chart" localSheetId="3">#REF!</definedName>
    <definedName name="chart" localSheetId="6">#REF!</definedName>
    <definedName name="chart">#REF!</definedName>
    <definedName name="CHF" localSheetId="9">#REF!</definedName>
    <definedName name="CHF" localSheetId="10">#REF!</definedName>
    <definedName name="CHF" localSheetId="7">#REF!</definedName>
    <definedName name="CHF" localSheetId="1">#REF!</definedName>
    <definedName name="CHF" localSheetId="3">#REF!</definedName>
    <definedName name="CHF" localSheetId="6">#REF!</definedName>
    <definedName name="CHF">#REF!</definedName>
    <definedName name="CHK5.1" localSheetId="9">#REF!</definedName>
    <definedName name="CHK5.1" localSheetId="10">#REF!</definedName>
    <definedName name="CHK5.1" localSheetId="7">#REF!</definedName>
    <definedName name="CHK5.1" localSheetId="1">#REF!</definedName>
    <definedName name="CHK5.1" localSheetId="3">#REF!</definedName>
    <definedName name="CHK5.1" localSheetId="6">#REF!</definedName>
    <definedName name="CHK5.1">#REF!</definedName>
    <definedName name="cirr" localSheetId="9">#REF!</definedName>
    <definedName name="cirr" localSheetId="10">#REF!</definedName>
    <definedName name="cirr" localSheetId="7">#REF!</definedName>
    <definedName name="cirr" localSheetId="1">#REF!</definedName>
    <definedName name="cirr" localSheetId="3">#REF!</definedName>
    <definedName name="cirr" localSheetId="6">#REF!</definedName>
    <definedName name="cirr">#REF!</definedName>
    <definedName name="ClaveDeColor" localSheetId="9">#REF!</definedName>
    <definedName name="ClaveDeColor" localSheetId="10">#REF!</definedName>
    <definedName name="ClaveDeColor" localSheetId="7">#REF!</definedName>
    <definedName name="ClaveDeColor" localSheetId="1">#REF!</definedName>
    <definedName name="ClaveDeColor" localSheetId="3">#REF!</definedName>
    <definedName name="ClaveDeColor" localSheetId="6">#REF!</definedName>
    <definedName name="ClaveDeColor">#REF!</definedName>
    <definedName name="CLUB91" localSheetId="9">#REF!</definedName>
    <definedName name="CLUB91" localSheetId="10">#REF!</definedName>
    <definedName name="CLUB91" localSheetId="7">#REF!</definedName>
    <definedName name="CLUB91" localSheetId="1">#REF!</definedName>
    <definedName name="CLUB91" localSheetId="3">#REF!</definedName>
    <definedName name="CLUB91" localSheetId="6">#REF!</definedName>
    <definedName name="CLUB91">#REF!</definedName>
    <definedName name="CMD" localSheetId="10">[33]BCP!#REF!</definedName>
    <definedName name="CMD" localSheetId="6">[33]BCP!#REF!</definedName>
    <definedName name="CMD">[33]BCP!#REF!</definedName>
    <definedName name="cmethapp" localSheetId="8">#REF!,#REF!,#REF!</definedName>
    <definedName name="cmethapp" localSheetId="9">#REF!,#REF!,#REF!</definedName>
    <definedName name="cmethapp" localSheetId="10">#REF!,#REF!,#REF!</definedName>
    <definedName name="cmethapp" localSheetId="7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10">#REF!</definedName>
    <definedName name="cmethmain" localSheetId="7">#REF!</definedName>
    <definedName name="cmethmain" localSheetId="1">#REF!</definedName>
    <definedName name="cmethmain" localSheetId="3">#REF!</definedName>
    <definedName name="cmethmain" localSheetId="6">#REF!</definedName>
    <definedName name="cmethmain">#REF!</definedName>
    <definedName name="Cmin" localSheetId="9">OFFSET(#REF!,0,0,COUNT(#REF!),1)</definedName>
    <definedName name="Cmin" localSheetId="10">OFFSET(#REF!,0,0,COUNT(#REF!),1)</definedName>
    <definedName name="Cmin" localSheetId="7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>OFFSET(#REF!,0,0,COUNT(#REF!),1)</definedName>
    <definedName name="CN" localSheetId="8">#REF!</definedName>
    <definedName name="CN" localSheetId="9">#REF!</definedName>
    <definedName name="CN" localSheetId="10">#REF!</definedName>
    <definedName name="CN" localSheetId="7">#REF!</definedName>
    <definedName name="CN" localSheetId="1">#REF!</definedName>
    <definedName name="CN" localSheetId="3">#REF!</definedName>
    <definedName name="CN" localSheetId="6">#REF!</definedName>
    <definedName name="CN">#REF!</definedName>
    <definedName name="CN1A" localSheetId="9">#REF!</definedName>
    <definedName name="CN1A" localSheetId="10">#REF!</definedName>
    <definedName name="CN1A" localSheetId="7">#REF!</definedName>
    <definedName name="CN1A" localSheetId="1">#REF!</definedName>
    <definedName name="CN1A" localSheetId="3">#REF!</definedName>
    <definedName name="CN1A" localSheetId="6">#REF!</definedName>
    <definedName name="CN1A">#REF!</definedName>
    <definedName name="Color1" localSheetId="9">#REF!</definedName>
    <definedName name="Color1" localSheetId="10">#REF!</definedName>
    <definedName name="Color1" localSheetId="7">#REF!</definedName>
    <definedName name="Color1" localSheetId="1">#REF!</definedName>
    <definedName name="Color1" localSheetId="3">#REF!</definedName>
    <definedName name="Color1" localSheetId="6">#REF!</definedName>
    <definedName name="Color1">#REF!</definedName>
    <definedName name="Color2" localSheetId="9">#REF!</definedName>
    <definedName name="Color2" localSheetId="10">#REF!</definedName>
    <definedName name="Color2" localSheetId="7">#REF!</definedName>
    <definedName name="Color2" localSheetId="1">#REF!</definedName>
    <definedName name="Color2" localSheetId="3">#REF!</definedName>
    <definedName name="Color2" localSheetId="6">#REF!</definedName>
    <definedName name="Color2">#REF!</definedName>
    <definedName name="Color3" localSheetId="9">#REF!</definedName>
    <definedName name="Color3" localSheetId="10">#REF!</definedName>
    <definedName name="Color3" localSheetId="7">#REF!</definedName>
    <definedName name="Color3" localSheetId="1">#REF!</definedName>
    <definedName name="Color3" localSheetId="3">#REF!</definedName>
    <definedName name="Color3" localSheetId="6">#REF!</definedName>
    <definedName name="Color3">#REF!</definedName>
    <definedName name="Color4" localSheetId="9">#REF!</definedName>
    <definedName name="Color4" localSheetId="10">#REF!</definedName>
    <definedName name="Color4" localSheetId="7">#REF!</definedName>
    <definedName name="Color4" localSheetId="1">#REF!</definedName>
    <definedName name="Color4" localSheetId="3">#REF!</definedName>
    <definedName name="Color4" localSheetId="6">#REF!</definedName>
    <definedName name="Color4">#REF!</definedName>
    <definedName name="Color5" localSheetId="9">#REF!</definedName>
    <definedName name="Color5" localSheetId="10">#REF!</definedName>
    <definedName name="Color5" localSheetId="7">#REF!</definedName>
    <definedName name="Color5" localSheetId="1">#REF!</definedName>
    <definedName name="Color5" localSheetId="3">#REF!</definedName>
    <definedName name="Color5" localSheetId="6">#REF!</definedName>
    <definedName name="Color5">#REF!</definedName>
    <definedName name="Color6" localSheetId="9">#REF!</definedName>
    <definedName name="Color6" localSheetId="10">#REF!</definedName>
    <definedName name="Color6" localSheetId="7">#REF!</definedName>
    <definedName name="Color6" localSheetId="1">#REF!</definedName>
    <definedName name="Color6" localSheetId="3">#REF!</definedName>
    <definedName name="Color6" localSheetId="6">#REF!</definedName>
    <definedName name="Color6">#REF!</definedName>
    <definedName name="COM" localSheetId="9">#REF!</definedName>
    <definedName name="COM" localSheetId="10">#REF!</definedName>
    <definedName name="COM" localSheetId="7">#REF!</definedName>
    <definedName name="COM" localSheetId="1">#REF!</definedName>
    <definedName name="COM" localSheetId="3">#REF!</definedName>
    <definedName name="COM" localSheetId="6">#REF!</definedName>
    <definedName name="COM">#REF!</definedName>
    <definedName name="CONS1">[42]MONTHLY!$BP$4:$CA$4</definedName>
    <definedName name="CONS2">[42]MONTHLY!$CB$4:$CM$4</definedName>
    <definedName name="CONSOL" localSheetId="8">#REF!</definedName>
    <definedName name="CONSOL" localSheetId="9">#REF!</definedName>
    <definedName name="CONSOL" localSheetId="10">#REF!</definedName>
    <definedName name="CONSOL" localSheetId="7">#REF!</definedName>
    <definedName name="CONSOL" localSheetId="1">#REF!</definedName>
    <definedName name="CONSOL" localSheetId="3">#REF!</definedName>
    <definedName name="CONSOL" localSheetId="6">#REF!</definedName>
    <definedName name="CONSOL">#REF!</definedName>
    <definedName name="CONSOLC2" localSheetId="9">#REF!</definedName>
    <definedName name="CONSOLC2" localSheetId="10">#REF!</definedName>
    <definedName name="CONSOLC2" localSheetId="7">#REF!</definedName>
    <definedName name="CONSOLC2" localSheetId="1">#REF!</definedName>
    <definedName name="CONSOLC2" localSheetId="3">#REF!</definedName>
    <definedName name="CONSOLC2" localSheetId="6">#REF!</definedName>
    <definedName name="CONSOLC2">#REF!</definedName>
    <definedName name="cooperantes" localSheetId="1">#REF!</definedName>
    <definedName name="cooperantes" localSheetId="3">#REF!</definedName>
    <definedName name="cooperantes">#REF!</definedName>
    <definedName name="copystart" localSheetId="9">#REF!</definedName>
    <definedName name="copystart" localSheetId="10">#REF!</definedName>
    <definedName name="copystart" localSheetId="7">#REF!</definedName>
    <definedName name="copystart" localSheetId="1">#REF!</definedName>
    <definedName name="copystart" localSheetId="3">#REF!</definedName>
    <definedName name="copystart" localSheetId="6">#REF!</definedName>
    <definedName name="copystart">#REF!</definedName>
    <definedName name="Copytodebt" localSheetId="10">'[1]in-out'!#REF!</definedName>
    <definedName name="Copytodebt" localSheetId="7">'[1]in-out'!#REF!</definedName>
    <definedName name="Copytodebt" localSheetId="1">'[1]in-out'!#REF!</definedName>
    <definedName name="Copytodebt" localSheetId="3">'[1]in-out'!#REF!</definedName>
    <definedName name="Copytodebt" localSheetId="6">'[1]in-out'!#REF!</definedName>
    <definedName name="Copytodebt">'[1]in-out'!#REF!</definedName>
    <definedName name="COUNT" localSheetId="8">#REF!</definedName>
    <definedName name="COUNT" localSheetId="9">#REF!</definedName>
    <definedName name="COUNT" localSheetId="10">#REF!</definedName>
    <definedName name="COUNT" localSheetId="7">#REF!</definedName>
    <definedName name="COUNT" localSheetId="1">#REF!</definedName>
    <definedName name="COUNT" localSheetId="3">#REF!</definedName>
    <definedName name="COUNT" localSheetId="6">#REF!</definedName>
    <definedName name="COUNT">#REF!</definedName>
    <definedName name="COUNTER" localSheetId="9">#REF!</definedName>
    <definedName name="COUNTER" localSheetId="10">#REF!</definedName>
    <definedName name="COUNTER" localSheetId="7">#REF!</definedName>
    <definedName name="COUNTER" localSheetId="1">#REF!</definedName>
    <definedName name="COUNTER" localSheetId="3">#REF!</definedName>
    <definedName name="COUNTER" localSheetId="6">#REF!</definedName>
    <definedName name="COUNTER">#REF!</definedName>
    <definedName name="cp" localSheetId="10" hidden="1">'[43]C Summary'!#REF!</definedName>
    <definedName name="cp" localSheetId="7" hidden="1">'[43]C Summary'!#REF!</definedName>
    <definedName name="cp" localSheetId="1" hidden="1">'[43]C Summary'!#REF!</definedName>
    <definedName name="cp" localSheetId="3" hidden="1">'[43]C Summary'!#REF!</definedName>
    <definedName name="cp" localSheetId="6" hidden="1">'[43]C Summary'!#REF!</definedName>
    <definedName name="cp" hidden="1">'[43]C Summary'!#REF!</definedName>
    <definedName name="CPF" localSheetId="8">#REF!</definedName>
    <definedName name="CPF" localSheetId="9">#REF!</definedName>
    <definedName name="CPF" localSheetId="10">#REF!</definedName>
    <definedName name="CPF" localSheetId="7">#REF!</definedName>
    <definedName name="CPF" localSheetId="1">#REF!</definedName>
    <definedName name="CPF" localSheetId="3">#REF!</definedName>
    <definedName name="CPF" localSheetId="6">#REF!</definedName>
    <definedName name="CPF">#REF!</definedName>
    <definedName name="CPI_Core" localSheetId="9">#REF!</definedName>
    <definedName name="CPI_Core" localSheetId="10">#REF!</definedName>
    <definedName name="CPI_Core" localSheetId="7">#REF!</definedName>
    <definedName name="CPI_Core" localSheetId="1">#REF!</definedName>
    <definedName name="CPI_Core" localSheetId="3">#REF!</definedName>
    <definedName name="CPI_Core" localSheetId="6">#REF!</definedName>
    <definedName name="CPI_Core">#REF!</definedName>
    <definedName name="CPI_NAT_monthly" localSheetId="9">#REF!</definedName>
    <definedName name="CPI_NAT_monthly" localSheetId="10">#REF!</definedName>
    <definedName name="CPI_NAT_monthly" localSheetId="7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>#REF!</definedName>
    <definedName name="CREDITOBCH" localSheetId="9">#REF!</definedName>
    <definedName name="CREDITOBCH" localSheetId="10">#REF!</definedName>
    <definedName name="CREDITOBCH" localSheetId="7">#REF!</definedName>
    <definedName name="CREDITOBCH" localSheetId="1">#REF!</definedName>
    <definedName name="CREDITOBCH" localSheetId="3">#REF!</definedName>
    <definedName name="CREDITOBCH" localSheetId="6">#REF!</definedName>
    <definedName name="CREDITOBCH">#REF!</definedName>
    <definedName name="CREDITORSB" localSheetId="9">#REF!</definedName>
    <definedName name="CREDITORSB" localSheetId="10">#REF!</definedName>
    <definedName name="CREDITORSB" localSheetId="7">#REF!</definedName>
    <definedName name="CREDITORSB" localSheetId="1">#REF!</definedName>
    <definedName name="CREDITORSB" localSheetId="3">#REF!</definedName>
    <definedName name="CREDITORSB" localSheetId="6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7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10">#REF!</definedName>
    <definedName name="Crt" localSheetId="7">#REF!</definedName>
    <definedName name="Crt" localSheetId="1">#REF!</definedName>
    <definedName name="Crt" localSheetId="3">#REF!</definedName>
    <definedName name="Crt" localSheetId="6">#REF!</definedName>
    <definedName name="Crt">#REF!</definedName>
    <definedName name="CRUDE1">[42]MONTHLY!$B$437:$Z$444</definedName>
    <definedName name="CRUDE2">[42]MONTHLY!$B$451:$Z$458</definedName>
    <definedName name="CRUDE3">[42]MONTHLY!$B$465:$Z$472</definedName>
    <definedName name="CRUZ" localSheetId="8">#REF!</definedName>
    <definedName name="CRUZ" localSheetId="9">#REF!</definedName>
    <definedName name="CRUZ" localSheetId="10">#REF!</definedName>
    <definedName name="CRUZ" localSheetId="7">#REF!</definedName>
    <definedName name="CRUZ" localSheetId="1">#REF!</definedName>
    <definedName name="CRUZ" localSheetId="3">#REF!</definedName>
    <definedName name="CRUZ" localSheetId="6">#REF!</definedName>
    <definedName name="CRUZ">#REF!</definedName>
    <definedName name="CRUZ1" localSheetId="9">#REF!</definedName>
    <definedName name="CRUZ1" localSheetId="10">#REF!</definedName>
    <definedName name="CRUZ1" localSheetId="7">#REF!</definedName>
    <definedName name="CRUZ1" localSheetId="1">#REF!</definedName>
    <definedName name="CRUZ1" localSheetId="3">#REF!</definedName>
    <definedName name="CRUZ1" localSheetId="6">#REF!</definedName>
    <definedName name="CRUZ1">#REF!</definedName>
    <definedName name="CS" localSheetId="9">#REF!</definedName>
    <definedName name="CS" localSheetId="10">#REF!</definedName>
    <definedName name="CS" localSheetId="7">#REF!</definedName>
    <definedName name="CS" localSheetId="1">#REF!</definedName>
    <definedName name="CS" localSheetId="3">#REF!</definedName>
    <definedName name="CS" localSheetId="6">#REF!</definedName>
    <definedName name="CS">#REF!</definedName>
    <definedName name="CS1A" localSheetId="9">#REF!</definedName>
    <definedName name="CS1A" localSheetId="10">#REF!</definedName>
    <definedName name="CS1A" localSheetId="7">#REF!</definedName>
    <definedName name="CS1A" localSheetId="1">#REF!</definedName>
    <definedName name="CS1A" localSheetId="3">#REF!</definedName>
    <definedName name="CS1A" localSheetId="6">#REF!</definedName>
    <definedName name="CS1A">#REF!</definedName>
    <definedName name="CUENTASMON" localSheetId="10">[33]BCP!#REF!</definedName>
    <definedName name="CUENTASMON" localSheetId="6">[33]BCP!#REF!</definedName>
    <definedName name="CUENTASMON">[33]BCP!#REF!</definedName>
    <definedName name="CurMonth" localSheetId="8">#REF!</definedName>
    <definedName name="CurMonth" localSheetId="9">#REF!</definedName>
    <definedName name="CurMonth" localSheetId="10">#REF!</definedName>
    <definedName name="CurMonth" localSheetId="7">#REF!</definedName>
    <definedName name="CurMonth" localSheetId="1">#REF!</definedName>
    <definedName name="CurMonth" localSheetId="3">#REF!</definedName>
    <definedName name="CurMonth" localSheetId="6">#REF!</definedName>
    <definedName name="CurMonth">#REF!</definedName>
    <definedName name="Currency" localSheetId="9">#REF!</definedName>
    <definedName name="Currency" localSheetId="10">#REF!</definedName>
    <definedName name="Currency" localSheetId="7">#REF!</definedName>
    <definedName name="Currency" localSheetId="1">#REF!</definedName>
    <definedName name="Currency" localSheetId="3">#REF!</definedName>
    <definedName name="Currency" localSheetId="6">#REF!</definedName>
    <definedName name="Currency">#REF!</definedName>
    <definedName name="CURRENTYEAR" localSheetId="1">#REF!</definedName>
    <definedName name="CURRENTYEAR" localSheetId="3">#REF!</definedName>
    <definedName name="CURRENTYEAR">#REF!</definedName>
    <definedName name="cutoff">'[44]LIC cutoff'!$A$2:$B$15</definedName>
    <definedName name="CYEAR2021" localSheetId="7">[45]Coal!$B$583:$J$583</definedName>
    <definedName name="CYEAR2021" localSheetId="3">[45]Coal!$B$583:$J$583</definedName>
    <definedName name="CYEAR2021">[45]Coal!$B$583:$J$583</definedName>
    <definedName name="CYEAR2022" localSheetId="7">[45]Coal!$K$583:$V$583</definedName>
    <definedName name="CYEAR2022" localSheetId="3">[45]Coal!$K$583:$V$583</definedName>
    <definedName name="CYEAR2022">[45]Coal!$K$583:$V$583</definedName>
    <definedName name="CYEAR2023" localSheetId="7">[45]Coal!$W$583:$AH$583</definedName>
    <definedName name="CYEAR2023" localSheetId="3">[45]Coal!$W$583:$AH$583</definedName>
    <definedName name="CYEAR2023">[45]Coal!$W$583:$AH$583</definedName>
    <definedName name="CYEAR2024" localSheetId="7">[45]Coal!$AI$583:$AT$583</definedName>
    <definedName name="CYEAR2024" localSheetId="3">[45]Coal!$AI$583:$AT$583</definedName>
    <definedName name="CYEAR2024">[45]Coal!$AI$583:$AT$583</definedName>
    <definedName name="CYEAR2025" localSheetId="7">[45]Coal!$AU$583:$AX$583</definedName>
    <definedName name="CYEAR2025" localSheetId="3">[45]Coal!$AU$583:$AX$583</definedName>
    <definedName name="CYEAR2025">[45]Coal!$AU$583:$AX$583</definedName>
    <definedName name="d" localSheetId="8" hidden="1">'[46]Fax a enviar'!#REF!</definedName>
    <definedName name="d" localSheetId="9" hidden="1">'[46]Fax a enviar'!#REF!</definedName>
    <definedName name="d" localSheetId="10" hidden="1">'[46]Fax a enviar'!#REF!</definedName>
    <definedName name="d" localSheetId="7" hidden="1">'[46]Fax a enviar'!#REF!</definedName>
    <definedName name="d" localSheetId="1" hidden="1">'[46]Fax a enviar'!#REF!</definedName>
    <definedName name="d" localSheetId="3" hidden="1">'[46]Fax a enviar'!#REF!</definedName>
    <definedName name="d" localSheetId="6" hidden="1">'[46]Fax a enviar'!#REF!</definedName>
    <definedName name="d" hidden="1">'[46]Fax a enviar'!#REF!</definedName>
    <definedName name="D_B" localSheetId="8">#REF!</definedName>
    <definedName name="D_B" localSheetId="9">#REF!</definedName>
    <definedName name="D_B" localSheetId="10">#REF!</definedName>
    <definedName name="D_B" localSheetId="7">#REF!</definedName>
    <definedName name="D_B" localSheetId="1">#REF!</definedName>
    <definedName name="D_B" localSheetId="3">#REF!</definedName>
    <definedName name="D_B" localSheetId="6">#REF!</definedName>
    <definedName name="D_B">#REF!</definedName>
    <definedName name="D_G" localSheetId="9">#REF!</definedName>
    <definedName name="D_G" localSheetId="10">#REF!</definedName>
    <definedName name="D_G" localSheetId="7">#REF!</definedName>
    <definedName name="D_G" localSheetId="1">#REF!</definedName>
    <definedName name="D_G" localSheetId="3">#REF!</definedName>
    <definedName name="D_G" localSheetId="6">#REF!</definedName>
    <definedName name="D_G">#REF!</definedName>
    <definedName name="D_Ind" localSheetId="9">#REF!</definedName>
    <definedName name="D_Ind" localSheetId="10">#REF!</definedName>
    <definedName name="D_Ind" localSheetId="7">#REF!</definedName>
    <definedName name="D_Ind" localSheetId="1">#REF!</definedName>
    <definedName name="D_Ind" localSheetId="3">#REF!</definedName>
    <definedName name="D_Ind" localSheetId="6">#REF!</definedName>
    <definedName name="D_Ind">#REF!</definedName>
    <definedName name="D_L" localSheetId="9">#REF!</definedName>
    <definedName name="D_L" localSheetId="10">#REF!</definedName>
    <definedName name="D_L" localSheetId="7">#REF!</definedName>
    <definedName name="D_L" localSheetId="1">#REF!</definedName>
    <definedName name="D_L" localSheetId="3">#REF!</definedName>
    <definedName name="D_L" localSheetId="6">#REF!</definedName>
    <definedName name="D_L">#REF!</definedName>
    <definedName name="D_O" localSheetId="9">#REF!</definedName>
    <definedName name="D_O" localSheetId="10">#REF!</definedName>
    <definedName name="D_O" localSheetId="7">#REF!</definedName>
    <definedName name="D_O" localSheetId="1">#REF!</definedName>
    <definedName name="D_O" localSheetId="3">#REF!</definedName>
    <definedName name="D_O" localSheetId="6">#REF!</definedName>
    <definedName name="D_O">#REF!</definedName>
    <definedName name="D_S" localSheetId="9">#REF!</definedName>
    <definedName name="D_S" localSheetId="10">#REF!</definedName>
    <definedName name="D_S" localSheetId="7">#REF!</definedName>
    <definedName name="D_S" localSheetId="1">#REF!</definedName>
    <definedName name="D_S" localSheetId="3">#REF!</definedName>
    <definedName name="D_S" localSheetId="6">#REF!</definedName>
    <definedName name="D_S">#REF!</definedName>
    <definedName name="D_SRM" localSheetId="9">#REF!</definedName>
    <definedName name="D_SRM" localSheetId="10">#REF!</definedName>
    <definedName name="D_SRM" localSheetId="7">#REF!</definedName>
    <definedName name="D_SRM" localSheetId="1">#REF!</definedName>
    <definedName name="D_SRM" localSheetId="3">#REF!</definedName>
    <definedName name="D_SRM" localSheetId="6">#REF!</definedName>
    <definedName name="D_SRM">#REF!</definedName>
    <definedName name="D_SY" localSheetId="9">#REF!</definedName>
    <definedName name="D_SY" localSheetId="10">#REF!</definedName>
    <definedName name="D_SY" localSheetId="7">#REF!</definedName>
    <definedName name="D_SY" localSheetId="1">#REF!</definedName>
    <definedName name="D_SY" localSheetId="3">#REF!</definedName>
    <definedName name="D_SY" localSheetId="6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7">#REF!</definedName>
    <definedName name="da" localSheetId="1">#REF!</definedName>
    <definedName name="da" localSheetId="3">#REF!</definedName>
    <definedName name="da" localSheetId="6">#REF!</definedName>
    <definedName name="da">#REF!</definedName>
    <definedName name="DABproj">#N/A</definedName>
    <definedName name="DAGproj">#N/A</definedName>
    <definedName name="Daily_Depreciation">'[37]Inter-Bank'!$E$5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10">#REF!</definedName>
    <definedName name="data" localSheetId="7">#REF!</definedName>
    <definedName name="data" localSheetId="1">#REF!</definedName>
    <definedName name="data" localSheetId="3">#REF!</definedName>
    <definedName name="data" localSheetId="6">#REF!</definedName>
    <definedName name="data">#REF!</definedName>
    <definedName name="data1" localSheetId="9">#REF!</definedName>
    <definedName name="data1" localSheetId="10">#REF!</definedName>
    <definedName name="data1" localSheetId="7">#REF!</definedName>
    <definedName name="data1" localSheetId="1">#REF!</definedName>
    <definedName name="data1" localSheetId="3">#REF!</definedName>
    <definedName name="data1" localSheetId="6">#REF!</definedName>
    <definedName name="data1">#REF!</definedName>
    <definedName name="Data2" localSheetId="9">#REF!</definedName>
    <definedName name="Data2" localSheetId="10">#REF!</definedName>
    <definedName name="Data2" localSheetId="7">#REF!</definedName>
    <definedName name="Data2" localSheetId="1">#REF!</definedName>
    <definedName name="Data2" localSheetId="3">#REF!</definedName>
    <definedName name="Data2" localSheetId="6">#REF!</definedName>
    <definedName name="Data2">#REF!</definedName>
    <definedName name="dataSeguimiento" localSheetId="1">#REF!</definedName>
    <definedName name="dataSeguimiento" localSheetId="3">#REF!</definedName>
    <definedName name="dataSeguimiento">#REF!</definedName>
    <definedName name="Dataset" localSheetId="9">#REF!</definedName>
    <definedName name="Dataset" localSheetId="10">#REF!</definedName>
    <definedName name="Dataset" localSheetId="7">#REF!</definedName>
    <definedName name="Dataset" localSheetId="1">#REF!</definedName>
    <definedName name="Dataset" localSheetId="3">#REF!</definedName>
    <definedName name="Dataset" localSheetId="6">#REF!</definedName>
    <definedName name="Dataset">#REF!</definedName>
    <definedName name="date" localSheetId="1">[47]Tablas!$IV$1:$IV$2</definedName>
    <definedName name="date">[47]Tablas!$IV$1:$IV$2</definedName>
    <definedName name="dates">'[27]shared data'!$S$8:$S$155</definedName>
    <definedName name="DATES_A">'[27]shared data'!$D$2:$AC$2</definedName>
    <definedName name="Dates1" localSheetId="8">#REF!</definedName>
    <definedName name="Dates1" localSheetId="9">#REF!</definedName>
    <definedName name="Dates1" localSheetId="10">#REF!</definedName>
    <definedName name="Dates1" localSheetId="7">#REF!</definedName>
    <definedName name="Dates1" localSheetId="1">#REF!</definedName>
    <definedName name="Dates1" localSheetId="3">#REF!</definedName>
    <definedName name="Dates1" localSheetId="6">#REF!</definedName>
    <definedName name="Dates1">#REF!</definedName>
    <definedName name="DB" localSheetId="9">#REF!</definedName>
    <definedName name="DB" localSheetId="10">#REF!</definedName>
    <definedName name="DB" localSheetId="7">#REF!</definedName>
    <definedName name="DB" localSheetId="1">#REF!</definedName>
    <definedName name="DB" localSheetId="3">#REF!</definedName>
    <definedName name="DB" localSheetId="6">#REF!</definedName>
    <definedName name="DB">#REF!</definedName>
    <definedName name="dbo" localSheetId="9">#REF!</definedName>
    <definedName name="dbo" localSheetId="10">#REF!</definedName>
    <definedName name="dbo" localSheetId="7">#REF!</definedName>
    <definedName name="dbo" localSheetId="1">#REF!</definedName>
    <definedName name="dbo" localSheetId="3">#REF!</definedName>
    <definedName name="dbo" localSheetId="6">#REF!</definedName>
    <definedName name="dbo">#REF!</definedName>
    <definedName name="DBproj">#N/A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7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8">#REF!</definedName>
    <definedName name="DDD" localSheetId="9">#REF!</definedName>
    <definedName name="DDD" localSheetId="10">#REF!</definedName>
    <definedName name="DDD" localSheetId="7">#REF!</definedName>
    <definedName name="DDD" localSheetId="1">#REF!</definedName>
    <definedName name="DDD" localSheetId="3">#REF!</definedName>
    <definedName name="DDD" localSheetId="6">#REF!</definedName>
    <definedName name="DDD">#REF!</definedName>
    <definedName name="dddd" localSheetId="8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7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hidden="1">{"Minpmon",#N/A,FALSE,"Monthinput"}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7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10" hidden="1">#REF!</definedName>
    <definedName name="ddgdg" localSheetId="7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hidden="1">#REF!</definedName>
    <definedName name="Deal_Date">'[37]Inter-Bank'!$B$5</definedName>
    <definedName name="DEBRIEF" localSheetId="8">#REF!</definedName>
    <definedName name="DEBRIEF" localSheetId="9">#REF!</definedName>
    <definedName name="DEBRIEF" localSheetId="10">#REF!</definedName>
    <definedName name="DEBRIEF" localSheetId="7">#REF!</definedName>
    <definedName name="DEBRIEF" localSheetId="1">#REF!</definedName>
    <definedName name="DEBRIEF" localSheetId="3">#REF!</definedName>
    <definedName name="DEBRIEF" localSheetId="6">#REF!</definedName>
    <definedName name="DEBRIEF">#REF!</definedName>
    <definedName name="DEBT" localSheetId="9">#REF!</definedName>
    <definedName name="DEBT" localSheetId="10">#REF!</definedName>
    <definedName name="DEBT" localSheetId="7">#REF!</definedName>
    <definedName name="DEBT" localSheetId="1">#REF!</definedName>
    <definedName name="DEBT" localSheetId="3">#REF!</definedName>
    <definedName name="DEBT" localSheetId="6">#REF!</definedName>
    <definedName name="DEBT">#REF!</definedName>
    <definedName name="DEFL" localSheetId="9">#REF!</definedName>
    <definedName name="DEFL" localSheetId="10">#REF!</definedName>
    <definedName name="DEFL" localSheetId="7">#REF!</definedName>
    <definedName name="DEFL" localSheetId="1">#REF!</definedName>
    <definedName name="DEFL" localSheetId="3">#REF!</definedName>
    <definedName name="DEFL" localSheetId="6">#REF!</definedName>
    <definedName name="DEFL">#REF!</definedName>
    <definedName name="DEG" localSheetId="9">#REF!</definedName>
    <definedName name="DEG" localSheetId="10">#REF!</definedName>
    <definedName name="DEG" localSheetId="7">#REF!</definedName>
    <definedName name="DEG" localSheetId="1">#REF!</definedName>
    <definedName name="DEG" localSheetId="3">#REF!</definedName>
    <definedName name="DEG" localSheetId="6">#REF!</definedName>
    <definedName name="DEG">#REF!</definedName>
    <definedName name="DEMEURO" localSheetId="9">#REF!</definedName>
    <definedName name="DEMEURO" localSheetId="10">#REF!</definedName>
    <definedName name="DEMEURO" localSheetId="7">#REF!</definedName>
    <definedName name="DEMEURO" localSheetId="1">#REF!</definedName>
    <definedName name="DEMEURO" localSheetId="3">#REF!</definedName>
    <definedName name="DEMEURO" localSheetId="6">#REF!</definedName>
    <definedName name="DEMEURO">#REF!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7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hidden="1">{"Tab1",#N/A,FALSE,"P";"Tab2",#N/A,FALSE,"P"}</definedName>
    <definedName name="DES" localSheetId="8">#REF!</definedName>
    <definedName name="DES" localSheetId="9">#REF!</definedName>
    <definedName name="DES" localSheetId="10">#REF!</definedName>
    <definedName name="DES" localSheetId="7">#REF!</definedName>
    <definedName name="DES" localSheetId="1">#REF!</definedName>
    <definedName name="DES" localSheetId="3">#REF!</definedName>
    <definedName name="DES" localSheetId="6">#REF!</definedName>
    <definedName name="DES">#REF!</definedName>
    <definedName name="dfdf" localSheetId="8" hidden="1">'[46]Fax a enviar'!#REF!</definedName>
    <definedName name="dfdf" localSheetId="9" hidden="1">'[46]Fax a enviar'!#REF!</definedName>
    <definedName name="dfdf" localSheetId="10" hidden="1">'[46]Fax a enviar'!#REF!</definedName>
    <definedName name="dfdf" localSheetId="7" hidden="1">'[46]Fax a enviar'!#REF!</definedName>
    <definedName name="dfdf" localSheetId="1" hidden="1">'[46]Fax a enviar'!#REF!</definedName>
    <definedName name="dfdf" localSheetId="3" hidden="1">'[46]Fax a enviar'!#REF!</definedName>
    <definedName name="dfdf" localSheetId="6" hidden="1">'[46]Fax a enviar'!#REF!</definedName>
    <definedName name="dfdf" hidden="1">'[46]Fax a enviar'!#REF!</definedName>
    <definedName name="dfdfsd" localSheetId="9" hidden="1">'[48]Fax a enviar'!#REF!</definedName>
    <definedName name="dfdfsd" localSheetId="10" hidden="1">'[48]Fax a enviar'!#REF!</definedName>
    <definedName name="dfdfsd" localSheetId="7" hidden="1">'[48]Fax a enviar'!#REF!</definedName>
    <definedName name="dfdfsd" localSheetId="1" hidden="1">'[48]Fax a enviar'!#REF!</definedName>
    <definedName name="dfdfsd" localSheetId="3" hidden="1">'[48]Fax a enviar'!#REF!</definedName>
    <definedName name="dfdfsd" localSheetId="6" hidden="1">'[48]Fax a enviar'!#REF!</definedName>
    <definedName name="dfdfsd" hidden="1">'[48]Fax a enviar'!#REF!</definedName>
    <definedName name="dfdgfdfd" hidden="1">'[49]Fax a enviar'!#REF!</definedName>
    <definedName name="dfdgfdsfsd" localSheetId="8" hidden="1">#REF!</definedName>
    <definedName name="dfdgfdsfsd" localSheetId="9" hidden="1">#REF!</definedName>
    <definedName name="dfdgfdsfsd" localSheetId="10" hidden="1">#REF!</definedName>
    <definedName name="dfdgfdsfsd" localSheetId="7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hidden="1">#REF!</definedName>
    <definedName name="dfgd" localSheetId="9">#REF!</definedName>
    <definedName name="dfgd" localSheetId="10">#REF!</definedName>
    <definedName name="dfgd" localSheetId="7">#REF!</definedName>
    <definedName name="dfgd" localSheetId="1">#REF!</definedName>
    <definedName name="dfgd" localSheetId="3">#REF!</definedName>
    <definedName name="dfgd" localSheetId="6">#REF!</definedName>
    <definedName name="dfgd">#REF!</definedName>
    <definedName name="DG" localSheetId="9">#REF!</definedName>
    <definedName name="DG" localSheetId="10">#REF!</definedName>
    <definedName name="DG" localSheetId="7">#REF!</definedName>
    <definedName name="DG" localSheetId="1">#REF!</definedName>
    <definedName name="DG" localSheetId="3">#REF!</definedName>
    <definedName name="DG" localSheetId="6">#REF!</definedName>
    <definedName name="DG">#REF!</definedName>
    <definedName name="DG_S" localSheetId="9">#REF!</definedName>
    <definedName name="DG_S" localSheetId="10">#REF!</definedName>
    <definedName name="DG_S" localSheetId="7">#REF!</definedName>
    <definedName name="DG_S" localSheetId="1">#REF!</definedName>
    <definedName name="DG_S" localSheetId="3">#REF!</definedName>
    <definedName name="DG_S" localSheetId="6">#REF!</definedName>
    <definedName name="DG_S">#REF!</definedName>
    <definedName name="dgdgd" localSheetId="9" hidden="1">#REF!</definedName>
    <definedName name="dgdgd" localSheetId="10" hidden="1">#REF!</definedName>
    <definedName name="dgdgd" localSheetId="7" hidden="1">#REF!</definedName>
    <definedName name="dgdgd" localSheetId="1" hidden="1">#REF!</definedName>
    <definedName name="dgdgd" localSheetId="3" hidden="1">#REF!</definedName>
    <definedName name="dgdgd" localSheetId="6" hidden="1">#REF!</definedName>
    <definedName name="dgdgd" hidden="1">#REF!</definedName>
    <definedName name="DGproj">#N/A</definedName>
    <definedName name="Discount_IDA">[50]NPV!$B$28</definedName>
    <definedName name="Discount_NC" localSheetId="7">[50]NPV!#REF!</definedName>
    <definedName name="Discount_NC" localSheetId="3">[50]NPV!#REF!</definedName>
    <definedName name="Discount_NC" localSheetId="6">[50]NPV!#REF!</definedName>
    <definedName name="Discount_NC">[50]NPV!#REF!</definedName>
    <definedName name="DiscountRate" localSheetId="8">#REF!</definedName>
    <definedName name="DiscountRate" localSheetId="9">#REF!</definedName>
    <definedName name="DiscountRate" localSheetId="10">#REF!</definedName>
    <definedName name="DiscountRate" localSheetId="7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>#REF!</definedName>
    <definedName name="DIVISOR" localSheetId="9">#REF!</definedName>
    <definedName name="DIVISOR" localSheetId="10">#REF!</definedName>
    <definedName name="DIVISOR" localSheetId="7">#REF!</definedName>
    <definedName name="DIVISOR" localSheetId="1">#REF!</definedName>
    <definedName name="DIVISOR" localSheetId="3">#REF!</definedName>
    <definedName name="DIVISOR" localSheetId="6">#REF!</definedName>
    <definedName name="DIVISOR">#REF!</definedName>
    <definedName name="DIVISOR1" localSheetId="9">#REF!</definedName>
    <definedName name="DIVISOR1" localSheetId="10">#REF!</definedName>
    <definedName name="DIVISOR1" localSheetId="7">#REF!</definedName>
    <definedName name="DIVISOR1" localSheetId="1">#REF!</definedName>
    <definedName name="DIVISOR1" localSheetId="3">#REF!</definedName>
    <definedName name="DIVISOR1" localSheetId="6">#REF!</definedName>
    <definedName name="DIVISOR1">#REF!</definedName>
    <definedName name="DKK" localSheetId="9">#REF!</definedName>
    <definedName name="DKK" localSheetId="10">#REF!</definedName>
    <definedName name="DKK" localSheetId="7">#REF!</definedName>
    <definedName name="DKK" localSheetId="1">#REF!</definedName>
    <definedName name="DKK" localSheetId="3">#REF!</definedName>
    <definedName name="DKK" localSheetId="6">#REF!</definedName>
    <definedName name="DKK">#REF!</definedName>
    <definedName name="DKR" localSheetId="9">#REF!</definedName>
    <definedName name="DKR" localSheetId="10">#REF!</definedName>
    <definedName name="DKR" localSheetId="7">#REF!</definedName>
    <definedName name="DKR" localSheetId="1">#REF!</definedName>
    <definedName name="DKR" localSheetId="3">#REF!</definedName>
    <definedName name="DKR" localSheetId="6">#REF!</definedName>
    <definedName name="DKR">#REF!</definedName>
    <definedName name="DM" localSheetId="9">#REF!</definedName>
    <definedName name="DM" localSheetId="10">#REF!</definedName>
    <definedName name="DM" localSheetId="7">#REF!</definedName>
    <definedName name="DM" localSheetId="1">#REF!</definedName>
    <definedName name="DM" localSheetId="3">#REF!</definedName>
    <definedName name="DM" localSheetId="6">#REF!</definedName>
    <definedName name="DM">#REF!</definedName>
    <definedName name="DM1A" localSheetId="9">#REF!</definedName>
    <definedName name="DM1A" localSheetId="10">#REF!</definedName>
    <definedName name="DM1A" localSheetId="7">#REF!</definedName>
    <definedName name="DM1A" localSheetId="1">#REF!</definedName>
    <definedName name="DM1A" localSheetId="3">#REF!</definedName>
    <definedName name="DM1A" localSheetId="6">#REF!</definedName>
    <definedName name="DM1A">#REF!</definedName>
    <definedName name="DO" localSheetId="9">#REF!</definedName>
    <definedName name="DO" localSheetId="10">#REF!</definedName>
    <definedName name="DO" localSheetId="7">#REF!</definedName>
    <definedName name="DO" localSheetId="1">#REF!</definedName>
    <definedName name="DO" localSheetId="3">#REF!</definedName>
    <definedName name="DO" localSheetId="6">#REF!</definedName>
    <definedName name="DO">#REF!</definedName>
    <definedName name="Dproj">#N/A</definedName>
    <definedName name="DR" localSheetId="8">#REF!</definedName>
    <definedName name="DR" localSheetId="9">#REF!</definedName>
    <definedName name="DR" localSheetId="10">#REF!</definedName>
    <definedName name="DR" localSheetId="7">#REF!</definedName>
    <definedName name="DR" localSheetId="1">#REF!</definedName>
    <definedName name="DR" localSheetId="3">#REF!</definedName>
    <definedName name="DR" localSheetId="6">#REF!</definedName>
    <definedName name="DR">#REF!</definedName>
    <definedName name="DR1A" localSheetId="9">#REF!</definedName>
    <definedName name="DR1A" localSheetId="10">#REF!</definedName>
    <definedName name="DR1A" localSheetId="7">#REF!</definedName>
    <definedName name="DR1A" localSheetId="1">#REF!</definedName>
    <definedName name="DR1A" localSheetId="3">#REF!</definedName>
    <definedName name="DR1A" localSheetId="6">#REF!</definedName>
    <definedName name="DR1A">#REF!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'[46]Fax a enviar'!#REF!</definedName>
    <definedName name="DSA_Assumptions" localSheetId="8">#REF!</definedName>
    <definedName name="DSA_Assumptions" localSheetId="9">#REF!</definedName>
    <definedName name="DSA_Assumptions" localSheetId="10">#REF!</definedName>
    <definedName name="DSA_Assumptions" localSheetId="7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8" hidden="1">'[46]Fax a enviar'!#REF!</definedName>
    <definedName name="dsds" localSheetId="9" hidden="1">'[46]Fax a enviar'!#REF!</definedName>
    <definedName name="dsds" localSheetId="10" hidden="1">'[46]Fax a enviar'!#REF!</definedName>
    <definedName name="dsds" localSheetId="7" hidden="1">'[46]Fax a enviar'!#REF!</definedName>
    <definedName name="dsds" localSheetId="1" hidden="1">'[46]Fax a enviar'!#REF!</definedName>
    <definedName name="dsds" localSheetId="3" hidden="1">'[46]Fax a enviar'!#REF!</definedName>
    <definedName name="dsds" localSheetId="6" hidden="1">'[46]Fax a enviar'!#REF!</definedName>
    <definedName name="dsds" hidden="1">'[46]Fax a enviar'!#REF!</definedName>
    <definedName name="DSI" localSheetId="8">#REF!</definedName>
    <definedName name="DSI" localSheetId="9">#REF!</definedName>
    <definedName name="DSI" localSheetId="10">#REF!</definedName>
    <definedName name="DSI" localSheetId="7">#REF!</definedName>
    <definedName name="DSI" localSheetId="1">#REF!</definedName>
    <definedName name="DSI" localSheetId="3">#REF!</definedName>
    <definedName name="DSI" localSheetId="6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10">#REF!</definedName>
    <definedName name="DSP" localSheetId="7">#REF!</definedName>
    <definedName name="DSP" localSheetId="1">#REF!</definedName>
    <definedName name="DSP" localSheetId="3">#REF!</definedName>
    <definedName name="DSP" localSheetId="6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10">#REF!</definedName>
    <definedName name="DSPG" localSheetId="7">#REF!</definedName>
    <definedName name="DSPG" localSheetId="1">#REF!</definedName>
    <definedName name="DSPG" localSheetId="3">#REF!</definedName>
    <definedName name="DSPG" localSheetId="6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8">#REF!</definedName>
    <definedName name="DY" localSheetId="9">#REF!</definedName>
    <definedName name="DY" localSheetId="10">#REF!</definedName>
    <definedName name="DY" localSheetId="7">#REF!</definedName>
    <definedName name="DY" localSheetId="1">#REF!</definedName>
    <definedName name="DY" localSheetId="3">#REF!</definedName>
    <definedName name="DY" localSheetId="6">#REF!</definedName>
    <definedName name="DY">#REF!</definedName>
    <definedName name="DY1A" localSheetId="9">#REF!</definedName>
    <definedName name="DY1A" localSheetId="10">#REF!</definedName>
    <definedName name="DY1A" localSheetId="7">#REF!</definedName>
    <definedName name="DY1A" localSheetId="1">#REF!</definedName>
    <definedName name="DY1A" localSheetId="3">#REF!</definedName>
    <definedName name="DY1A" localSheetId="6">#REF!</definedName>
    <definedName name="DY1A">#REF!</definedName>
    <definedName name="E" localSheetId="9">#REF!</definedName>
    <definedName name="E" localSheetId="10">#REF!</definedName>
    <definedName name="E" localSheetId="7">#REF!</definedName>
    <definedName name="E" localSheetId="1">#REF!</definedName>
    <definedName name="E" localSheetId="3">#REF!</definedName>
    <definedName name="E" localSheetId="6">#REF!</definedName>
    <definedName name="E">#REF!</definedName>
    <definedName name="EBRD" localSheetId="9">#REF!</definedName>
    <definedName name="EBRD" localSheetId="10">#REF!</definedName>
    <definedName name="EBRD" localSheetId="7">#REF!</definedName>
    <definedName name="EBRD" localSheetId="1">#REF!</definedName>
    <definedName name="EBRD" localSheetId="3">#REF!</definedName>
    <definedName name="EBRD" localSheetId="6">#REF!</definedName>
    <definedName name="EBRD">#REF!</definedName>
    <definedName name="ECU" localSheetId="9">#REF!</definedName>
    <definedName name="ECU" localSheetId="10">#REF!</definedName>
    <definedName name="ECU" localSheetId="7">#REF!</definedName>
    <definedName name="ECU" localSheetId="1">#REF!</definedName>
    <definedName name="ECU" localSheetId="3">#REF!</definedName>
    <definedName name="ECU" localSheetId="6">#REF!</definedName>
    <definedName name="ECU">#REF!</definedName>
    <definedName name="EDNA">#N/A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7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hidden="1">{"Riqfin97",#N/A,FALSE,"Tran";"Riqfinpro",#N/A,FALSE,"Tran"}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7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7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7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7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7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10" hidden="1">#REF!</definedName>
    <definedName name="eeeeeeeeee" localSheetId="7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hidden="1">#REF!</definedName>
    <definedName name="efdgd" localSheetId="8" hidden="1">'[51]Fax a enviar'!#REF!</definedName>
    <definedName name="efdgd" localSheetId="9" hidden="1">'[51]Fax a enviar'!#REF!</definedName>
    <definedName name="efdgd" localSheetId="10" hidden="1">'[51]Fax a enviar'!#REF!</definedName>
    <definedName name="efdgd" localSheetId="7" hidden="1">'[51]Fax a enviar'!#REF!</definedName>
    <definedName name="efdgd" localSheetId="1" hidden="1">'[51]Fax a enviar'!#REF!</definedName>
    <definedName name="efdgd" localSheetId="3" hidden="1">'[51]Fax a enviar'!#REF!</definedName>
    <definedName name="efdgd" localSheetId="6" hidden="1">'[51]Fax a enviar'!#REF!</definedName>
    <definedName name="efdgd" hidden="1">'[51]Fax a enviar'!#REF!</definedName>
    <definedName name="efefte" localSheetId="8" hidden="1">'[51]Fax a enviar'!#REF!</definedName>
    <definedName name="efefte" localSheetId="7" hidden="1">'[51]Fax a enviar'!#REF!</definedName>
    <definedName name="efefte" localSheetId="1" hidden="1">'[51]Fax a enviar'!#REF!</definedName>
    <definedName name="efefte" localSheetId="3" hidden="1">'[51]Fax a enviar'!#REF!</definedName>
    <definedName name="efefte" localSheetId="6" hidden="1">'[51]Fax a enviar'!#REF!</definedName>
    <definedName name="efefte" hidden="1">'[51]Fax a enviar'!#REF!</definedName>
    <definedName name="efsdfsd" localSheetId="8" hidden="1">#REF!</definedName>
    <definedName name="efsdfsd" localSheetId="9" hidden="1">#REF!</definedName>
    <definedName name="efsdfsd" localSheetId="10" hidden="1">#REF!</definedName>
    <definedName name="efsdfsd" localSheetId="7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hidden="1">#REF!</definedName>
    <definedName name="eka" localSheetId="9">#REF!</definedName>
    <definedName name="eka" localSheetId="10">#REF!</definedName>
    <definedName name="eka" localSheetId="7">#REF!</definedName>
    <definedName name="eka" localSheetId="1">#REF!</definedName>
    <definedName name="eka" localSheetId="3">#REF!</definedName>
    <definedName name="eka" localSheetId="6">#REF!</definedName>
    <definedName name="eka">#REF!</definedName>
    <definedName name="EMISION" localSheetId="10">[33]BCP!#REF!</definedName>
    <definedName name="EMISION" localSheetId="7">[33]BCP!#REF!</definedName>
    <definedName name="EMISION" localSheetId="3">[33]BCP!#REF!</definedName>
    <definedName name="EMISION" localSheetId="6">[33]BCP!#REF!</definedName>
    <definedName name="EMISION">[33]BCP!#REF!</definedName>
    <definedName name="empty" localSheetId="8">#REF!</definedName>
    <definedName name="empty" localSheetId="9">#REF!</definedName>
    <definedName name="empty" localSheetId="10">#REF!</definedName>
    <definedName name="empty" localSheetId="7">#REF!</definedName>
    <definedName name="empty" localSheetId="1">#REF!</definedName>
    <definedName name="empty" localSheetId="3">#REF!</definedName>
    <definedName name="empty" localSheetId="6">#REF!</definedName>
    <definedName name="empty">#REF!</definedName>
    <definedName name="ENDA">#N/A</definedName>
    <definedName name="enri" localSheetId="8">#REF!</definedName>
    <definedName name="enri" localSheetId="9">#REF!</definedName>
    <definedName name="enri" localSheetId="10">#REF!</definedName>
    <definedName name="enri" localSheetId="7">#REF!</definedName>
    <definedName name="enri" localSheetId="1">#REF!</definedName>
    <definedName name="enri" localSheetId="3">#REF!</definedName>
    <definedName name="enri" localSheetId="6">#REF!</definedName>
    <definedName name="enri">#REF!</definedName>
    <definedName name="erererer" localSheetId="8" hidden="1">'[46]Fax a enviar'!#REF!</definedName>
    <definedName name="erererer" localSheetId="9" hidden="1">'[46]Fax a enviar'!#REF!</definedName>
    <definedName name="erererer" localSheetId="10" hidden="1">'[46]Fax a enviar'!#REF!</definedName>
    <definedName name="erererer" localSheetId="7" hidden="1">'[46]Fax a enviar'!#REF!</definedName>
    <definedName name="erererer" localSheetId="1" hidden="1">'[46]Fax a enviar'!#REF!</definedName>
    <definedName name="erererer" localSheetId="3" hidden="1">'[46]Fax a enviar'!#REF!</definedName>
    <definedName name="erererer" localSheetId="6" hidden="1">'[46]Fax a enviar'!#REF!</definedName>
    <definedName name="erererer" hidden="1">'[46]Fax a enviar'!#REF!</definedName>
    <definedName name="ererwrw" localSheetId="10" hidden="1">'[49]Fax a enviar'!#REF!</definedName>
    <definedName name="ererwrw" localSheetId="7" hidden="1">'[49]Fax a enviar'!#REF!</definedName>
    <definedName name="ererwrw" localSheetId="1" hidden="1">'[49]Fax a enviar'!#REF!</definedName>
    <definedName name="ererwrw" localSheetId="3" hidden="1">'[49]Fax a enviar'!#REF!</definedName>
    <definedName name="ererwrw" localSheetId="6" hidden="1">'[49]Fax a enviar'!#REF!</definedName>
    <definedName name="ererwrw" hidden="1">'[49]Fax a enviar'!#REF!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7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7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hidden="1">{"Main Economic Indicators",#N/A,FALSE,"C"}</definedName>
    <definedName name="ert" localSheetId="8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7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hidden="1">{"Minpmon",#N/A,FALSE,"Monthinput"}</definedName>
    <definedName name="ESAF_QUAR_GDP" localSheetId="8">#REF!</definedName>
    <definedName name="ESAF_QUAR_GDP" localSheetId="9">#REF!</definedName>
    <definedName name="ESAF_QUAR_GDP" localSheetId="10">#REF!</definedName>
    <definedName name="ESAF_QUAR_GDP" localSheetId="7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>#REF!</definedName>
    <definedName name="esafr" localSheetId="8">#REF!</definedName>
    <definedName name="esafr" localSheetId="9">#REF!</definedName>
    <definedName name="esafr" localSheetId="10">#REF!</definedName>
    <definedName name="esafr" localSheetId="7">#REF!</definedName>
    <definedName name="esafr" localSheetId="1">#REF!</definedName>
    <definedName name="esafr" localSheetId="3">#REF!</definedName>
    <definedName name="esafr" localSheetId="6">#REF!</definedName>
    <definedName name="esafr">#REF!</definedName>
    <definedName name="ESC" localSheetId="9">#REF!</definedName>
    <definedName name="ESC" localSheetId="10">#REF!</definedName>
    <definedName name="ESC" localSheetId="7">#REF!</definedName>
    <definedName name="ESC" localSheetId="1">#REF!</definedName>
    <definedName name="ESC" localSheetId="3">#REF!</definedName>
    <definedName name="ESC" localSheetId="6">#REF!</definedName>
    <definedName name="ESC">#REF!</definedName>
    <definedName name="ESTRUCTURA" localSheetId="10" hidden="1">[4]C!#REF!</definedName>
    <definedName name="ESTRUCTURA" localSheetId="7" hidden="1">[4]C!#REF!</definedName>
    <definedName name="ESTRUCTURA" localSheetId="1" hidden="1">[4]C!#REF!</definedName>
    <definedName name="ESTRUCTURA" localSheetId="3" hidden="1">[4]C!#REF!</definedName>
    <definedName name="ESTRUCTURA" localSheetId="6" hidden="1">[4]C!#REF!</definedName>
    <definedName name="ESTRUCTURA" hidden="1">[4]C!#REF!</definedName>
    <definedName name="etewte" localSheetId="8" hidden="1">#REF!</definedName>
    <definedName name="etewte" localSheetId="9" hidden="1">#REF!</definedName>
    <definedName name="etewte" localSheetId="10" hidden="1">#REF!</definedName>
    <definedName name="etewte" localSheetId="7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7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hidden="1">#REF!</definedName>
    <definedName name="EURCRUDE87" localSheetId="9">#REF!</definedName>
    <definedName name="EURCRUDE87" localSheetId="10">#REF!</definedName>
    <definedName name="EURCRUDE87" localSheetId="7">#REF!</definedName>
    <definedName name="EURCRUDE87" localSheetId="1">#REF!</definedName>
    <definedName name="EURCRUDE87" localSheetId="3">#REF!</definedName>
    <definedName name="EURCRUDE87" localSheetId="6">#REF!</definedName>
    <definedName name="EURCRUDE87">#REF!</definedName>
    <definedName name="EURCRUDE88" localSheetId="9">#REF!</definedName>
    <definedName name="EURCRUDE88" localSheetId="10">#REF!</definedName>
    <definedName name="EURCRUDE88" localSheetId="7">#REF!</definedName>
    <definedName name="EURCRUDE88" localSheetId="1">#REF!</definedName>
    <definedName name="EURCRUDE88" localSheetId="3">#REF!</definedName>
    <definedName name="EURCRUDE88" localSheetId="6">#REF!</definedName>
    <definedName name="EURCRUDE88">#REF!</definedName>
    <definedName name="EURO" localSheetId="9">#REF!</definedName>
    <definedName name="EURO" localSheetId="10">#REF!</definedName>
    <definedName name="EURO" localSheetId="7">#REF!</definedName>
    <definedName name="EURO" localSheetId="1">#REF!</definedName>
    <definedName name="EURO" localSheetId="3">#REF!</definedName>
    <definedName name="EURO" localSheetId="6">#REF!</definedName>
    <definedName name="EURO">#REF!</definedName>
    <definedName name="EURO1" localSheetId="9">#REF!</definedName>
    <definedName name="EURO1" localSheetId="10">#REF!</definedName>
    <definedName name="EURO1" localSheetId="7">#REF!</definedName>
    <definedName name="EURO1" localSheetId="1">#REF!</definedName>
    <definedName name="EURO1" localSheetId="3">#REF!</definedName>
    <definedName name="EURO1" localSheetId="6">#REF!</definedName>
    <definedName name="EURO1">#REF!</definedName>
    <definedName name="EURPROD87" localSheetId="9">#REF!</definedName>
    <definedName name="EURPROD87" localSheetId="10">#REF!</definedName>
    <definedName name="EURPROD87" localSheetId="7">#REF!</definedName>
    <definedName name="EURPROD87" localSheetId="1">#REF!</definedName>
    <definedName name="EURPROD87" localSheetId="3">#REF!</definedName>
    <definedName name="EURPROD87" localSheetId="6">#REF!</definedName>
    <definedName name="EURPROD87">#REF!</definedName>
    <definedName name="EURPROD88" localSheetId="9">#REF!</definedName>
    <definedName name="EURPROD88" localSheetId="10">#REF!</definedName>
    <definedName name="EURPROD88" localSheetId="7">#REF!</definedName>
    <definedName name="EURPROD88" localSheetId="1">#REF!</definedName>
    <definedName name="EURPROD88" localSheetId="3">#REF!</definedName>
    <definedName name="EURPROD88" localSheetId="6">#REF!</definedName>
    <definedName name="EURPROD88">#REF!</definedName>
    <definedName name="EURTOT87" localSheetId="9">#REF!</definedName>
    <definedName name="EURTOT87" localSheetId="10">#REF!</definedName>
    <definedName name="EURTOT87" localSheetId="7">#REF!</definedName>
    <definedName name="EURTOT87" localSheetId="1">#REF!</definedName>
    <definedName name="EURTOT87" localSheetId="3">#REF!</definedName>
    <definedName name="EURTOT87" localSheetId="6">#REF!</definedName>
    <definedName name="EURTOT87">#REF!</definedName>
    <definedName name="EURTOT88" localSheetId="9">#REF!</definedName>
    <definedName name="EURTOT88" localSheetId="10">#REF!</definedName>
    <definedName name="EURTOT88" localSheetId="7">#REF!</definedName>
    <definedName name="EURTOT88" localSheetId="1">#REF!</definedName>
    <definedName name="EURTOT88" localSheetId="3">#REF!</definedName>
    <definedName name="EURTOT88" localSheetId="6">#REF!</definedName>
    <definedName name="EURTOT88">#REF!</definedName>
    <definedName name="eustocks">#N/A</definedName>
    <definedName name="ex">[52]Sheet1!$N$2:$Q$26</definedName>
    <definedName name="ExitWRS">[53]Main!$AB$25</definedName>
    <definedName name="FAL" localSheetId="8">#REF!</definedName>
    <definedName name="FAL" localSheetId="9">#REF!</definedName>
    <definedName name="FAL" localSheetId="10">#REF!</definedName>
    <definedName name="FAL" localSheetId="7">#REF!</definedName>
    <definedName name="FAL" localSheetId="1">#REF!</definedName>
    <definedName name="FAL" localSheetId="3">#REF!</definedName>
    <definedName name="FAL" localSheetId="6">#REF!</definedName>
    <definedName name="FAL">#REF!</definedName>
    <definedName name="FB" localSheetId="9">#REF!</definedName>
    <definedName name="FB" localSheetId="10">#REF!</definedName>
    <definedName name="FB" localSheetId="7">#REF!</definedName>
    <definedName name="FB" localSheetId="1">#REF!</definedName>
    <definedName name="FB" localSheetId="3">#REF!</definedName>
    <definedName name="FB" localSheetId="6">#REF!</definedName>
    <definedName name="FB">#REF!</definedName>
    <definedName name="FB1A" localSheetId="9">#REF!</definedName>
    <definedName name="FB1A" localSheetId="10">#REF!</definedName>
    <definedName name="FB1A" localSheetId="7">#REF!</definedName>
    <definedName name="FB1A" localSheetId="1">#REF!</definedName>
    <definedName name="FB1A" localSheetId="3">#REF!</definedName>
    <definedName name="FB1A" localSheetId="6">#REF!</definedName>
    <definedName name="FB1A">#REF!</definedName>
    <definedName name="fdfd" localSheetId="10" hidden="1">'[24]Fax a enviar'!#REF!</definedName>
    <definedName name="fdfd" localSheetId="7" hidden="1">'[24]Fax a enviar'!#REF!</definedName>
    <definedName name="fdfd" localSheetId="3" hidden="1">'[24]Fax a enviar'!#REF!</definedName>
    <definedName name="fdfd" localSheetId="6" hidden="1">'[24]Fax a enviar'!#REF!</definedName>
    <definedName name="fdfd" hidden="1">'[24]Fax a enviar'!#REF!</definedName>
    <definedName name="fdfdd" localSheetId="8" hidden="1">#REF!</definedName>
    <definedName name="fdfdd" localSheetId="9" hidden="1">#REF!</definedName>
    <definedName name="fdfdd" localSheetId="10" hidden="1">#REF!</definedName>
    <definedName name="fdfdd" localSheetId="7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hidden="1">#REF!</definedName>
    <definedName name="fdfddf" localSheetId="9" hidden="1">#REF!</definedName>
    <definedName name="fdfddf" localSheetId="10" hidden="1">#REF!</definedName>
    <definedName name="fdfddf" localSheetId="7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hidden="1">#REF!</definedName>
    <definedName name="fdfdf" localSheetId="10" hidden="1">'[24]Fax a enviar'!#REF!</definedName>
    <definedName name="fdfdf" localSheetId="7" hidden="1">'[24]Fax a enviar'!#REF!</definedName>
    <definedName name="fdfdf" localSheetId="3" hidden="1">'[24]Fax a enviar'!#REF!</definedName>
    <definedName name="fdfdf" localSheetId="6" hidden="1">'[24]Fax a enviar'!#REF!</definedName>
    <definedName name="fdfdf" hidden="1">'[24]Fax a enviar'!#REF!</definedName>
    <definedName name="fdfds" localSheetId="8" hidden="1">#REF!</definedName>
    <definedName name="fdfds" localSheetId="9" hidden="1">#REF!</definedName>
    <definedName name="fdfds" localSheetId="10" hidden="1">#REF!</definedName>
    <definedName name="fdfds" localSheetId="7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hidden="1">#REF!</definedName>
    <definedName name="fdfdsafsdf" localSheetId="8" hidden="1">'[48]Fax a enviar'!#REF!</definedName>
    <definedName name="fdfdsafsdf" localSheetId="9" hidden="1">'[48]Fax a enviar'!#REF!</definedName>
    <definedName name="fdfdsafsdf" localSheetId="10" hidden="1">'[48]Fax a enviar'!#REF!</definedName>
    <definedName name="fdfdsafsdf" localSheetId="7" hidden="1">'[48]Fax a enviar'!#REF!</definedName>
    <definedName name="fdfdsafsdf" localSheetId="1" hidden="1">'[48]Fax a enviar'!#REF!</definedName>
    <definedName name="fdfdsafsdf" localSheetId="3" hidden="1">'[48]Fax a enviar'!#REF!</definedName>
    <definedName name="fdfdsafsdf" localSheetId="6" hidden="1">'[48]Fax a enviar'!#REF!</definedName>
    <definedName name="fdfdsafsdf" hidden="1">'[48]Fax a enviar'!#REF!</definedName>
    <definedName name="fdfdsf" localSheetId="8" hidden="1">#REF!</definedName>
    <definedName name="fdfdsf" localSheetId="9" hidden="1">#REF!</definedName>
    <definedName name="fdfdsf" localSheetId="10" hidden="1">#REF!</definedName>
    <definedName name="fdfdsf" localSheetId="7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hidden="1">#REF!</definedName>
    <definedName name="fdfsd" localSheetId="8" hidden="1">'[35]Fax a enviar'!#REF!</definedName>
    <definedName name="fdfsd" localSheetId="9" hidden="1">'[35]Fax a enviar'!#REF!</definedName>
    <definedName name="fdfsd" localSheetId="10" hidden="1">'[35]Fax a enviar'!#REF!</definedName>
    <definedName name="fdfsd" localSheetId="7" hidden="1">'[35]Fax a enviar'!#REF!</definedName>
    <definedName name="fdfsd" localSheetId="1" hidden="1">'[35]Fax a enviar'!#REF!</definedName>
    <definedName name="fdfsd" localSheetId="3" hidden="1">'[35]Fax a enviar'!#REF!</definedName>
    <definedName name="fdfsd" localSheetId="6" hidden="1">'[35]Fax a enviar'!#REF!</definedName>
    <definedName name="fdfsd" hidden="1">'[35]Fax a enviar'!#REF!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7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hidden="1">{"Riqfin97",#N/A,FALSE,"Tran";"Riqfinpro",#N/A,FALSE,"Tran"}</definedName>
    <definedName name="feere" hidden="1">'[46]Fax a enviar'!#REF!</definedName>
    <definedName name="fef" hidden="1">'[46]Fax a enviar'!#REF!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7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10">#REF!</definedName>
    <definedName name="FF" localSheetId="7">#REF!</definedName>
    <definedName name="FF" localSheetId="1">#REF!</definedName>
    <definedName name="FF" localSheetId="3">#REF!</definedName>
    <definedName name="FF" localSheetId="6">#REF!</definedName>
    <definedName name="FF">#REF!</definedName>
    <definedName name="FF1A" localSheetId="9">#REF!</definedName>
    <definedName name="FF1A" localSheetId="10">#REF!</definedName>
    <definedName name="FF1A" localSheetId="7">#REF!</definedName>
    <definedName name="FF1A" localSheetId="1">#REF!</definedName>
    <definedName name="FF1A" localSheetId="3">#REF!</definedName>
    <definedName name="FF1A" localSheetId="6">#REF!</definedName>
    <definedName name="FF1A">#REF!</definedName>
    <definedName name="fff" localSheetId="9" hidden="1">#REF!</definedName>
    <definedName name="fff" localSheetId="10" hidden="1">#REF!</definedName>
    <definedName name="fff" localSheetId="7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hidden="1">#REF!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7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10">#REF!</definedName>
    <definedName name="fffff" localSheetId="7">#REF!</definedName>
    <definedName name="fffff" localSheetId="1">#REF!</definedName>
    <definedName name="fffff" localSheetId="3">#REF!</definedName>
    <definedName name="fffff" localSheetId="6">#REF!</definedName>
    <definedName name="fffff">#REF!</definedName>
    <definedName name="ffffff" localSheetId="9" hidden="1">#REF!</definedName>
    <definedName name="ffffff" localSheetId="10" hidden="1">#REF!</definedName>
    <definedName name="ffffff" localSheetId="7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hidden="1">#REF!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7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hidden="1">{"Minpmon",#N/A,FALSE,"Monthinput"}</definedName>
    <definedName name="fffffffff" hidden="1">'[46]Fax a enviar'!#REF!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hidden="1">{"Riqfin97",#N/A,FALSE,"Tran";"Riqfinpro",#N/A,FALSE,"Tran"}</definedName>
    <definedName name="FFNN" localSheetId="8">#REF!</definedName>
    <definedName name="FFNN" localSheetId="9">#REF!</definedName>
    <definedName name="FFNN" localSheetId="10">#REF!</definedName>
    <definedName name="FFNN" localSheetId="7">#REF!</definedName>
    <definedName name="FFNN" localSheetId="1">#REF!</definedName>
    <definedName name="FFNN" localSheetId="3">#REF!</definedName>
    <definedName name="FFNN" localSheetId="6">#REF!</definedName>
    <definedName name="FFNN">#REF!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7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hidden="1">{"Riqfin97",#N/A,FALSE,"Tran";"Riqfinpro",#N/A,FALSE,"Tran"}</definedName>
    <definedName name="fgfg" hidden="1">'[49]Fax a enviar'!#REF!</definedName>
    <definedName name="fghfghf" hidden="1">'[54]Fax a enviar'!#REF!</definedName>
    <definedName name="fhnfdj" hidden="1">'[46]Fax a enviar'!#REF!</definedName>
    <definedName name="Fig.1" localSheetId="8">#REF!</definedName>
    <definedName name="Fig.1" localSheetId="9">#REF!</definedName>
    <definedName name="Fig.1" localSheetId="10">#REF!</definedName>
    <definedName name="Fig.1" localSheetId="7">#REF!</definedName>
    <definedName name="Fig.1" localSheetId="1">#REF!</definedName>
    <definedName name="Fig.1" localSheetId="3">#REF!</definedName>
    <definedName name="Fig.1" localSheetId="6">#REF!</definedName>
    <definedName name="Fig.1">#REF!</definedName>
    <definedName name="FigTitle" localSheetId="9">#REF!</definedName>
    <definedName name="FigTitle" localSheetId="10">#REF!</definedName>
    <definedName name="FigTitle" localSheetId="7">#REF!</definedName>
    <definedName name="FigTitle" localSheetId="1">#REF!</definedName>
    <definedName name="FigTitle" localSheetId="3">#REF!</definedName>
    <definedName name="FigTitle" localSheetId="6">#REF!</definedName>
    <definedName name="FigTitle">#REF!</definedName>
    <definedName name="Figure.3" localSheetId="9">#REF!</definedName>
    <definedName name="Figure.3" localSheetId="10">#REF!</definedName>
    <definedName name="Figure.3" localSheetId="7">#REF!</definedName>
    <definedName name="Figure.3" localSheetId="1">#REF!</definedName>
    <definedName name="Figure.3" localSheetId="3">#REF!</definedName>
    <definedName name="Figure.3" localSheetId="6">#REF!</definedName>
    <definedName name="Figure.3">#REF!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7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sc" localSheetId="8">#REF!</definedName>
    <definedName name="Fisc" localSheetId="9">#REF!</definedName>
    <definedName name="Fisc" localSheetId="10">#REF!</definedName>
    <definedName name="Fisc" localSheetId="7">#REF!</definedName>
    <definedName name="Fisc" localSheetId="1">#REF!</definedName>
    <definedName name="Fisc" localSheetId="3">#REF!</definedName>
    <definedName name="Fisc" localSheetId="6">#REF!</definedName>
    <definedName name="Fisc">#REF!</definedName>
    <definedName name="Fisca" localSheetId="8">#REF!</definedName>
    <definedName name="Fisca" localSheetId="9">#REF!</definedName>
    <definedName name="Fisca" localSheetId="10">#REF!</definedName>
    <definedName name="Fisca" localSheetId="7">#REF!</definedName>
    <definedName name="Fisca" localSheetId="1">#REF!</definedName>
    <definedName name="Fisca" localSheetId="3">#REF!</definedName>
    <definedName name="Fisca" localSheetId="6">#REF!</definedName>
    <definedName name="Fisca">#REF!</definedName>
    <definedName name="FMI" localSheetId="8">[33]BCP!#REF!</definedName>
    <definedName name="FMI" localSheetId="10">[33]BCP!#REF!</definedName>
    <definedName name="FMI" localSheetId="7">[33]BCP!#REF!</definedName>
    <definedName name="FMI" localSheetId="1">[33]BCP!#REF!</definedName>
    <definedName name="FMI" localSheetId="3">[33]BCP!#REF!</definedName>
    <definedName name="FMI" localSheetId="6">[33]BCP!#REF!</definedName>
    <definedName name="FMI">[33]BCP!#REF!</definedName>
    <definedName name="FMK" localSheetId="8">#REF!</definedName>
    <definedName name="FMK" localSheetId="9">#REF!</definedName>
    <definedName name="FMK" localSheetId="10">#REF!</definedName>
    <definedName name="FMK" localSheetId="7">#REF!</definedName>
    <definedName name="FMK" localSheetId="1">#REF!</definedName>
    <definedName name="FMK" localSheetId="3">#REF!</definedName>
    <definedName name="FMK" localSheetId="6">#REF!</definedName>
    <definedName name="FMK">#REF!</definedName>
    <definedName name="FORMATO">#N/A</definedName>
    <definedName name="FRAMENO" localSheetId="8">#REF!</definedName>
    <definedName name="FRAMENO" localSheetId="9">#REF!</definedName>
    <definedName name="FRAMENO" localSheetId="10">#REF!</definedName>
    <definedName name="FRAMENO" localSheetId="7">#REF!</definedName>
    <definedName name="FRAMENO" localSheetId="1">#REF!</definedName>
    <definedName name="FRAMENO" localSheetId="3">#REF!</definedName>
    <definedName name="FRAMENO" localSheetId="6">#REF!</definedName>
    <definedName name="FRAMENO">#REF!</definedName>
    <definedName name="framework_macro" localSheetId="9">#REF!</definedName>
    <definedName name="framework_macro" localSheetId="10">#REF!</definedName>
    <definedName name="framework_macro" localSheetId="7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>#REF!</definedName>
    <definedName name="framework_macro_new" localSheetId="9">#REF!</definedName>
    <definedName name="framework_macro_new" localSheetId="10">#REF!</definedName>
    <definedName name="framework_macro_new" localSheetId="7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7">#REF!</definedName>
    <definedName name="framework_monetary" localSheetId="1">#REF!</definedName>
    <definedName name="framework_monetary" localSheetId="3">#REF!</definedName>
    <definedName name="framework_monetary" localSheetId="6">#REF!</definedName>
    <definedName name="framework_monetary">#REF!</definedName>
    <definedName name="FRAMEYES" localSheetId="9">#REF!</definedName>
    <definedName name="FRAMEYES" localSheetId="10">#REF!</definedName>
    <definedName name="FRAMEYES" localSheetId="7">#REF!</definedName>
    <definedName name="FRAMEYES" localSheetId="1">#REF!</definedName>
    <definedName name="FRAMEYES" localSheetId="3">#REF!</definedName>
    <definedName name="FRAMEYES" localSheetId="6">#REF!</definedName>
    <definedName name="FRAMEYES">#REF!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7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hidden="1">{"Tab1",#N/A,FALSE,"P";"Tab2",#N/A,FALSE,"P"}</definedName>
    <definedName name="FRFEURO" localSheetId="8">#REF!</definedName>
    <definedName name="FRFEURO" localSheetId="9">#REF!</definedName>
    <definedName name="FRFEURO" localSheetId="10">#REF!</definedName>
    <definedName name="FRFEURO" localSheetId="7">#REF!</definedName>
    <definedName name="FRFEURO" localSheetId="1">#REF!</definedName>
    <definedName name="FRFEURO" localSheetId="3">#REF!</definedName>
    <definedName name="FRFEURO" localSheetId="6">#REF!</definedName>
    <definedName name="FRFEURO">#REF!</definedName>
    <definedName name="FS" localSheetId="9">#REF!</definedName>
    <definedName name="FS" localSheetId="10">#REF!</definedName>
    <definedName name="FS" localSheetId="7">#REF!</definedName>
    <definedName name="FS" localSheetId="1">#REF!</definedName>
    <definedName name="FS" localSheetId="3">#REF!</definedName>
    <definedName name="FS" localSheetId="6">#REF!</definedName>
    <definedName name="FS">#REF!</definedName>
    <definedName name="FS1A" localSheetId="9">#REF!</definedName>
    <definedName name="FS1A" localSheetId="10">#REF!</definedName>
    <definedName name="FS1A" localSheetId="7">#REF!</definedName>
    <definedName name="FS1A" localSheetId="1">#REF!</definedName>
    <definedName name="FS1A" localSheetId="3">#REF!</definedName>
    <definedName name="FS1A" localSheetId="6">#REF!</definedName>
    <definedName name="FS1A">#REF!</definedName>
    <definedName name="fsdfsd" localSheetId="10" hidden="1">[55]C!#REF!</definedName>
    <definedName name="fsdfsd" localSheetId="7" hidden="1">[55]C!#REF!</definedName>
    <definedName name="fsdfsd" localSheetId="3" hidden="1">[55]C!#REF!</definedName>
    <definedName name="fsdfsd" localSheetId="6" hidden="1">[55]C!#REF!</definedName>
    <definedName name="fsdfsd" hidden="1">[55]C!#REF!</definedName>
    <definedName name="fsdsdfa" localSheetId="10" hidden="1">'[48]Fax a enviar'!#REF!</definedName>
    <definedName name="fsdsdfa" localSheetId="7" hidden="1">'[48]Fax a enviar'!#REF!</definedName>
    <definedName name="fsdsdfa" localSheetId="3" hidden="1">'[48]Fax a enviar'!#REF!</definedName>
    <definedName name="fsdsdfa" localSheetId="6" hidden="1">'[48]Fax a enviar'!#REF!</definedName>
    <definedName name="fsdsdfa" hidden="1">'[48]Fax a enviar'!#REF!</definedName>
    <definedName name="FT" localSheetId="8">#REF!</definedName>
    <definedName name="FT" localSheetId="9">#REF!</definedName>
    <definedName name="FT" localSheetId="10">#REF!</definedName>
    <definedName name="FT" localSheetId="7">#REF!</definedName>
    <definedName name="FT" localSheetId="1">#REF!</definedName>
    <definedName name="FT" localSheetId="3">#REF!</definedName>
    <definedName name="FT" localSheetId="6">#REF!</definedName>
    <definedName name="FT">#REF!</definedName>
    <definedName name="FT1A" localSheetId="9">#REF!</definedName>
    <definedName name="FT1A" localSheetId="10">#REF!</definedName>
    <definedName name="FT1A" localSheetId="7">#REF!</definedName>
    <definedName name="FT1A" localSheetId="1">#REF!</definedName>
    <definedName name="FT1A" localSheetId="3">#REF!</definedName>
    <definedName name="FT1A" localSheetId="6">#REF!</definedName>
    <definedName name="FT1A">#REF!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7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7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10">#REF!</definedName>
    <definedName name="FUENTE" localSheetId="7">#REF!</definedName>
    <definedName name="FUENTE" localSheetId="1">#REF!</definedName>
    <definedName name="FUENTE" localSheetId="3">#REF!</definedName>
    <definedName name="FUENTE" localSheetId="6">#REF!</definedName>
    <definedName name="FUENTE">#REF!</definedName>
    <definedName name="fuente1" localSheetId="9">#REF!</definedName>
    <definedName name="fuente1" localSheetId="10">#REF!</definedName>
    <definedName name="fuente1" localSheetId="7">#REF!</definedName>
    <definedName name="fuente1" localSheetId="1">#REF!</definedName>
    <definedName name="fuente1" localSheetId="3">#REF!</definedName>
    <definedName name="fuente1" localSheetId="6">#REF!</definedName>
    <definedName name="fuente1">#REF!</definedName>
    <definedName name="FUENTE2" localSheetId="9">#REF!</definedName>
    <definedName name="FUENTE2" localSheetId="10">#REF!</definedName>
    <definedName name="FUENTE2" localSheetId="7">#REF!</definedName>
    <definedName name="FUENTE2" localSheetId="1">#REF!</definedName>
    <definedName name="FUENTE2" localSheetId="3">#REF!</definedName>
    <definedName name="FUENTE2" localSheetId="6">#REF!</definedName>
    <definedName name="FUENTE2">#REF!</definedName>
    <definedName name="Fuentes" localSheetId="9">#REF!</definedName>
    <definedName name="Fuentes" localSheetId="10">#REF!</definedName>
    <definedName name="Fuentes" localSheetId="7">#REF!</definedName>
    <definedName name="Fuentes" localSheetId="1">#REF!</definedName>
    <definedName name="Fuentes" localSheetId="3">#REF!</definedName>
    <definedName name="Fuentes" localSheetId="6">#REF!</definedName>
    <definedName name="Fuentes">#REF!</definedName>
    <definedName name="fx" localSheetId="9">#REF!</definedName>
    <definedName name="fx" localSheetId="10">#REF!</definedName>
    <definedName name="fx" localSheetId="7">#REF!</definedName>
    <definedName name="fx" localSheetId="1">#REF!</definedName>
    <definedName name="fx" localSheetId="3">#REF!</definedName>
    <definedName name="fx" localSheetId="6">#REF!</definedName>
    <definedName name="fx">#REF!</definedName>
    <definedName name="G" localSheetId="8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7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hidden="1">{"Main Economic Indicators",#N/A,FALSE,"C"}</definedName>
    <definedName name="GAP" localSheetId="8">#REF!</definedName>
    <definedName name="GAP" localSheetId="9">#REF!</definedName>
    <definedName name="GAP" localSheetId="10">#REF!</definedName>
    <definedName name="GAP" localSheetId="7">#REF!</definedName>
    <definedName name="GAP" localSheetId="1">#REF!</definedName>
    <definedName name="GAP" localSheetId="3">#REF!</definedName>
    <definedName name="GAP" localSheetId="6">#REF!</definedName>
    <definedName name="GAP">#REF!</definedName>
    <definedName name="GAPFGFROM" localSheetId="8">#REF!</definedName>
    <definedName name="GAPFGFROM" localSheetId="9">#REF!</definedName>
    <definedName name="GAPFGFROM" localSheetId="10">#REF!</definedName>
    <definedName name="GAPFGFROM" localSheetId="7">#REF!</definedName>
    <definedName name="GAPFGFROM" localSheetId="1">#REF!</definedName>
    <definedName name="GAPFGFROM" localSheetId="3">#REF!</definedName>
    <definedName name="GAPFGFROM" localSheetId="6">#REF!</definedName>
    <definedName name="GAPFGFROM">#REF!</definedName>
    <definedName name="GAPFGTO" localSheetId="9">#REF!</definedName>
    <definedName name="GAPFGTO" localSheetId="10">#REF!</definedName>
    <definedName name="GAPFGTO" localSheetId="7">#REF!</definedName>
    <definedName name="GAPFGTO" localSheetId="1">#REF!</definedName>
    <definedName name="GAPFGTO" localSheetId="3">#REF!</definedName>
    <definedName name="GAPFGTO" localSheetId="6">#REF!</definedName>
    <definedName name="GAPFGTO">#REF!</definedName>
    <definedName name="GAPSTFROM" localSheetId="9">#REF!</definedName>
    <definedName name="GAPSTFROM" localSheetId="10">#REF!</definedName>
    <definedName name="GAPSTFROM" localSheetId="7">#REF!</definedName>
    <definedName name="GAPSTFROM" localSheetId="1">#REF!</definedName>
    <definedName name="GAPSTFROM" localSheetId="3">#REF!</definedName>
    <definedName name="GAPSTFROM" localSheetId="6">#REF!</definedName>
    <definedName name="GAPSTFROM">#REF!</definedName>
    <definedName name="GAPSTTO" localSheetId="9">#REF!</definedName>
    <definedName name="GAPSTTO" localSheetId="10">#REF!</definedName>
    <definedName name="GAPSTTO" localSheetId="7">#REF!</definedName>
    <definedName name="GAPSTTO" localSheetId="1">#REF!</definedName>
    <definedName name="GAPSTTO" localSheetId="3">#REF!</definedName>
    <definedName name="GAPSTTO" localSheetId="6">#REF!</definedName>
    <definedName name="GAPSTTO">#REF!</definedName>
    <definedName name="GAPTEST" localSheetId="9">#REF!</definedName>
    <definedName name="GAPTEST" localSheetId="10">#REF!</definedName>
    <definedName name="GAPTEST" localSheetId="7">#REF!</definedName>
    <definedName name="GAPTEST" localSheetId="1">#REF!</definedName>
    <definedName name="GAPTEST" localSheetId="3">#REF!</definedName>
    <definedName name="GAPTEST" localSheetId="6">#REF!</definedName>
    <definedName name="GAPTEST">#REF!</definedName>
    <definedName name="GAPTESTFG" localSheetId="9">#REF!</definedName>
    <definedName name="GAPTESTFG" localSheetId="10">#REF!</definedName>
    <definedName name="GAPTESTFG" localSheetId="7">#REF!</definedName>
    <definedName name="GAPTESTFG" localSheetId="1">#REF!</definedName>
    <definedName name="GAPTESTFG" localSheetId="3">#REF!</definedName>
    <definedName name="GAPTESTFG" localSheetId="6">#REF!</definedName>
    <definedName name="GAPTESTFG">#REF!</definedName>
    <definedName name="GAZZETTE" localSheetId="9">#REF!</definedName>
    <definedName name="GAZZETTE" localSheetId="10">#REF!</definedName>
    <definedName name="GAZZETTE" localSheetId="7">#REF!</definedName>
    <definedName name="GAZZETTE" localSheetId="1">#REF!</definedName>
    <definedName name="GAZZETTE" localSheetId="3">#REF!</definedName>
    <definedName name="GAZZETTE" localSheetId="6">#REF!</definedName>
    <definedName name="GAZZETTE">#REF!</definedName>
    <definedName name="GBP" localSheetId="9">#REF!</definedName>
    <definedName name="GBP" localSheetId="10">#REF!</definedName>
    <definedName name="GBP" localSheetId="7">#REF!</definedName>
    <definedName name="GBP" localSheetId="1">#REF!</definedName>
    <definedName name="GBP" localSheetId="3">#REF!</definedName>
    <definedName name="GBP" localSheetId="6">#REF!</definedName>
    <definedName name="GBP">#REF!</definedName>
    <definedName name="GCB_NGDP">#N/A</definedName>
    <definedName name="gdg" localSheetId="10" hidden="1">'[46]Fax a enviar'!#REF!</definedName>
    <definedName name="gdg" localSheetId="1" hidden="1">'[46]Fax a enviar'!#REF!</definedName>
    <definedName name="gdg" localSheetId="6" hidden="1">'[46]Fax a enviar'!#REF!</definedName>
    <definedName name="gdg" hidden="1">'[46]Fax a enviar'!#REF!</definedName>
    <definedName name="gdgd" localSheetId="10" hidden="1">'[51]Fax a enviar'!#REF!</definedName>
    <definedName name="gdgd" localSheetId="1" hidden="1">'[51]Fax a enviar'!#REF!</definedName>
    <definedName name="gdgd" localSheetId="6" hidden="1">'[51]Fax a enviar'!#REF!</definedName>
    <definedName name="gdgd" hidden="1">'[51]Fax a enviar'!#REF!</definedName>
    <definedName name="gdp">[56]GDP_WEO!$A$3:$AB$188</definedName>
    <definedName name="gdpall">[56]GDP!$B$2:$AD$134</definedName>
    <definedName name="gdppc">[56]GDPpc_WEO!$A$3:$AC$188</definedName>
    <definedName name="GGB_NGDP">#N/A</definedName>
    <definedName name="ggfrfff" localSheetId="8" hidden="1">#REF!</definedName>
    <definedName name="ggfrfff" localSheetId="9" hidden="1">#REF!</definedName>
    <definedName name="ggfrfff" localSheetId="10" hidden="1">#REF!</definedName>
    <definedName name="ggfrfff" localSheetId="7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hidden="1">#REF!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7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'[57]J(Priv.Cap)'!#REF!</definedName>
    <definedName name="ggggggggggggggg" localSheetId="8" hidden="1">#REF!</definedName>
    <definedName name="ggggggggggggggg" localSheetId="9" hidden="1">#REF!</definedName>
    <definedName name="ggggggggggggggg" localSheetId="10" hidden="1">#REF!</definedName>
    <definedName name="ggggggggggggggg" localSheetId="7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hidden="1">#REF!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7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hidden="1">{"Tab1",#N/A,FALSE,"P";"Tab2",#N/A,FALSE,"P"}</definedName>
    <definedName name="GL_Z" localSheetId="8">#REF!</definedName>
    <definedName name="GL_Z" localSheetId="9">#REF!</definedName>
    <definedName name="GL_Z" localSheetId="10">#REF!</definedName>
    <definedName name="GL_Z" localSheetId="7">#REF!</definedName>
    <definedName name="GL_Z" localSheetId="1">#REF!</definedName>
    <definedName name="GL_Z" localSheetId="3">#REF!</definedName>
    <definedName name="GL_Z" localSheetId="6">#REF!</definedName>
    <definedName name="GL_Z">#REF!</definedName>
    <definedName name="gni">[44]GNIpc!$A$1:$R$235</definedName>
    <definedName name="goafrica" localSheetId="8">[58]!goafrica</definedName>
    <definedName name="goafrica" localSheetId="10">[58]!goafrica</definedName>
    <definedName name="goafrica" localSheetId="7">[58]!goafrica</definedName>
    <definedName name="goafrica" localSheetId="1">[58]!goafrica</definedName>
    <definedName name="goafrica">[58]!goafrica</definedName>
    <definedName name="goasia" localSheetId="8">[58]!goasia</definedName>
    <definedName name="goasia" localSheetId="10">[58]!goasia</definedName>
    <definedName name="goasia" localSheetId="7">[58]!goasia</definedName>
    <definedName name="goasia" localSheetId="1">[58]!goasia</definedName>
    <definedName name="goasia">[58]!goasia</definedName>
    <definedName name="GOB" localSheetId="8">#REF!</definedName>
    <definedName name="GOB" localSheetId="9">#REF!</definedName>
    <definedName name="GOB" localSheetId="10">#REF!</definedName>
    <definedName name="GOB" localSheetId="7">#REF!</definedName>
    <definedName name="GOB" localSheetId="1">#REF!</definedName>
    <definedName name="GOB" localSheetId="3">#REF!</definedName>
    <definedName name="GOB" localSheetId="6">#REF!</definedName>
    <definedName name="GOB">#REF!</definedName>
    <definedName name="goeeup" localSheetId="8">[58]!goeeup</definedName>
    <definedName name="goeeup" localSheetId="10">[58]!goeeup</definedName>
    <definedName name="goeeup" localSheetId="7">[58]!goeeup</definedName>
    <definedName name="goeeup" localSheetId="1">[58]!goeeup</definedName>
    <definedName name="goeeup">[58]!goeeup</definedName>
    <definedName name="goeurope" localSheetId="8">[58]!goeurope</definedName>
    <definedName name="goeurope" localSheetId="10">[58]!goeurope</definedName>
    <definedName name="goeurope" localSheetId="7">[58]!goeurope</definedName>
    <definedName name="goeurope" localSheetId="1">[58]!goeurope</definedName>
    <definedName name="goeurope">[58]!goeurope</definedName>
    <definedName name="golamerica" localSheetId="8">[58]!golamerica</definedName>
    <definedName name="golamerica" localSheetId="10">[58]!golamerica</definedName>
    <definedName name="golamerica" localSheetId="7">[58]!golamerica</definedName>
    <definedName name="golamerica" localSheetId="1">[58]!golamerica</definedName>
    <definedName name="golamerica">[58]!golamerica</definedName>
    <definedName name="gomeast" localSheetId="8">[58]!gomeast</definedName>
    <definedName name="gomeast" localSheetId="10">[58]!gomeast</definedName>
    <definedName name="gomeast" localSheetId="7">[58]!gomeast</definedName>
    <definedName name="gomeast" localSheetId="1">[58]!gomeast</definedName>
    <definedName name="gomeast">[58]!gomeast</definedName>
    <definedName name="gooecd" localSheetId="8">[58]!gooecd</definedName>
    <definedName name="gooecd" localSheetId="10">[58]!gooecd</definedName>
    <definedName name="gooecd" localSheetId="7">[58]!gooecd</definedName>
    <definedName name="gooecd" localSheetId="1">[58]!gooecd</definedName>
    <definedName name="gooecd">[58]!gooecd</definedName>
    <definedName name="goopec" localSheetId="8">[58]!goopec</definedName>
    <definedName name="goopec" localSheetId="10">[58]!goopec</definedName>
    <definedName name="goopec" localSheetId="7">[58]!goopec</definedName>
    <definedName name="goopec" localSheetId="1">[58]!goopec</definedName>
    <definedName name="goopec">[58]!goopec</definedName>
    <definedName name="gosummary" localSheetId="8">[58]!gosummary</definedName>
    <definedName name="gosummary" localSheetId="10">[58]!gosummary</definedName>
    <definedName name="gosummary" localSheetId="7">[58]!gosummary</definedName>
    <definedName name="gosummary" localSheetId="1">[58]!gosummary</definedName>
    <definedName name="gosummary">[58]!gosummary</definedName>
    <definedName name="Grace_IDA">[50]NPV!$B$25</definedName>
    <definedName name="Grace_NC" localSheetId="7">[50]NPV!#REF!</definedName>
    <definedName name="Grace_NC" localSheetId="3">[50]NPV!#REF!</definedName>
    <definedName name="Grace_NC" localSheetId="6">[50]NPV!#REF!</definedName>
    <definedName name="Grace_NC">[50]NPV!#REF!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7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hidden="1">{"Riqfin97",#N/A,FALSE,"Tran";"Riqfinpro",#N/A,FALSE,"Tran"}</definedName>
    <definedName name="grtrt" hidden="1">'[49]Fax a enviar'!#REF!</definedName>
    <definedName name="gtryrtyr" localSheetId="8" hidden="1">#REF!</definedName>
    <definedName name="gtryrtyr" localSheetId="9" hidden="1">#REF!</definedName>
    <definedName name="gtryrtyr" localSheetId="10" hidden="1">#REF!</definedName>
    <definedName name="gtryrtyr" localSheetId="7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hidden="1">#REF!</definedName>
    <definedName name="GUIL" localSheetId="9">#REF!</definedName>
    <definedName name="GUIL" localSheetId="10">#REF!</definedName>
    <definedName name="GUIL" localSheetId="7">#REF!</definedName>
    <definedName name="GUIL" localSheetId="1">#REF!</definedName>
    <definedName name="GUIL" localSheetId="3">#REF!</definedName>
    <definedName name="GUIL" localSheetId="6">#REF!</definedName>
    <definedName name="GUIL">#REF!</definedName>
    <definedName name="GUIL1" localSheetId="9">#REF!</definedName>
    <definedName name="GUIL1" localSheetId="10">#REF!</definedName>
    <definedName name="GUIL1" localSheetId="7">#REF!</definedName>
    <definedName name="GUIL1" localSheetId="1">#REF!</definedName>
    <definedName name="GUIL1" localSheetId="3">#REF!</definedName>
    <definedName name="GUIL1" localSheetId="6">#REF!</definedName>
    <definedName name="GUIL1">#REF!</definedName>
    <definedName name="GYEAR2021" localSheetId="7">[45]Gold!$B$583:$J$583</definedName>
    <definedName name="GYEAR2021" localSheetId="3">[45]Gold!$B$583:$J$583</definedName>
    <definedName name="GYEAR2021">[45]Gold!$B$583:$J$583</definedName>
    <definedName name="GYEAR2022" localSheetId="7">[45]Gold!$K$583:$U$583</definedName>
    <definedName name="GYEAR2022" localSheetId="3">[45]Gold!$K$583:$U$583</definedName>
    <definedName name="GYEAR2022">[45]Gold!$K$583:$U$583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7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10" hidden="1">#REF!</definedName>
    <definedName name="h" localSheetId="7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hidden="1">#REF!</definedName>
    <definedName name="HEADING" localSheetId="9">#REF!</definedName>
    <definedName name="HEADING" localSheetId="10">#REF!</definedName>
    <definedName name="HEADING" localSheetId="7">#REF!</definedName>
    <definedName name="HEADING" localSheetId="1">#REF!</definedName>
    <definedName name="HEADING" localSheetId="3">#REF!</definedName>
    <definedName name="HEADING" localSheetId="6">#REF!</definedName>
    <definedName name="HEADING">#REF!</definedName>
    <definedName name="Heading39">'[27]shared data'!$A$1:$G$5</definedName>
    <definedName name="hfhf" localSheetId="8">#REF!</definedName>
    <definedName name="hfhf" localSheetId="9">#REF!</definedName>
    <definedName name="hfhf" localSheetId="10">#REF!</definedName>
    <definedName name="hfhf" localSheetId="7">#REF!</definedName>
    <definedName name="hfhf" localSheetId="1">#REF!</definedName>
    <definedName name="hfhf" localSheetId="3">#REF!</definedName>
    <definedName name="hfhf" localSheetId="6">#REF!</definedName>
    <definedName name="hfhf">#REF!</definedName>
    <definedName name="hfhfhf" localSheetId="8" hidden="1">'[46]Fax a enviar'!#REF!</definedName>
    <definedName name="hfhfhf" localSheetId="9" hidden="1">'[46]Fax a enviar'!#REF!</definedName>
    <definedName name="hfhfhf" localSheetId="10" hidden="1">'[46]Fax a enviar'!#REF!</definedName>
    <definedName name="hfhfhf" localSheetId="7" hidden="1">'[46]Fax a enviar'!#REF!</definedName>
    <definedName name="hfhfhf" localSheetId="1" hidden="1">'[46]Fax a enviar'!#REF!</definedName>
    <definedName name="hfhfhf" localSheetId="3" hidden="1">'[46]Fax a enviar'!#REF!</definedName>
    <definedName name="hfhfhf" localSheetId="6" hidden="1">'[46]Fax a enviar'!#REF!</definedName>
    <definedName name="hfhfhf" hidden="1">'[46]Fax a enviar'!#REF!</definedName>
    <definedName name="hhh" localSheetId="7" hidden="1">'[59]J(Priv.Cap)'!#REF!</definedName>
    <definedName name="hhh" localSheetId="1" hidden="1">'[59]J(Priv.Cap)'!#REF!</definedName>
    <definedName name="hhh" localSheetId="3" hidden="1">'[59]J(Priv.Cap)'!#REF!</definedName>
    <definedName name="hhh" localSheetId="6" hidden="1">'[59]J(Priv.Cap)'!#REF!</definedName>
    <definedName name="hhh" hidden="1">'[59]J(Priv.Cap)'!#REF!</definedName>
    <definedName name="HHHH" localSheetId="8" hidden="1">#REF!</definedName>
    <definedName name="HHHH" localSheetId="9" hidden="1">#REF!</definedName>
    <definedName name="HHHH" localSheetId="10" hidden="1">#REF!</definedName>
    <definedName name="HHHH" localSheetId="7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hidden="1">#REF!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7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hidden="1">{"Tab1",#N/A,FALSE,"P";"Tab2",#N/A,FALSE,"P"}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'[37]Inter-Bank'!$L$5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7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hidden="1">{"Tab1",#N/A,FALSE,"P";"Tab2",#N/A,FALSE,"P"}</definedName>
    <definedName name="hjkhgkky" hidden="1">'[49]Fax a enviar'!#REF!</definedName>
    <definedName name="hkh" localSheetId="8" hidden="1">#REF!</definedName>
    <definedName name="hkh" localSheetId="9" hidden="1">#REF!</definedName>
    <definedName name="hkh" localSheetId="10" hidden="1">#REF!</definedName>
    <definedName name="hkh" localSheetId="7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hidden="1">#REF!</definedName>
    <definedName name="hkhkh" localSheetId="9" hidden="1">#REF!</definedName>
    <definedName name="hkhkh" localSheetId="10" hidden="1">#REF!</definedName>
    <definedName name="hkhkh" localSheetId="7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hidden="1">#REF!</definedName>
    <definedName name="hola" localSheetId="9">#REF!</definedName>
    <definedName name="hola" localSheetId="10">#REF!</definedName>
    <definedName name="hola" localSheetId="7">#REF!</definedName>
    <definedName name="hola" localSheetId="1">#REF!</definedName>
    <definedName name="hola" localSheetId="3">#REF!</definedName>
    <definedName name="hola" localSheetId="6">#REF!</definedName>
    <definedName name="hola">#REF!</definedName>
    <definedName name="holalalala" localSheetId="10" hidden="1">'[24]Fax a enviar'!#REF!</definedName>
    <definedName name="holalalala" localSheetId="7" hidden="1">'[24]Fax a enviar'!#REF!</definedName>
    <definedName name="holalalala" localSheetId="3" hidden="1">'[24]Fax a enviar'!#REF!</definedName>
    <definedName name="holalalala" localSheetId="6" hidden="1">'[24]Fax a enviar'!#REF!</definedName>
    <definedName name="holalalala" hidden="1">'[24]Fax a enviar'!#REF!</definedName>
    <definedName name="holallll" localSheetId="8">#REF!</definedName>
    <definedName name="holallll" localSheetId="9">#REF!</definedName>
    <definedName name="holallll" localSheetId="10">#REF!</definedName>
    <definedName name="holallll" localSheetId="7">#REF!</definedName>
    <definedName name="holallll" localSheetId="1">#REF!</definedName>
    <definedName name="holallll" localSheetId="3">#REF!</definedName>
    <definedName name="holallll" localSheetId="6">#REF!</definedName>
    <definedName name="holallll">#REF!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7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7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7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7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10" hidden="1">#REF!</definedName>
    <definedName name="hutyu7" localSheetId="7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hidden="1">#REF!</definedName>
    <definedName name="HVYNONO1" localSheetId="8">[36]nonopec!#REF!</definedName>
    <definedName name="HVYNONO1" localSheetId="9">[36]nonopec!#REF!</definedName>
    <definedName name="HVYNONO1" localSheetId="10">[36]nonopec!#REF!</definedName>
    <definedName name="HVYNONO1" localSheetId="7">[36]nonopec!#REF!</definedName>
    <definedName name="HVYNONO1" localSheetId="1">[36]nonopec!#REF!</definedName>
    <definedName name="HVYNONO1" localSheetId="3">[36]nonopec!#REF!</definedName>
    <definedName name="HVYNONO1" localSheetId="6">[36]nonopec!#REF!</definedName>
    <definedName name="HVYNONO1">[36]nonopec!#REF!</definedName>
    <definedName name="HVYNONO2" localSheetId="8">[36]nonopec!#REF!</definedName>
    <definedName name="HVYNONO2" localSheetId="7">[36]nonopec!#REF!</definedName>
    <definedName name="HVYNONO2" localSheetId="1">[36]nonopec!#REF!</definedName>
    <definedName name="HVYNONO2" localSheetId="3">[36]nonopec!#REF!</definedName>
    <definedName name="HVYNONO2" localSheetId="6">[36]nonopec!#REF!</definedName>
    <definedName name="HVYNONO2">[36]nonopec!#REF!</definedName>
    <definedName name="HVYNONOPEC" localSheetId="7">[36]nonopec!#REF!</definedName>
    <definedName name="HVYNONOPEC" localSheetId="1">[36]nonopec!#REF!</definedName>
    <definedName name="HVYNONOPEC" localSheetId="3">[36]nonopec!#REF!</definedName>
    <definedName name="HVYNONOPEC">[36]nonopec!#REF!</definedName>
    <definedName name="HVYOECD">[36]nonopec!#REF!</definedName>
    <definedName name="HVYOPEC">[36]nonopec!#REF!</definedName>
    <definedName name="HVYSUMM">[36]nonopec!#REF!</definedName>
    <definedName name="IDAr" localSheetId="8">#REF!</definedName>
    <definedName name="IDAr" localSheetId="9">#REF!</definedName>
    <definedName name="IDAr" localSheetId="10">#REF!</definedName>
    <definedName name="IDAr" localSheetId="7">#REF!</definedName>
    <definedName name="IDAr" localSheetId="1">#REF!</definedName>
    <definedName name="IDAr" localSheetId="3">#REF!</definedName>
    <definedName name="IDAr" localSheetId="6">#REF!</definedName>
    <definedName name="IDAr">#REF!</definedName>
    <definedName name="IDB" localSheetId="9">#REF!</definedName>
    <definedName name="IDB" localSheetId="10">#REF!</definedName>
    <definedName name="IDB" localSheetId="7">#REF!</definedName>
    <definedName name="IDB" localSheetId="1">#REF!</definedName>
    <definedName name="IDB" localSheetId="3">#REF!</definedName>
    <definedName name="IDB" localSheetId="6">#REF!</definedName>
    <definedName name="IDB">#REF!</definedName>
    <definedName name="IFSASSETS" localSheetId="9">#REF!</definedName>
    <definedName name="IFSASSETS" localSheetId="10">#REF!</definedName>
    <definedName name="IFSASSETS" localSheetId="7">#REF!</definedName>
    <definedName name="IFSASSETS" localSheetId="1">#REF!</definedName>
    <definedName name="IFSASSETS" localSheetId="3">#REF!</definedName>
    <definedName name="IFSASSETS" localSheetId="6">#REF!</definedName>
    <definedName name="IFSASSETS">#REF!</definedName>
    <definedName name="IFSLIABS" localSheetId="9">#REF!</definedName>
    <definedName name="IFSLIABS" localSheetId="10">#REF!</definedName>
    <definedName name="IFSLIABS" localSheetId="7">#REF!</definedName>
    <definedName name="IFSLIABS" localSheetId="1">#REF!</definedName>
    <definedName name="IFSLIABS" localSheetId="3">#REF!</definedName>
    <definedName name="IFSLIABS" localSheetId="6">#REF!</definedName>
    <definedName name="IFSLIABS">#REF!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7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7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10" hidden="1">#REF!</definedName>
    <definedName name="iiiiiiiiiii" localSheetId="7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hidden="1">#REF!</definedName>
    <definedName name="iiiiiiiiiiii" localSheetId="8" hidden="1">'[46]Fax a enviar'!#REF!</definedName>
    <definedName name="iiiiiiiiiiii" localSheetId="9" hidden="1">'[46]Fax a enviar'!#REF!</definedName>
    <definedName name="iiiiiiiiiiii" localSheetId="10" hidden="1">'[46]Fax a enviar'!#REF!</definedName>
    <definedName name="iiiiiiiiiiii" localSheetId="7" hidden="1">'[46]Fax a enviar'!#REF!</definedName>
    <definedName name="iiiiiiiiiiii" localSheetId="1" hidden="1">'[46]Fax a enviar'!#REF!</definedName>
    <definedName name="iiiiiiiiiiii" localSheetId="3" hidden="1">'[46]Fax a enviar'!#REF!</definedName>
    <definedName name="iiiiiiiiiiii" localSheetId="6" hidden="1">'[46]Fax a enviar'!#REF!</definedName>
    <definedName name="iiiiiiiiiiii" hidden="1">'[46]Fax a enviar'!#REF!</definedName>
    <definedName name="iiiiiiiiiiiiiiiii" localSheetId="8" hidden="1">'[46]Fax a enviar'!#REF!</definedName>
    <definedName name="iiiiiiiiiiiiiiiii" localSheetId="7" hidden="1">'[46]Fax a enviar'!#REF!</definedName>
    <definedName name="iiiiiiiiiiiiiiiii" localSheetId="1" hidden="1">'[46]Fax a enviar'!#REF!</definedName>
    <definedName name="iiiiiiiiiiiiiiiii" localSheetId="3" hidden="1">'[46]Fax a enviar'!#REF!</definedName>
    <definedName name="iiiiiiiiiiiiiiiii" localSheetId="6" hidden="1">'[46]Fax a enviar'!#REF!</definedName>
    <definedName name="iiiiiiiiiiiiiiiii" hidden="1">'[46]Fax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7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hidden="1">#REF!</definedName>
    <definedName name="iiiooo" localSheetId="9">#REF!</definedName>
    <definedName name="iiiooo" localSheetId="10">#REF!</definedName>
    <definedName name="iiiooo" localSheetId="7">#REF!</definedName>
    <definedName name="iiiooo" localSheetId="1">#REF!</definedName>
    <definedName name="iiiooo" localSheetId="3">#REF!</definedName>
    <definedName name="iiiooo" localSheetId="6">#REF!</definedName>
    <definedName name="iiiooo">#REF!</definedName>
    <definedName name="IKR" localSheetId="9">#REF!</definedName>
    <definedName name="IKR" localSheetId="10">#REF!</definedName>
    <definedName name="IKR" localSheetId="7">#REF!</definedName>
    <definedName name="IKR" localSheetId="1">#REF!</definedName>
    <definedName name="IKR" localSheetId="3">#REF!</definedName>
    <definedName name="IKR" localSheetId="6">#REF!</definedName>
    <definedName name="IKR">#REF!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7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7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hidden="1">{"Riqfin97",#N/A,FALSE,"Tran";"Riqfinpro",#N/A,FALSE,"Tran"}</definedName>
    <definedName name="IM" localSheetId="8">#REF!</definedName>
    <definedName name="IM" localSheetId="9">#REF!</definedName>
    <definedName name="IM" localSheetId="10">#REF!</definedName>
    <definedName name="IM" localSheetId="7">#REF!</definedName>
    <definedName name="IM" localSheetId="1">#REF!</definedName>
    <definedName name="IM" localSheetId="3">#REF!</definedName>
    <definedName name="IM" localSheetId="6">#REF!</definedName>
    <definedName name="IM">#REF!</definedName>
    <definedName name="IMF" localSheetId="8">#REF!</definedName>
    <definedName name="IMF" localSheetId="9">#REF!</definedName>
    <definedName name="IMF" localSheetId="10">#REF!</definedName>
    <definedName name="IMF" localSheetId="7">#REF!</definedName>
    <definedName name="IMF" localSheetId="1">#REF!</definedName>
    <definedName name="IMF" localSheetId="3">#REF!</definedName>
    <definedName name="IMF" localSheetId="6">#REF!</definedName>
    <definedName name="IMF">#REF!</definedName>
    <definedName name="Importaciones" localSheetId="8" hidden="1">'[10]Base Original'!#REF!</definedName>
    <definedName name="Importaciones" localSheetId="10" hidden="1">'[10]Base Original'!#REF!</definedName>
    <definedName name="Importaciones" localSheetId="7" hidden="1">'[10]Base Original'!#REF!</definedName>
    <definedName name="Importaciones" localSheetId="1" hidden="1">'[10]Base Original'!#REF!</definedName>
    <definedName name="Importaciones" localSheetId="3" hidden="1">'[10]Base Original'!#REF!</definedName>
    <definedName name="Importaciones" localSheetId="6" hidden="1">'[10]Base Original'!#REF!</definedName>
    <definedName name="Importaciones" hidden="1">'[10]Base Original'!#REF!</definedName>
    <definedName name="INDICEPRODUCCIO" localSheetId="8">#REF!</definedName>
    <definedName name="INDICEPRODUCCIO" localSheetId="9">#REF!</definedName>
    <definedName name="INDICEPRODUCCIO" localSheetId="10">#REF!</definedName>
    <definedName name="INDICEPRODUCCIO" localSheetId="7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>#REF!</definedName>
    <definedName name="INFOGER" localSheetId="8">[33]BCP!#REF!</definedName>
    <definedName name="INFOGER" localSheetId="9">[33]BCP!#REF!</definedName>
    <definedName name="INFOGER" localSheetId="10">[33]BCP!#REF!</definedName>
    <definedName name="INFOGER" localSheetId="7">[33]BCP!#REF!</definedName>
    <definedName name="INFOGER" localSheetId="1">[33]BCP!#REF!</definedName>
    <definedName name="INFOGER" localSheetId="3">[33]BCP!#REF!</definedName>
    <definedName name="INFOGER" localSheetId="6">[33]BCP!#REF!</definedName>
    <definedName name="INFOGER">[33]BCP!#REF!</definedName>
    <definedName name="INGRESOS" localSheetId="8">#REF!</definedName>
    <definedName name="INGRESOS" localSheetId="9">#REF!</definedName>
    <definedName name="INGRESOS" localSheetId="10">#REF!</definedName>
    <definedName name="INGRESOS" localSheetId="7">#REF!</definedName>
    <definedName name="INGRESOS" localSheetId="1">#REF!</definedName>
    <definedName name="INGRESOS" localSheetId="3">#REF!</definedName>
    <definedName name="INGRESOS" localSheetId="6">#REF!</definedName>
    <definedName name="INGRESOS">#REF!</definedName>
    <definedName name="INIT" localSheetId="9">#REF!</definedName>
    <definedName name="INIT" localSheetId="10">#REF!</definedName>
    <definedName name="INIT" localSheetId="7">#REF!</definedName>
    <definedName name="INIT" localSheetId="1">#REF!</definedName>
    <definedName name="INIT" localSheetId="3">#REF!</definedName>
    <definedName name="INIT" localSheetId="6">#REF!</definedName>
    <definedName name="INIT">#REF!</definedName>
    <definedName name="INPUT_2" localSheetId="10">[14]Input!#REF!</definedName>
    <definedName name="INPUT_2" localSheetId="7">[14]Input!#REF!</definedName>
    <definedName name="INPUT_2" localSheetId="1">[14]Input!#REF!</definedName>
    <definedName name="INPUT_2" localSheetId="3">[14]Input!#REF!</definedName>
    <definedName name="INPUT_2" localSheetId="6">[14]Input!#REF!</definedName>
    <definedName name="INPUT_2">[14]Input!#REF!</definedName>
    <definedName name="INPUT_4" localSheetId="10">[14]Input!#REF!</definedName>
    <definedName name="INPUT_4" localSheetId="7">[14]Input!#REF!</definedName>
    <definedName name="INPUT_4" localSheetId="1">[14]Input!#REF!</definedName>
    <definedName name="INPUT_4" localSheetId="3">[14]Input!#REF!</definedName>
    <definedName name="INPUT_4" localSheetId="6">[14]Input!#REF!</definedName>
    <definedName name="INPUT_4">[14]Input!#REF!</definedName>
    <definedName name="INTERES" localSheetId="8">#REF!</definedName>
    <definedName name="INTERES" localSheetId="9">#REF!</definedName>
    <definedName name="INTERES" localSheetId="10">#REF!</definedName>
    <definedName name="INTERES" localSheetId="7">#REF!</definedName>
    <definedName name="INTERES" localSheetId="1">#REF!</definedName>
    <definedName name="INTERES" localSheetId="3">#REF!</definedName>
    <definedName name="INTERES" localSheetId="6">#REF!</definedName>
    <definedName name="INTERES">#REF!</definedName>
    <definedName name="INTEREST" localSheetId="9">#REF!</definedName>
    <definedName name="INTEREST" localSheetId="10">#REF!</definedName>
    <definedName name="INTEREST" localSheetId="7">#REF!</definedName>
    <definedName name="INTEREST" localSheetId="1">#REF!</definedName>
    <definedName name="INTEREST" localSheetId="3">#REF!</definedName>
    <definedName name="INTEREST" localSheetId="6">#REF!</definedName>
    <definedName name="INTEREST">#REF!</definedName>
    <definedName name="Interest_IDA">[50]NPV!$B$27</definedName>
    <definedName name="Interest_NC" localSheetId="7">[50]NPV!#REF!</definedName>
    <definedName name="Interest_NC" localSheetId="3">[50]NPV!#REF!</definedName>
    <definedName name="Interest_NC" localSheetId="6">[50]NPV!#REF!</definedName>
    <definedName name="Interest_NC">[50]NPV!#REF!</definedName>
    <definedName name="InterestRate" localSheetId="8">#REF!</definedName>
    <definedName name="InterestRate" localSheetId="9">#REF!</definedName>
    <definedName name="InterestRate" localSheetId="10">#REF!</definedName>
    <definedName name="InterestRate" localSheetId="7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>#REF!</definedName>
    <definedName name="IPC" localSheetId="8">[60]ipc!#REF!</definedName>
    <definedName name="IPC" localSheetId="9">[60]ipc!#REF!</definedName>
    <definedName name="IPC" localSheetId="10">[60]ipc!#REF!</definedName>
    <definedName name="IPC" localSheetId="7">[60]ipc!#REF!</definedName>
    <definedName name="IPC" localSheetId="1">[60]ipc!#REF!</definedName>
    <definedName name="IPC" localSheetId="3">[60]ipc!#REF!</definedName>
    <definedName name="IPC" localSheetId="6">[60]ipc!#REF!</definedName>
    <definedName name="IPC">[60]ipc!#REF!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8">#REF!</definedName>
    <definedName name="IRLS" localSheetId="9">#REF!</definedName>
    <definedName name="IRLS" localSheetId="10">#REF!</definedName>
    <definedName name="IRLS" localSheetId="7">#REF!</definedName>
    <definedName name="IRLS" localSheetId="1">#REF!</definedName>
    <definedName name="IRLS" localSheetId="3">#REF!</definedName>
    <definedName name="IRLS" localSheetId="6">#REF!</definedName>
    <definedName name="IRLS">#REF!</definedName>
    <definedName name="IRLS1" localSheetId="9">#REF!</definedName>
    <definedName name="IRLS1" localSheetId="10">#REF!</definedName>
    <definedName name="IRLS1" localSheetId="7">#REF!</definedName>
    <definedName name="IRLS1" localSheetId="1">#REF!</definedName>
    <definedName name="IRLS1" localSheetId="3">#REF!</definedName>
    <definedName name="IRLS1" localSheetId="6">#REF!</definedName>
    <definedName name="IRLS1">#REF!</definedName>
    <definedName name="IRP" localSheetId="9">#REF!</definedName>
    <definedName name="IRP" localSheetId="10">#REF!</definedName>
    <definedName name="IRP" localSheetId="7">#REF!</definedName>
    <definedName name="IRP" localSheetId="1">#REF!</definedName>
    <definedName name="IRP" localSheetId="3">#REF!</definedName>
    <definedName name="IRP" localSheetId="6">#REF!</definedName>
    <definedName name="IRP">#REF!</definedName>
    <definedName name="iuf.kugj">#N/A</definedName>
    <definedName name="iyiyiy" localSheetId="8" hidden="1">#REF!</definedName>
    <definedName name="iyiyiy" localSheetId="9" hidden="1">#REF!</definedName>
    <definedName name="iyiyiy" localSheetId="10" hidden="1">#REF!</definedName>
    <definedName name="iyiyiy" localSheetId="7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hidden="1">#REF!</definedName>
    <definedName name="JA" localSheetId="9">#REF!</definedName>
    <definedName name="JA" localSheetId="10">#REF!</definedName>
    <definedName name="JA" localSheetId="7">#REF!</definedName>
    <definedName name="JA" localSheetId="1">#REF!</definedName>
    <definedName name="JA" localSheetId="3">#REF!</definedName>
    <definedName name="JA" localSheetId="6">#REF!</definedName>
    <definedName name="JA">#REF!</definedName>
    <definedName name="jagu4" localSheetId="9">#REF!</definedName>
    <definedName name="jagu4" localSheetId="10">#REF!</definedName>
    <definedName name="jagu4" localSheetId="7">#REF!</definedName>
    <definedName name="jagu4" localSheetId="1">#REF!</definedName>
    <definedName name="jagu4" localSheetId="3">#REF!</definedName>
    <definedName name="jagu4" localSheetId="6">#REF!</definedName>
    <definedName name="jagu4">#REF!</definedName>
    <definedName name="JAPCRUDE87" localSheetId="9">#REF!</definedName>
    <definedName name="JAPCRUDE87" localSheetId="10">#REF!</definedName>
    <definedName name="JAPCRUDE87" localSheetId="7">#REF!</definedName>
    <definedName name="JAPCRUDE87" localSheetId="1">#REF!</definedName>
    <definedName name="JAPCRUDE87" localSheetId="3">#REF!</definedName>
    <definedName name="JAPCRUDE87" localSheetId="6">#REF!</definedName>
    <definedName name="JAPCRUDE87">#REF!</definedName>
    <definedName name="JAPCRUDE88" localSheetId="9">#REF!</definedName>
    <definedName name="JAPCRUDE88" localSheetId="10">#REF!</definedName>
    <definedName name="JAPCRUDE88" localSheetId="7">#REF!</definedName>
    <definedName name="JAPCRUDE88" localSheetId="1">#REF!</definedName>
    <definedName name="JAPCRUDE88" localSheetId="3">#REF!</definedName>
    <definedName name="JAPCRUDE88" localSheetId="6">#REF!</definedName>
    <definedName name="JAPCRUDE88">#REF!</definedName>
    <definedName name="JAPPROD87" localSheetId="9">#REF!</definedName>
    <definedName name="JAPPROD87" localSheetId="10">#REF!</definedName>
    <definedName name="JAPPROD87" localSheetId="7">#REF!</definedName>
    <definedName name="JAPPROD87" localSheetId="1">#REF!</definedName>
    <definedName name="JAPPROD87" localSheetId="3">#REF!</definedName>
    <definedName name="JAPPROD87" localSheetId="6">#REF!</definedName>
    <definedName name="JAPPROD87">#REF!</definedName>
    <definedName name="JAPPROD88" localSheetId="9">#REF!</definedName>
    <definedName name="JAPPROD88" localSheetId="10">#REF!</definedName>
    <definedName name="JAPPROD88" localSheetId="7">#REF!</definedName>
    <definedName name="JAPPROD88" localSheetId="1">#REF!</definedName>
    <definedName name="JAPPROD88" localSheetId="3">#REF!</definedName>
    <definedName name="JAPPROD88" localSheetId="6">#REF!</definedName>
    <definedName name="JAPPROD88">#REF!</definedName>
    <definedName name="JAPTOT87" localSheetId="9">#REF!</definedName>
    <definedName name="JAPTOT87" localSheetId="10">#REF!</definedName>
    <definedName name="JAPTOT87" localSheetId="7">#REF!</definedName>
    <definedName name="JAPTOT87" localSheetId="1">#REF!</definedName>
    <definedName name="JAPTOT87" localSheetId="3">#REF!</definedName>
    <definedName name="JAPTOT87" localSheetId="6">#REF!</definedName>
    <definedName name="JAPTOT87">#REF!</definedName>
    <definedName name="JAPTOT88" localSheetId="9">#REF!</definedName>
    <definedName name="JAPTOT88" localSheetId="10">#REF!</definedName>
    <definedName name="JAPTOT88" localSheetId="7">#REF!</definedName>
    <definedName name="JAPTOT88" localSheetId="1">#REF!</definedName>
    <definedName name="JAPTOT88" localSheetId="3">#REF!</definedName>
    <definedName name="JAPTOT88" localSheetId="6">#REF!</definedName>
    <definedName name="JAPTOT88">#REF!</definedName>
    <definedName name="JJ" localSheetId="9">#REF!</definedName>
    <definedName name="JJ" localSheetId="10">#REF!</definedName>
    <definedName name="JJ" localSheetId="7">#REF!</definedName>
    <definedName name="JJ" localSheetId="1">#REF!</definedName>
    <definedName name="JJ" localSheetId="3">#REF!</definedName>
    <definedName name="JJ" localSheetId="6">#REF!</definedName>
    <definedName name="JJ">#REF!</definedName>
    <definedName name="jjj" localSheetId="8" hidden="1">'[35]Fax a enviar'!#REF!</definedName>
    <definedName name="jjj" localSheetId="9" hidden="1">'[35]Fax a enviar'!#REF!</definedName>
    <definedName name="jjj" localSheetId="10" hidden="1">'[35]Fax a enviar'!#REF!</definedName>
    <definedName name="jjj" localSheetId="7" hidden="1">'[35]Fax a enviar'!#REF!</definedName>
    <definedName name="jjj" localSheetId="1" hidden="1">'[35]Fax a enviar'!#REF!</definedName>
    <definedName name="jjj" localSheetId="3" hidden="1">'[35]Fax a enviar'!#REF!</definedName>
    <definedName name="jjj" localSheetId="6" hidden="1">'[35]Fax a enviar'!#REF!</definedName>
    <definedName name="jjj" hidden="1">'[35]Fax a enviar'!#REF!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7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hidden="1">{"Tab1",#N/A,FALSE,"P";"Tab2",#N/A,FALSE,"P"}</definedName>
    <definedName name="jjjjjj" hidden="1">'[57]J(Priv.Cap)'!#REF!</definedName>
    <definedName name="JJJJJJJJJJ" localSheetId="8" hidden="1">#REF!</definedName>
    <definedName name="JJJJJJJJJJ" localSheetId="9" hidden="1">#REF!</definedName>
    <definedName name="JJJJJJJJJJ" localSheetId="10" hidden="1">#REF!</definedName>
    <definedName name="JJJJJJJJJJ" localSheetId="7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hidden="1">#REF!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7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hidden="1">{"Tab1",#N/A,FALSE,"P";"Tab2",#N/A,FALSE,"P"}</definedName>
    <definedName name="jkk" localSheetId="8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7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10">#REF!</definedName>
    <definedName name="JPY" localSheetId="7">#REF!</definedName>
    <definedName name="JPY" localSheetId="1">#REF!</definedName>
    <definedName name="JPY" localSheetId="3">#REF!</definedName>
    <definedName name="JPY" localSheetId="6">#REF!</definedName>
    <definedName name="JPY">#REF!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7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hidden="1">{"Riqfin97",#N/A,FALSE,"Tran";"Riqfinpro",#N/A,FALSE,"Tran"}</definedName>
    <definedName name="jutjugyj" localSheetId="8" hidden="1">#REF!</definedName>
    <definedName name="jutjugyj" localSheetId="9" hidden="1">#REF!</definedName>
    <definedName name="jutjugyj" localSheetId="10" hidden="1">#REF!</definedName>
    <definedName name="jutjugyj" localSheetId="7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hidden="1">#REF!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7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hidden="1">{"Tab1",#N/A,FALSE,"P";"Tab2",#N/A,FALSE,"P"}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7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10">#REF!</definedName>
    <definedName name="KD" localSheetId="7">#REF!</definedName>
    <definedName name="KD" localSheetId="1">#REF!</definedName>
    <definedName name="KD" localSheetId="3">#REF!</definedName>
    <definedName name="KD" localSheetId="6">#REF!</definedName>
    <definedName name="KD">#REF!</definedName>
    <definedName name="KD1A" localSheetId="9">#REF!</definedName>
    <definedName name="KD1A" localSheetId="10">#REF!</definedName>
    <definedName name="KD1A" localSheetId="7">#REF!</definedName>
    <definedName name="KD1A" localSheetId="1">#REF!</definedName>
    <definedName name="KD1A" localSheetId="3">#REF!</definedName>
    <definedName name="KD1A" localSheetId="6">#REF!</definedName>
    <definedName name="KD1A">#REF!</definedName>
    <definedName name="khkh" localSheetId="10" hidden="1">'[46]Fax a enviar'!#REF!</definedName>
    <definedName name="khkh" localSheetId="7" hidden="1">'[46]Fax a enviar'!#REF!</definedName>
    <definedName name="khkh" localSheetId="3" hidden="1">'[46]Fax a enviar'!#REF!</definedName>
    <definedName name="khkh" localSheetId="6" hidden="1">'[46]Fax a enviar'!#REF!</definedName>
    <definedName name="khkh" hidden="1">'[46]Fax a enviar'!#REF!</definedName>
    <definedName name="kiiiiii" localSheetId="8" hidden="1">#REF!</definedName>
    <definedName name="kiiiiii" localSheetId="9" hidden="1">#REF!</definedName>
    <definedName name="kiiiiii" localSheetId="10" hidden="1">#REF!</definedName>
    <definedName name="kiiiiii" localSheetId="7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hidden="1">#REF!</definedName>
    <definedName name="kim" localSheetId="9">#REF!</definedName>
    <definedName name="kim" localSheetId="10">#REF!</definedName>
    <definedName name="kim" localSheetId="7">#REF!</definedName>
    <definedName name="kim" localSheetId="1">#REF!</definedName>
    <definedName name="kim" localSheetId="3">#REF!</definedName>
    <definedName name="kim" localSheetId="6">#REF!</definedName>
    <definedName name="kim">#REF!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7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hidden="1">{"Tab1",#N/A,FALSE,"P";"Tab2",#N/A,FALSE,"P"}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7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hidden="1">{"Riqfin97",#N/A,FALSE,"Tran";"Riqfinpro",#N/A,FALSE,"Tran"}</definedName>
    <definedName name="kjkj" hidden="1">'[46]Fax a enviar'!#REF!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7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7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hidden="1">[61]M!#REF!</definedName>
    <definedName name="kkkkk" hidden="1">'[62]J(Priv.Cap)'!#REF!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7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hidden="1">{"Riqfin97",#N/A,FALSE,"Tran";"Riqfinpro",#N/A,FALSE,"Tran"}</definedName>
    <definedName name="kykiyu" hidden="1">'[46]Fax a enviar'!#REF!</definedName>
    <definedName name="LastOpenedWorkSheet" localSheetId="8">#REF!</definedName>
    <definedName name="LastOpenedWorkSheet" localSheetId="9">#REF!</definedName>
    <definedName name="LastOpenedWorkSheet" localSheetId="10">#REF!</definedName>
    <definedName name="LastOpenedWorkSheet" localSheetId="7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>#REF!</definedName>
    <definedName name="LastRefreshed" localSheetId="9">#REF!</definedName>
    <definedName name="LastRefreshed" localSheetId="10">#REF!</definedName>
    <definedName name="LastRefreshed" localSheetId="7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>#REF!</definedName>
    <definedName name="LD" localSheetId="9">#REF!</definedName>
    <definedName name="LD" localSheetId="10">#REF!</definedName>
    <definedName name="LD" localSheetId="7">#REF!</definedName>
    <definedName name="LD" localSheetId="1">#REF!</definedName>
    <definedName name="LD" localSheetId="3">#REF!</definedName>
    <definedName name="LD" localSheetId="6">#REF!</definedName>
    <definedName name="LD">#REF!</definedName>
    <definedName name="LD1A" localSheetId="9">#REF!</definedName>
    <definedName name="LD1A" localSheetId="10">#REF!</definedName>
    <definedName name="LD1A" localSheetId="7">#REF!</definedName>
    <definedName name="LD1A" localSheetId="1">#REF!</definedName>
    <definedName name="LD1A" localSheetId="3">#REF!</definedName>
    <definedName name="LD1A" localSheetId="6">#REF!</definedName>
    <definedName name="LD1A">#REF!</definedName>
    <definedName name="LE" localSheetId="9">#REF!</definedName>
    <definedName name="LE" localSheetId="10">#REF!</definedName>
    <definedName name="LE" localSheetId="7">#REF!</definedName>
    <definedName name="LE" localSheetId="1">#REF!</definedName>
    <definedName name="LE" localSheetId="3">#REF!</definedName>
    <definedName name="LE" localSheetId="6">#REF!</definedName>
    <definedName name="LE">#REF!</definedName>
    <definedName name="LE1A" localSheetId="9">#REF!</definedName>
    <definedName name="LE1A" localSheetId="10">#REF!</definedName>
    <definedName name="LE1A" localSheetId="7">#REF!</definedName>
    <definedName name="LE1A" localSheetId="1">#REF!</definedName>
    <definedName name="LE1A" localSheetId="3">#REF!</definedName>
    <definedName name="LE1A" localSheetId="6">#REF!</definedName>
    <definedName name="LE1A">#REF!</definedName>
    <definedName name="LEAP" localSheetId="9">#REF!</definedName>
    <definedName name="LEAP" localSheetId="10">#REF!</definedName>
    <definedName name="LEAP" localSheetId="7">#REF!</definedName>
    <definedName name="LEAP" localSheetId="1">#REF!</definedName>
    <definedName name="LEAP" localSheetId="3">#REF!</definedName>
    <definedName name="LEAP" localSheetId="6">#REF!</definedName>
    <definedName name="LEAP">#REF!</definedName>
    <definedName name="LGTNONO1" localSheetId="10">[36]nonopec!#REF!</definedName>
    <definedName name="LGTNONO1" localSheetId="6">[36]nonopec!#REF!</definedName>
    <definedName name="LGTNONO1">[36]nonopec!#REF!</definedName>
    <definedName name="LGTNONO2" localSheetId="10">[36]nonopec!#REF!</definedName>
    <definedName name="LGTNONO2" localSheetId="6">[36]nonopec!#REF!</definedName>
    <definedName name="LGTNONO2">[36]nonopec!#REF!</definedName>
    <definedName name="LGTNONOPEC" localSheetId="10">[36]nonopec!#REF!</definedName>
    <definedName name="LGTNONOPEC" localSheetId="6">[36]nonopec!#REF!</definedName>
    <definedName name="LGTNONOPEC">[36]nonopec!#REF!</definedName>
    <definedName name="LGTNSUMM" localSheetId="10">[36]nonopec!#REF!</definedName>
    <definedName name="LGTNSUMM" localSheetId="6">[36]nonopec!#REF!</definedName>
    <definedName name="LGTNSUMM">[36]nonopec!#REF!</definedName>
    <definedName name="LGTOECD">[36]nonopec!#REF!</definedName>
    <definedName name="LGTOPEC">[36]nonopec!#REF!</definedName>
    <definedName name="LGTPCNT">[36]nonopec!#REF!</definedName>
    <definedName name="LINES" localSheetId="8">#REF!</definedName>
    <definedName name="LINES" localSheetId="9">#REF!</definedName>
    <definedName name="LINES" localSheetId="10">#REF!</definedName>
    <definedName name="LINES" localSheetId="7">#REF!</definedName>
    <definedName name="LINES" localSheetId="1">#REF!</definedName>
    <definedName name="LINES" localSheetId="3">#REF!</definedName>
    <definedName name="LINES" localSheetId="6">#REF!</definedName>
    <definedName name="LINES">#REF!</definedName>
    <definedName name="LIT" localSheetId="9">#REF!</definedName>
    <definedName name="LIT" localSheetId="10">#REF!</definedName>
    <definedName name="LIT" localSheetId="7">#REF!</definedName>
    <definedName name="LIT" localSheetId="1">#REF!</definedName>
    <definedName name="LIT" localSheetId="3">#REF!</definedName>
    <definedName name="LIT" localSheetId="6">#REF!</definedName>
    <definedName name="LIT">#REF!</definedName>
    <definedName name="LITEURO" localSheetId="9">#REF!</definedName>
    <definedName name="LITEURO" localSheetId="10">#REF!</definedName>
    <definedName name="LITEURO" localSheetId="7">#REF!</definedName>
    <definedName name="LITEURO" localSheetId="1">#REF!</definedName>
    <definedName name="LITEURO" localSheetId="3">#REF!</definedName>
    <definedName name="LITEURO" localSheetId="6">#REF!</definedName>
    <definedName name="LITEURO">#REF!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7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7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hidden="1">[63]M!#REF!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7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hidden="1">{"Tab1",#N/A,FALSE,"P";"Tab2",#N/A,FALSE,"P"}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7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hidden="1">{"Minpmon",#N/A,FALSE,"Monthinput"}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7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10" hidden="1">#REF!</definedName>
    <definedName name="lloo" localSheetId="7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7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>#REF!</definedName>
    <definedName name="lolololo" localSheetId="9">#REF!</definedName>
    <definedName name="lolololo" localSheetId="10">#REF!</definedName>
    <definedName name="lolololo" localSheetId="7">#REF!</definedName>
    <definedName name="lolololo" localSheetId="1">#REF!</definedName>
    <definedName name="lolololo" localSheetId="3">#REF!</definedName>
    <definedName name="lolololo" localSheetId="6">#REF!</definedName>
    <definedName name="lolololo">#REF!</definedName>
    <definedName name="LOOKUPMTH" localSheetId="1">#REF!</definedName>
    <definedName name="LOOKUPMTH" localSheetId="3">#REF!</definedName>
    <definedName name="LOOKUPMTH">#REF!</definedName>
    <definedName name="Lowest_Inter_Bank_Rate">'[37]Inter-Bank'!$M$5</definedName>
    <definedName name="LP" localSheetId="8">#REF!</definedName>
    <definedName name="LP" localSheetId="9">#REF!</definedName>
    <definedName name="LP" localSheetId="10">#REF!</definedName>
    <definedName name="LP" localSheetId="7">#REF!</definedName>
    <definedName name="LP" localSheetId="1">#REF!</definedName>
    <definedName name="LP" localSheetId="3">#REF!</definedName>
    <definedName name="LP" localSheetId="6">#REF!</definedName>
    <definedName name="LP">#REF!</definedName>
    <definedName name="LP1A" localSheetId="9">#REF!</definedName>
    <definedName name="LP1A" localSheetId="10">#REF!</definedName>
    <definedName name="LP1A" localSheetId="7">#REF!</definedName>
    <definedName name="LP1A" localSheetId="1">#REF!</definedName>
    <definedName name="LP1A" localSheetId="3">#REF!</definedName>
    <definedName name="LP1A" localSheetId="6">#REF!</definedName>
    <definedName name="LP1A">#REF!</definedName>
    <definedName name="LTcirr" localSheetId="9">#REF!</definedName>
    <definedName name="LTcirr" localSheetId="10">#REF!</definedName>
    <definedName name="LTcirr" localSheetId="7">#REF!</definedName>
    <definedName name="LTcirr" localSheetId="1">#REF!</definedName>
    <definedName name="LTcirr" localSheetId="3">#REF!</definedName>
    <definedName name="LTcirr" localSheetId="6">#REF!</definedName>
    <definedName name="LTcirr">#REF!</definedName>
    <definedName name="LTr" localSheetId="9">#REF!</definedName>
    <definedName name="LTr" localSheetId="10">#REF!</definedName>
    <definedName name="LTr" localSheetId="7">#REF!</definedName>
    <definedName name="LTr" localSheetId="1">#REF!</definedName>
    <definedName name="LTr" localSheetId="3">#REF!</definedName>
    <definedName name="LTr" localSheetId="6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10">#REF!</definedName>
    <definedName name="LUXF" localSheetId="7">#REF!</definedName>
    <definedName name="LUXF" localSheetId="1">#REF!</definedName>
    <definedName name="LUXF" localSheetId="3">#REF!</definedName>
    <definedName name="LUXF" localSheetId="6">#REF!</definedName>
    <definedName name="LUXF">#REF!</definedName>
    <definedName name="LUXF1" localSheetId="9">#REF!</definedName>
    <definedName name="LUXF1" localSheetId="10">#REF!</definedName>
    <definedName name="LUXF1" localSheetId="7">#REF!</definedName>
    <definedName name="LUXF1" localSheetId="1">#REF!</definedName>
    <definedName name="LUXF1" localSheetId="3">#REF!</definedName>
    <definedName name="LUXF1" localSheetId="6">#REF!</definedName>
    <definedName name="LUXF1">#REF!</definedName>
    <definedName name="m">#N/A</definedName>
    <definedName name="MACRO" localSheetId="8">#REF!</definedName>
    <definedName name="MACRO" localSheetId="9">#REF!</definedName>
    <definedName name="MACRO" localSheetId="10">#REF!</definedName>
    <definedName name="MACRO" localSheetId="7">#REF!</definedName>
    <definedName name="MACRO" localSheetId="1">#REF!</definedName>
    <definedName name="MACRO" localSheetId="3">#REF!</definedName>
    <definedName name="MACRO" localSheetId="6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7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>#REF!</definedName>
    <definedName name="maintabs">[22]QNEWLOR!$B$3:$G$17,[22]QNEWLOR!$B$20:$G$87,[22]QNEWLOR!$B$90:$G$159</definedName>
    <definedName name="MALAX" localSheetId="8">#REF!</definedName>
    <definedName name="MALAX" localSheetId="9">#REF!</definedName>
    <definedName name="MALAX" localSheetId="10">#REF!</definedName>
    <definedName name="MALAX" localSheetId="7">#REF!</definedName>
    <definedName name="MALAX" localSheetId="1">#REF!</definedName>
    <definedName name="MALAX" localSheetId="3">#REF!</definedName>
    <definedName name="MALAX" localSheetId="6">#REF!</definedName>
    <definedName name="MALAX">#REF!</definedName>
    <definedName name="MALAX1" localSheetId="9">#REF!</definedName>
    <definedName name="MALAX1" localSheetId="10">#REF!</definedName>
    <definedName name="MALAX1" localSheetId="7">#REF!</definedName>
    <definedName name="MALAX1" localSheetId="1">#REF!</definedName>
    <definedName name="MALAX1" localSheetId="3">#REF!</definedName>
    <definedName name="MALAX1" localSheetId="6">#REF!</definedName>
    <definedName name="MALAX1">#REF!</definedName>
    <definedName name="Maturity_IDA">[50]NPV!$B$26</definedName>
    <definedName name="Maturity_NC" localSheetId="7">[50]NPV!#REF!</definedName>
    <definedName name="Maturity_NC" localSheetId="3">[50]NPV!#REF!</definedName>
    <definedName name="Maturity_NC" localSheetId="6">[50]NPV!#REF!</definedName>
    <definedName name="Maturity_NC">[50]NPV!#REF!</definedName>
    <definedName name="MCV">#N/A</definedName>
    <definedName name="MCV_B">#N/A</definedName>
    <definedName name="MCV_B1" localSheetId="8">#REF!</definedName>
    <definedName name="MCV_B1" localSheetId="9">#REF!</definedName>
    <definedName name="MCV_B1" localSheetId="10">#REF!</definedName>
    <definedName name="MCV_B1" localSheetId="7">#REF!</definedName>
    <definedName name="MCV_B1" localSheetId="1">#REF!</definedName>
    <definedName name="MCV_B1" localSheetId="3">#REF!</definedName>
    <definedName name="MCV_B1" localSheetId="6">#REF!</definedName>
    <definedName name="MCV_B1">#REF!</definedName>
    <definedName name="MCV_D">#N/A</definedName>
    <definedName name="MCV_D1" localSheetId="8">#REF!</definedName>
    <definedName name="MCV_D1" localSheetId="9">#REF!</definedName>
    <definedName name="MCV_D1" localSheetId="10">#REF!</definedName>
    <definedName name="MCV_D1" localSheetId="7">#REF!</definedName>
    <definedName name="MCV_D1" localSheetId="1">#REF!</definedName>
    <definedName name="MCV_D1" localSheetId="3">#REF!</definedName>
    <definedName name="MCV_D1" localSheetId="6">#REF!</definedName>
    <definedName name="MCV_D1">#REF!</definedName>
    <definedName name="MCV_N">#N/A</definedName>
    <definedName name="MCV_T">#N/A</definedName>
    <definedName name="MCV_T1" localSheetId="8">#REF!</definedName>
    <definedName name="MCV_T1" localSheetId="9">#REF!</definedName>
    <definedName name="MCV_T1" localSheetId="10">#REF!</definedName>
    <definedName name="MCV_T1" localSheetId="7">#REF!</definedName>
    <definedName name="MCV_T1" localSheetId="1">#REF!</definedName>
    <definedName name="MCV_T1" localSheetId="3">#REF!</definedName>
    <definedName name="MCV_T1" localSheetId="6">#REF!</definedName>
    <definedName name="MCV_T1">#REF!</definedName>
    <definedName name="MEDTERM" localSheetId="8">#REF!</definedName>
    <definedName name="MEDTERM" localSheetId="9">#REF!</definedName>
    <definedName name="MEDTERM" localSheetId="10">#REF!</definedName>
    <definedName name="MEDTERM" localSheetId="7">#REF!</definedName>
    <definedName name="MEDTERM" localSheetId="1">#REF!</definedName>
    <definedName name="MEDTERM" localSheetId="3">#REF!</definedName>
    <definedName name="MEDTERM" localSheetId="6">#REF!</definedName>
    <definedName name="MEDTERM">#REF!</definedName>
    <definedName name="Meses">[64]Codigos!$A$14:$B$25</definedName>
    <definedName name="MEX" localSheetId="8">#REF!</definedName>
    <definedName name="MEX" localSheetId="9">#REF!</definedName>
    <definedName name="MEX" localSheetId="10">#REF!</definedName>
    <definedName name="MEX" localSheetId="7">#REF!</definedName>
    <definedName name="MEX" localSheetId="1">#REF!</definedName>
    <definedName name="MEX" localSheetId="3">#REF!</definedName>
    <definedName name="MEX" localSheetId="6">#REF!</definedName>
    <definedName name="MEX">#REF!</definedName>
    <definedName name="mflowsa" localSheetId="8">[12]!mflowsa</definedName>
    <definedName name="mflowsa" localSheetId="10">[12]!mflowsa</definedName>
    <definedName name="mflowsa" localSheetId="7">[12]!mflowsa</definedName>
    <definedName name="mflowsa" localSheetId="1">[12]!mflowsa</definedName>
    <definedName name="mflowsa">[12]!mflowsa</definedName>
    <definedName name="mflowsq" localSheetId="8">[12]!mflowsq</definedName>
    <definedName name="mflowsq" localSheetId="10">[12]!mflowsq</definedName>
    <definedName name="mflowsq" localSheetId="7">[12]!mflowsq</definedName>
    <definedName name="mflowsq" localSheetId="1">[12]!mflowsq</definedName>
    <definedName name="mflowsq">[12]!mflowsq</definedName>
    <definedName name="MIDDLE" localSheetId="8">#REF!</definedName>
    <definedName name="MIDDLE" localSheetId="9">#REF!</definedName>
    <definedName name="MIDDLE" localSheetId="10">#REF!</definedName>
    <definedName name="MIDDLE" localSheetId="7">#REF!</definedName>
    <definedName name="MIDDLE" localSheetId="1">#REF!</definedName>
    <definedName name="MIDDLE" localSheetId="3">#REF!</definedName>
    <definedName name="MIDDLE" localSheetId="6">#REF!</definedName>
    <definedName name="MIDDLE">#REF!</definedName>
    <definedName name="Million_b_d">[36]nonopec!$D$426:$D$426</definedName>
    <definedName name="MISC4" localSheetId="7">[14]OUTPUT!#REF!</definedName>
    <definedName name="MISC4" localSheetId="3">[14]OUTPUT!#REF!</definedName>
    <definedName name="MISC4" localSheetId="6">[14]OUTPUT!#REF!</definedName>
    <definedName name="MISC4">[14]OUTPUT!#REF!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7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7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7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7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hidden="1">{"Riqfin97",#N/A,FALSE,"Tran";"Riqfinpro",#N/A,FALSE,"Tran"}</definedName>
    <definedName name="MN">[33]BCP!#REF!</definedName>
    <definedName name="MNP">[33]BCP!#REF!</definedName>
    <definedName name="Month" localSheetId="8">#REF!</definedName>
    <definedName name="Month" localSheetId="9">#REF!</definedName>
    <definedName name="Month" localSheetId="10">#REF!</definedName>
    <definedName name="Month" localSheetId="7">#REF!</definedName>
    <definedName name="Month" localSheetId="1">#REF!</definedName>
    <definedName name="Month" localSheetId="3">#REF!</definedName>
    <definedName name="Month" localSheetId="6">#REF!</definedName>
    <definedName name="Month">#REF!</definedName>
    <definedName name="MonthIndex" localSheetId="9">#REF!</definedName>
    <definedName name="MonthIndex" localSheetId="10">#REF!</definedName>
    <definedName name="MonthIndex" localSheetId="7">#REF!</definedName>
    <definedName name="MonthIndex" localSheetId="1">#REF!</definedName>
    <definedName name="MonthIndex" localSheetId="3">#REF!</definedName>
    <definedName name="MonthIndex" localSheetId="6">#REF!</definedName>
    <definedName name="MonthIndex">#REF!</definedName>
    <definedName name="MONTHS">[42]MONTHLY!$BV$3:$CG$3</definedName>
    <definedName name="moodys" localSheetId="8">'[65]Credit ratings on 1st issues'!#REF!</definedName>
    <definedName name="moodys" localSheetId="9">'[65]Credit ratings on 1st issues'!#REF!</definedName>
    <definedName name="moodys" localSheetId="10">'[65]Credit ratings on 1st issues'!#REF!</definedName>
    <definedName name="moodys" localSheetId="7">'[65]Credit ratings on 1st issues'!#REF!</definedName>
    <definedName name="moodys" localSheetId="1">'[65]Credit ratings on 1st issues'!#REF!</definedName>
    <definedName name="moodys" localSheetId="3">'[65]Credit ratings on 1st issues'!#REF!</definedName>
    <definedName name="moodys" localSheetId="6">'[65]Credit ratings on 1st issues'!#REF!</definedName>
    <definedName name="moodys">'[65]Credit ratings on 1st issues'!#REF!</definedName>
    <definedName name="MPETROLEO" localSheetId="8">#REF!</definedName>
    <definedName name="MPETROLEO" localSheetId="9">#REF!</definedName>
    <definedName name="MPETROLEO" localSheetId="10">#REF!</definedName>
    <definedName name="MPETROLEO" localSheetId="7">#REF!</definedName>
    <definedName name="MPETROLEO" localSheetId="1">#REF!</definedName>
    <definedName name="MPETROLEO" localSheetId="3">#REF!</definedName>
    <definedName name="MPETROLEO" localSheetId="6">#REF!</definedName>
    <definedName name="MPETROLEO">#REF!</definedName>
    <definedName name="msci">[52]Sheet1!$H$2:$K$24</definedName>
    <definedName name="mscid">[52]Sheet1!$B$2:$E$24</definedName>
    <definedName name="mscil">[52]Sheet1!$H$2:$K$24</definedName>
    <definedName name="mstocksa" localSheetId="8">[12]!mstocksa</definedName>
    <definedName name="mstocksa" localSheetId="10">[12]!mstocksa</definedName>
    <definedName name="mstocksa" localSheetId="7">[12]!mstocksa</definedName>
    <definedName name="mstocksa" localSheetId="1">[12]!mstocksa</definedName>
    <definedName name="mstocksa">[12]!mstocksa</definedName>
    <definedName name="mstocksq" localSheetId="8">[12]!mstocksq</definedName>
    <definedName name="mstocksq" localSheetId="10">[12]!mstocksq</definedName>
    <definedName name="mstocksq" localSheetId="7">[12]!mstocksq</definedName>
    <definedName name="mstocksq" localSheetId="1">[12]!mstocksq</definedName>
    <definedName name="mstocksq">[12]!mstocksq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7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hidden="1">{"Riqfin97",#N/A,FALSE,"Tran";"Riqfinpro",#N/A,FALSE,"Tran"}</definedName>
    <definedName name="n" localSheetId="8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7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8">#REF!</definedName>
    <definedName name="new" localSheetId="9">#REF!</definedName>
    <definedName name="new" localSheetId="10">#REF!</definedName>
    <definedName name="new" localSheetId="7">#REF!</definedName>
    <definedName name="new" localSheetId="1">#REF!</definedName>
    <definedName name="new" localSheetId="3">#REF!</definedName>
    <definedName name="new" localSheetId="6">#REF!</definedName>
    <definedName name="new">#REF!</definedName>
    <definedName name="NEWSHEET" localSheetId="9">#REF!</definedName>
    <definedName name="NEWSHEET" localSheetId="10">#REF!</definedName>
    <definedName name="NEWSHEET" localSheetId="7">#REF!</definedName>
    <definedName name="NEWSHEET" localSheetId="1">#REF!</definedName>
    <definedName name="NEWSHEET" localSheetId="3">#REF!</definedName>
    <definedName name="NEWSHEET" localSheetId="6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'[66]Table 2.1 from DDP program'!$A$2:$A$2</definedName>
    <definedName name="nmBlankRow" localSheetId="8">[67]EDT!#REF!</definedName>
    <definedName name="nmBlankRow" localSheetId="9">[67]EDT!#REF!</definedName>
    <definedName name="nmBlankRow" localSheetId="10">[67]EDT!#REF!</definedName>
    <definedName name="nmBlankRow" localSheetId="7">[67]EDT!#REF!</definedName>
    <definedName name="nmBlankRow" localSheetId="1">[67]EDT!#REF!</definedName>
    <definedName name="nmBlankRow" localSheetId="3">[67]EDT!#REF!</definedName>
    <definedName name="nmBlankRow" localSheetId="6">[67]EDT!#REF!</definedName>
    <definedName name="nmBlankRow">[67]EDT!#REF!</definedName>
    <definedName name="nmColumnHeader">[67]EDT!$3:$3</definedName>
    <definedName name="nmData">[67]EDT!$B$4:$AA$36</definedName>
    <definedName name="NMG_RG">#N/A</definedName>
    <definedName name="nmIndexTable" localSheetId="8">[67]EDT!#REF!</definedName>
    <definedName name="nmIndexTable" localSheetId="9">[67]EDT!#REF!</definedName>
    <definedName name="nmIndexTable" localSheetId="10">[67]EDT!#REF!</definedName>
    <definedName name="nmIndexTable" localSheetId="7">[67]EDT!#REF!</definedName>
    <definedName name="nmIndexTable" localSheetId="1">[67]EDT!#REF!</definedName>
    <definedName name="nmIndexTable" localSheetId="3">[67]EDT!#REF!</definedName>
    <definedName name="nmIndexTable" localSheetId="6">[67]EDT!#REF!</definedName>
    <definedName name="nmIndexTable">[67]EDT!#REF!</definedName>
    <definedName name="nmReportFooter">'[68]Table 1'!$29:$29</definedName>
    <definedName name="nmReportHeader">#N/A</definedName>
    <definedName name="nmReportNotes">'[68]Table 1'!$30:$30</definedName>
    <definedName name="nmRowHeader">[67]EDT!$A$4:$A$36</definedName>
    <definedName name="nmScale" localSheetId="8">[67]EDT!#REF!</definedName>
    <definedName name="nmScale" localSheetId="9">[67]EDT!#REF!</definedName>
    <definedName name="nmScale" localSheetId="10">[67]EDT!#REF!</definedName>
    <definedName name="nmScale" localSheetId="7">[67]EDT!#REF!</definedName>
    <definedName name="nmScale" localSheetId="1">[67]EDT!#REF!</definedName>
    <definedName name="nmScale" localSheetId="3">[67]EDT!#REF!</definedName>
    <definedName name="nmScale" localSheetId="6">[67]EDT!#REF!</definedName>
    <definedName name="nmScale">[67]EDT!#REF!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7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7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7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hidden="1">{"Minpmon",#N/A,FALSE,"Monthinput"}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7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hidden="1">{"Riqfin97",#N/A,FALSE,"Tran";"Riqfinpro",#N/A,FALSE,"Tran"}</definedName>
    <definedName name="no" hidden="1">'[38]Crédito SPNF (fiscal)'!#REF!</definedName>
    <definedName name="Noah" localSheetId="8">#REF!</definedName>
    <definedName name="Noah" localSheetId="9">#REF!</definedName>
    <definedName name="Noah" localSheetId="10">#REF!</definedName>
    <definedName name="Noah" localSheetId="7">#REF!</definedName>
    <definedName name="Noah" localSheetId="1">#REF!</definedName>
    <definedName name="Noah" localSheetId="3">#REF!</definedName>
    <definedName name="Noah" localSheetId="6">#REF!</definedName>
    <definedName name="Noah">#REF!</definedName>
    <definedName name="NOCLUB" localSheetId="9">#REF!</definedName>
    <definedName name="NOCLUB" localSheetId="10">#REF!</definedName>
    <definedName name="NOCLUB" localSheetId="7">#REF!</definedName>
    <definedName name="NOCLUB" localSheetId="1">#REF!</definedName>
    <definedName name="NOCLUB" localSheetId="3">#REF!</definedName>
    <definedName name="NOCLUB" localSheetId="6">#REF!</definedName>
    <definedName name="NOCLUB">#REF!</definedName>
    <definedName name="NOK" localSheetId="9">#REF!</definedName>
    <definedName name="NOK" localSheetId="10">#REF!</definedName>
    <definedName name="NOK" localSheetId="7">#REF!</definedName>
    <definedName name="NOK" localSheetId="1">#REF!</definedName>
    <definedName name="NOK" localSheetId="3">#REF!</definedName>
    <definedName name="NOK" localSheetId="6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10">#REF!</definedName>
    <definedName name="NONLEAP" localSheetId="7">#REF!</definedName>
    <definedName name="NONLEAP" localSheetId="1">#REF!</definedName>
    <definedName name="NONLEAP" localSheetId="3">#REF!</definedName>
    <definedName name="NONLEAP" localSheetId="6">#REF!</definedName>
    <definedName name="NONLEAP">#REF!</definedName>
    <definedName name="NONOECD1">[36]nonopec!$D$29:$AD$70</definedName>
    <definedName name="NONOECD2">[36]nonopec!$D$71:$AD$135</definedName>
    <definedName name="NONOPEC">[36]nonopec!$D$136:$AD$155</definedName>
    <definedName name="NOPEC1">[42]MONTHLY!$BP$19:$CA$19</definedName>
    <definedName name="NOPEC2">[42]MONTHLY!$CB$19:$CM$19</definedName>
    <definedName name="NORM1">[42]MONTHLY!$A$5:$O$117</definedName>
    <definedName name="NORM2">[42]MONTHLY!$A$422:$Z$491</definedName>
    <definedName name="NORM3">[42]MONTHLY!$A$334:$Z$380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7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>#REF!</definedName>
    <definedName name="Notes" localSheetId="8">[69]UPLOAD!#REF!</definedName>
    <definedName name="Notes" localSheetId="9">[69]UPLOAD!#REF!</definedName>
    <definedName name="Notes" localSheetId="10">[69]UPLOAD!#REF!</definedName>
    <definedName name="Notes" localSheetId="7">[69]UPLOAD!#REF!</definedName>
    <definedName name="Notes" localSheetId="1">[69]UPLOAD!#REF!</definedName>
    <definedName name="Notes" localSheetId="3">[69]UPLOAD!#REF!</definedName>
    <definedName name="Notes" localSheetId="6">[69]UPLOAD!#REF!</definedName>
    <definedName name="Notes">[69]UPLOAD!#REF!</definedName>
    <definedName name="NOTITLES" localSheetId="8">#REF!</definedName>
    <definedName name="NOTITLES" localSheetId="9">#REF!</definedName>
    <definedName name="NOTITLES" localSheetId="10">#REF!</definedName>
    <definedName name="NOTITLES" localSheetId="7">#REF!</definedName>
    <definedName name="NOTITLES" localSheetId="1">#REF!</definedName>
    <definedName name="NOTITLES" localSheetId="3">#REF!</definedName>
    <definedName name="NOTITLES" localSheetId="6">#REF!</definedName>
    <definedName name="NOTITLES">#REF!</definedName>
    <definedName name="NSUMMARY">[36]nonopec!$D$157:$AD$204</definedName>
    <definedName name="NTDD_RG" localSheetId="8">[39]!NTDD_RG</definedName>
    <definedName name="NTDD_RG" localSheetId="10">[39]!NTDD_RG</definedName>
    <definedName name="NTDD_RG" localSheetId="7">[39]!NTDD_RG</definedName>
    <definedName name="NTDD_RG" localSheetId="1">[39]!NTDD_RG</definedName>
    <definedName name="NTDD_RG">[39]!NTDD_RG</definedName>
    <definedName name="NX">#N/A</definedName>
    <definedName name="NX_R">#N/A</definedName>
    <definedName name="NXG_RG">#N/A</definedName>
    <definedName name="NYEAR2021" localSheetId="7">[45]Nickel!$B$583:$J$583</definedName>
    <definedName name="NYEAR2021" localSheetId="3">[45]Nickel!$B$583:$J$583</definedName>
    <definedName name="NYEAR2021">[45]Nickel!$B$583:$J$583</definedName>
    <definedName name="NYEAR2022" localSheetId="7">[45]Nickel!$K$583:$V$583</definedName>
    <definedName name="NYEAR2022" localSheetId="3">[45]Nickel!$K$583:$V$583</definedName>
    <definedName name="NYEAR2022">[45]Nickel!$K$583:$V$583</definedName>
    <definedName name="NYEAR2023" localSheetId="7">[45]Nickel!$W$583:$AH$583</definedName>
    <definedName name="NYEAR2023" localSheetId="3">[45]Nickel!$W$583:$AH$583</definedName>
    <definedName name="NYEAR2023">[45]Nickel!$W$583:$AH$583</definedName>
    <definedName name="NYEAR2024" localSheetId="7">[45]Nickel!$AI$583:$AT$583</definedName>
    <definedName name="NYEAR2024" localSheetId="3">[45]Nickel!$AI$583:$AT$583</definedName>
    <definedName name="NYEAR2024">[45]Nickel!$AI$583:$AT$583</definedName>
    <definedName name="NYEAR2025" localSheetId="7">[45]Nickel!$AU$583:$BF$583</definedName>
    <definedName name="NYEAR2025" localSheetId="3">[45]Nickel!$AU$583:$BF$583</definedName>
    <definedName name="NYEAR2025">[45]Nickel!$AU$583:$BF$583</definedName>
    <definedName name="OCTUBRE">#N/A</definedName>
    <definedName name="OECD">[36]nonopec!$D$1:$AD$28</definedName>
    <definedName name="OECD_Table" localSheetId="8">#REF!</definedName>
    <definedName name="OECD_Table" localSheetId="9">#REF!</definedName>
    <definedName name="OECD_Table" localSheetId="10">#REF!</definedName>
    <definedName name="OECD_Table" localSheetId="7">#REF!</definedName>
    <definedName name="OECD_Table" localSheetId="1">#REF!</definedName>
    <definedName name="OECD_Table" localSheetId="3">#REF!</definedName>
    <definedName name="OECD_Table" localSheetId="6">#REF!</definedName>
    <definedName name="OECD_Table">#REF!</definedName>
    <definedName name="oipio" localSheetId="9" hidden="1">#REF!</definedName>
    <definedName name="oipio" localSheetId="10" hidden="1">#REF!</definedName>
    <definedName name="oipio" localSheetId="7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hidden="1">#REF!</definedName>
    <definedName name="oiulfdgdgh" localSheetId="10" hidden="1">'[46]Fax a enviar'!#REF!</definedName>
    <definedName name="oiulfdgdgh" localSheetId="7" hidden="1">'[46]Fax a enviar'!#REF!</definedName>
    <definedName name="oiulfdgdgh" localSheetId="1" hidden="1">'[46]Fax a enviar'!#REF!</definedName>
    <definedName name="oiulfdgdgh" localSheetId="3" hidden="1">'[46]Fax a enviar'!#REF!</definedName>
    <definedName name="oiulfdgdgh" localSheetId="6" hidden="1">'[46]Fax a enviar'!#REF!</definedName>
    <definedName name="oiulfdgdgh" hidden="1">'[46]Fax a enviar'!#REF!</definedName>
    <definedName name="OnShow" localSheetId="8">'[70]SPNF Acuerdo Incl. Int.'!OnShow</definedName>
    <definedName name="OnShow" localSheetId="10">'[70]SPNF Acuerdo Incl. Int.'!OnShow</definedName>
    <definedName name="OnShow" localSheetId="7">'[70]SPNF Acuerdo Incl. Int.'!OnShow</definedName>
    <definedName name="OnShow" localSheetId="1">'[70]SPNF Acuerdo Incl. Int.'!OnShow</definedName>
    <definedName name="OnShow">'[70]SPNF Acuerdo Incl. Int.'!OnShow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7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7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10">#REF!</definedName>
    <definedName name="OOOKOKOKO" localSheetId="7">#REF!</definedName>
    <definedName name="OOOKOKOKO" localSheetId="1">#REF!</definedName>
    <definedName name="OOOKOKOKO" localSheetId="3">#REF!</definedName>
    <definedName name="OOOKOKOKO" localSheetId="6">#REF!</definedName>
    <definedName name="OOOKOKOKO">#REF!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7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10" hidden="1">#REF!</definedName>
    <definedName name="ooooooooo" localSheetId="7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hidden="1">#REF!</definedName>
    <definedName name="OPEC">[36]nonopec!$D$204:$AD$251</definedName>
    <definedName name="OPEC1">[42]MONTHLY!$BP$12:$CA$12</definedName>
    <definedName name="OPEC2">[42]MONTHLY!$CB$12:$CM$12</definedName>
    <definedName name="OPOPOPOPO" localSheetId="8">#REF!</definedName>
    <definedName name="OPOPOPOPO" localSheetId="9">#REF!</definedName>
    <definedName name="OPOPOPOPO" localSheetId="10">#REF!</definedName>
    <definedName name="OPOPOPOPO" localSheetId="7">#REF!</definedName>
    <definedName name="OPOPOPOPO" localSheetId="1">#REF!</definedName>
    <definedName name="OPOPOPOPO" localSheetId="3">#REF!</definedName>
    <definedName name="OPOPOPOPO" localSheetId="6">#REF!</definedName>
    <definedName name="OPOPOPOPO">#REF!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7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hidden="1">{"Riqfin97",#N/A,FALSE,"Tran";"Riqfinpro",#N/A,FALSE,"Tran"}</definedName>
    <definedName name="Otr_Inst_Banc_40G" localSheetId="8">#REF!</definedName>
    <definedName name="Otr_Inst_Banc_40G" localSheetId="9">#REF!</definedName>
    <definedName name="Otr_Inst_Banc_40G" localSheetId="10">#REF!</definedName>
    <definedName name="Otr_Inst_Banc_40G" localSheetId="7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10" hidden="1">#REF!</definedName>
    <definedName name="otra" localSheetId="7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hidden="1">#REF!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7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7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7">OFFSET(#REF!,0,0,COUNT(#REF!),1)</definedName>
    <definedName name="P1_2" localSheetId="1">OFFSET(#REF!,0,0,COUNT(#REF!),1)</definedName>
    <definedName name="P1_2" localSheetId="3">OFFSET(#REF!,0,0,COUNT(#REF!),1)</definedName>
    <definedName name="P1_2" localSheetId="6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7">OFFSET(#REF!,0,0,COUNT(#REF!),1)</definedName>
    <definedName name="P1avg" localSheetId="1">OFFSET(#REF!,0,0,COUNT(#REF!),1)</definedName>
    <definedName name="P1avg" localSheetId="3">OFFSET(#REF!,0,0,COUNT(#REF!),1)</definedName>
    <definedName name="P1avg" localSheetId="6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7">OFFSET(#REF!,0,0,COUNT(#REF!),1)</definedName>
    <definedName name="P1min" localSheetId="1">OFFSET(#REF!,0,0,COUNT(#REF!),1)</definedName>
    <definedName name="P1min" localSheetId="3">OFFSET(#REF!,0,0,COUNT(#REF!),1)</definedName>
    <definedName name="P1min" localSheetId="6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7">OFFSET(#REF!,0,0,COUNT(#REF!),1)</definedName>
    <definedName name="P1rng" localSheetId="1">OFFSET(#REF!,0,0,COUNT(#REF!),1)</definedName>
    <definedName name="P1rng" localSheetId="3">OFFSET(#REF!,0,0,COUNT(#REF!),1)</definedName>
    <definedName name="P1rng" localSheetId="6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7">OFFSET(#REF!,0,0,COUNT(#REF!),1)</definedName>
    <definedName name="P2_1" localSheetId="1">OFFSET(#REF!,0,0,COUNT(#REF!),1)</definedName>
    <definedName name="P2_1" localSheetId="3">OFFSET(#REF!,0,0,COUNT(#REF!),1)</definedName>
    <definedName name="P2_1" localSheetId="6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7">OFFSET(#REF!,0,0,COUNT(#REF!),1)</definedName>
    <definedName name="P2_2" localSheetId="1">OFFSET(#REF!,0,0,COUNT(#REF!),1)</definedName>
    <definedName name="P2_2" localSheetId="3">OFFSET(#REF!,0,0,COUNT(#REF!),1)</definedName>
    <definedName name="P2_2" localSheetId="6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7">OFFSET(#REF!,0,0,COUNT(#REF!),1)</definedName>
    <definedName name="P2avg" localSheetId="1">OFFSET(#REF!,0,0,COUNT(#REF!),1)</definedName>
    <definedName name="P2avg" localSheetId="3">OFFSET(#REF!,0,0,COUNT(#REF!),1)</definedName>
    <definedName name="P2avg" localSheetId="6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7">OFFSET(#REF!,0,0,COUNT(#REF!),1)</definedName>
    <definedName name="P2min" localSheetId="1">OFFSET(#REF!,0,0,COUNT(#REF!),1)</definedName>
    <definedName name="P2min" localSheetId="3">OFFSET(#REF!,0,0,COUNT(#REF!),1)</definedName>
    <definedName name="P2min" localSheetId="6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7">OFFSET(#REF!,0,0,COUNT(#REF!),1)</definedName>
    <definedName name="P2rng" localSheetId="1">OFFSET(#REF!,0,0,COUNT(#REF!),1)</definedName>
    <definedName name="P2rng" localSheetId="3">OFFSET(#REF!,0,0,COUNT(#REF!),1)</definedName>
    <definedName name="P2rng" localSheetId="6">OFFSET(#REF!,0,0,COUNT(#REF!),1)</definedName>
    <definedName name="P2rng">OFFSET(#REF!,0,0,COUNT(#REF!),1)</definedName>
    <definedName name="P3_1" localSheetId="9">OFFSET(#REF!,0,0,COUNT(#REF!),1)</definedName>
    <definedName name="P3_1" localSheetId="10">OFFSET(#REF!,0,0,COUNT(#REF!),1)</definedName>
    <definedName name="P3_1" localSheetId="7">OFFSET(#REF!,0,0,COUNT(#REF!),1)</definedName>
    <definedName name="P3_1" localSheetId="1">OFFSET(#REF!,0,0,COUNT(#REF!),1)</definedName>
    <definedName name="P3_1" localSheetId="3">OFFSET(#REF!,0,0,COUNT(#REF!),1)</definedName>
    <definedName name="P3_1" localSheetId="6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7">OFFSET(#REF!,0,0,COUNT(#REF!),1)</definedName>
    <definedName name="P3_2" localSheetId="1">OFFSET(#REF!,0,0,COUNT(#REF!),1)</definedName>
    <definedName name="P3_2" localSheetId="3">OFFSET(#REF!,0,0,COUNT(#REF!),1)</definedName>
    <definedName name="P3_2" localSheetId="6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7">OFFSET(#REF!,0,0,COUNT(#REF!),1)</definedName>
    <definedName name="P3avg" localSheetId="1">OFFSET(#REF!,0,0,COUNT(#REF!),1)</definedName>
    <definedName name="P3avg" localSheetId="3">OFFSET(#REF!,0,0,COUNT(#REF!),1)</definedName>
    <definedName name="P3avg" localSheetId="6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7">OFFSET(#REF!,0,0,COUNT(#REF!),1)</definedName>
    <definedName name="P3min" localSheetId="1">OFFSET(#REF!,0,0,COUNT(#REF!),1)</definedName>
    <definedName name="P3min" localSheetId="3">OFFSET(#REF!,0,0,COUNT(#REF!),1)</definedName>
    <definedName name="P3min" localSheetId="6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7">OFFSET(#REF!,0,0,COUNT(#REF!),1)</definedName>
    <definedName name="P3rng" localSheetId="1">OFFSET(#REF!,0,0,COUNT(#REF!),1)</definedName>
    <definedName name="P3rng" localSheetId="3">OFFSET(#REF!,0,0,COUNT(#REF!),1)</definedName>
    <definedName name="P3rng" localSheetId="6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7">OFFSET(#REF!,0,0,COUNT(#REF!),1)</definedName>
    <definedName name="P4_1" localSheetId="1">OFFSET(#REF!,0,0,COUNT(#REF!),1)</definedName>
    <definedName name="P4_1" localSheetId="3">OFFSET(#REF!,0,0,COUNT(#REF!),1)</definedName>
    <definedName name="P4_1" localSheetId="6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7">OFFSET(#REF!,0,0,COUNT(#REF!),1)</definedName>
    <definedName name="P4_2" localSheetId="1">OFFSET(#REF!,0,0,COUNT(#REF!),1)</definedName>
    <definedName name="P4_2" localSheetId="3">OFFSET(#REF!,0,0,COUNT(#REF!),1)</definedName>
    <definedName name="P4_2" localSheetId="6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7">OFFSET(#REF!,0,0,COUNT(#REF!),1)</definedName>
    <definedName name="P4avg" localSheetId="1">OFFSET(#REF!,0,0,COUNT(#REF!),1)</definedName>
    <definedName name="P4avg" localSheetId="3">OFFSET(#REF!,0,0,COUNT(#REF!),1)</definedName>
    <definedName name="P4avg" localSheetId="6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7">OFFSET(#REF!,0,0,COUNT(#REF!),1)</definedName>
    <definedName name="P4min" localSheetId="1">OFFSET(#REF!,0,0,COUNT(#REF!),1)</definedName>
    <definedName name="P4min" localSheetId="3">OFFSET(#REF!,0,0,COUNT(#REF!),1)</definedName>
    <definedName name="P4min" localSheetId="6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7">OFFSET(#REF!,0,0,COUNT(#REF!),1)</definedName>
    <definedName name="P4rng" localSheetId="1">OFFSET(#REF!,0,0,COUNT(#REF!),1)</definedName>
    <definedName name="P4rng" localSheetId="3">OFFSET(#REF!,0,0,COUNT(#REF!),1)</definedName>
    <definedName name="P4rng" localSheetId="6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7">OFFSET(#REF!,0,0,COUNT(#REF!),1)</definedName>
    <definedName name="P5_1" localSheetId="1">OFFSET(#REF!,0,0,COUNT(#REF!),1)</definedName>
    <definedName name="P5_1" localSheetId="3">OFFSET(#REF!,0,0,COUNT(#REF!),1)</definedName>
    <definedName name="P5_1" localSheetId="6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7">OFFSET(#REF!,0,0,COUNT(#REF!),1)</definedName>
    <definedName name="P5_2" localSheetId="1">OFFSET(#REF!,0,0,COUNT(#REF!),1)</definedName>
    <definedName name="P5_2" localSheetId="3">OFFSET(#REF!,0,0,COUNT(#REF!),1)</definedName>
    <definedName name="P5_2" localSheetId="6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7">OFFSET(#REF!,0,0,COUNT(#REF!),1)</definedName>
    <definedName name="P5avg" localSheetId="1">OFFSET(#REF!,0,0,COUNT(#REF!),1)</definedName>
    <definedName name="P5avg" localSheetId="3">OFFSET(#REF!,0,0,COUNT(#REF!),1)</definedName>
    <definedName name="P5avg" localSheetId="6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7">OFFSET(#REF!,0,0,COUNT(#REF!),1)</definedName>
    <definedName name="P5min" localSheetId="1">OFFSET(#REF!,0,0,COUNT(#REF!),1)</definedName>
    <definedName name="P5min" localSheetId="3">OFFSET(#REF!,0,0,COUNT(#REF!),1)</definedName>
    <definedName name="P5min" localSheetId="6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7">OFFSET(#REF!,0,0,COUNT(#REF!),1)</definedName>
    <definedName name="P5rng" localSheetId="1">OFFSET(#REF!,0,0,COUNT(#REF!),1)</definedName>
    <definedName name="P5rng" localSheetId="3">OFFSET(#REF!,0,0,COUNT(#REF!),1)</definedName>
    <definedName name="P5rng" localSheetId="6">OFFSET(#REF!,0,0,COUNT(#REF!),1)</definedName>
    <definedName name="P5rng">OFFSET(#REF!,0,0,COUNT(#REF!),1)</definedName>
    <definedName name="Pan_Bancario_50G" localSheetId="8">#REF!</definedName>
    <definedName name="Pan_Bancario_50G" localSheetId="9">#REF!</definedName>
    <definedName name="Pan_Bancario_50G" localSheetId="10">#REF!</definedName>
    <definedName name="Pan_Bancario_50G" localSheetId="7">#REF!</definedName>
    <definedName name="Pan_Bancario_50G" localSheetId="1">#REF!</definedName>
    <definedName name="Pan_Bancario_50G" localSheetId="3">#REF!</definedName>
    <definedName name="Pan_Bancario_50G" localSheetId="6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7">#REF!</definedName>
    <definedName name="Pan_Monet_30G" localSheetId="1">#REF!</definedName>
    <definedName name="Pan_Monet_30G" localSheetId="3">#REF!</definedName>
    <definedName name="Pan_Monet_30G" localSheetId="6">#REF!</definedName>
    <definedName name="Pan_Monet_30G">#REF!</definedName>
    <definedName name="Path_Data">'[27]shared data'!$B$8</definedName>
    <definedName name="Path_System">'[27]shared data'!$B$7</definedName>
    <definedName name="Paym_Cap" localSheetId="8">#REF!</definedName>
    <definedName name="Paym_Cap" localSheetId="9">#REF!</definedName>
    <definedName name="Paym_Cap" localSheetId="10">#REF!</definedName>
    <definedName name="Paym_Cap" localSheetId="7">#REF!</definedName>
    <definedName name="Paym_Cap" localSheetId="1">#REF!</definedName>
    <definedName name="Paym_Cap" localSheetId="3">#REF!</definedName>
    <definedName name="Paym_Cap" localSheetId="6">#REF!</definedName>
    <definedName name="Paym_Cap">#REF!</definedName>
    <definedName name="pchBM" localSheetId="9">#REF!</definedName>
    <definedName name="pchBM" localSheetId="10">#REF!</definedName>
    <definedName name="pchBM" localSheetId="7">#REF!</definedName>
    <definedName name="pchBM" localSheetId="1">#REF!</definedName>
    <definedName name="pchBM" localSheetId="3">#REF!</definedName>
    <definedName name="pchBM" localSheetId="6">#REF!</definedName>
    <definedName name="pchBM">#REF!</definedName>
    <definedName name="pchBMG" localSheetId="9">#REF!</definedName>
    <definedName name="pchBMG" localSheetId="10">#REF!</definedName>
    <definedName name="pchBMG" localSheetId="7">#REF!</definedName>
    <definedName name="pchBMG" localSheetId="1">#REF!</definedName>
    <definedName name="pchBMG" localSheetId="3">#REF!</definedName>
    <definedName name="pchBMG" localSheetId="6">#REF!</definedName>
    <definedName name="pchBMG">#REF!</definedName>
    <definedName name="pchBX" localSheetId="9">#REF!</definedName>
    <definedName name="pchBX" localSheetId="10">#REF!</definedName>
    <definedName name="pchBX" localSheetId="7">#REF!</definedName>
    <definedName name="pchBX" localSheetId="1">#REF!</definedName>
    <definedName name="pchBX" localSheetId="3">#REF!</definedName>
    <definedName name="pchBX" localSheetId="6">#REF!</definedName>
    <definedName name="pchBX">#REF!</definedName>
    <definedName name="pchBXG" localSheetId="9">#REF!</definedName>
    <definedName name="pchBXG" localSheetId="10">#REF!</definedName>
    <definedName name="pchBXG" localSheetId="7">#REF!</definedName>
    <definedName name="pchBXG" localSheetId="1">#REF!</definedName>
    <definedName name="pchBXG" localSheetId="3">#REF!</definedName>
    <definedName name="pchBXG" localSheetId="6">#REF!</definedName>
    <definedName name="pchBXG">#REF!</definedName>
    <definedName name="PCNTLGT" localSheetId="10">[36]nonopec!#REF!</definedName>
    <definedName name="PCNTLGT" localSheetId="1">[36]nonopec!#REF!</definedName>
    <definedName name="PCNTLGT" localSheetId="6">[36]nonopec!#REF!</definedName>
    <definedName name="PCNTLGT">[36]nonopec!#REF!</definedName>
    <definedName name="PCPI" localSheetId="8">#REF!</definedName>
    <definedName name="PCPI" localSheetId="9">#REF!</definedName>
    <definedName name="PCPI" localSheetId="10">#REF!</definedName>
    <definedName name="PCPI" localSheetId="7">#REF!</definedName>
    <definedName name="PCPI" localSheetId="1">#REF!</definedName>
    <definedName name="PCPI" localSheetId="3">#REF!</definedName>
    <definedName name="PCPI" localSheetId="6">#REF!</definedName>
    <definedName name="PCPI">#REF!</definedName>
    <definedName name="PCPIG">#N/A</definedName>
    <definedName name="PF" localSheetId="8">#REF!</definedName>
    <definedName name="PF" localSheetId="9">#REF!</definedName>
    <definedName name="PF" localSheetId="10">#REF!</definedName>
    <definedName name="PF" localSheetId="7">#REF!</definedName>
    <definedName name="PF" localSheetId="1">#REF!</definedName>
    <definedName name="PF" localSheetId="3">#REF!</definedName>
    <definedName name="PF" localSheetId="6">#REF!</definedName>
    <definedName name="PF">#REF!</definedName>
    <definedName name="PFP" localSheetId="9">#REF!</definedName>
    <definedName name="PFP" localSheetId="10">#REF!</definedName>
    <definedName name="PFP" localSheetId="7">#REF!</definedName>
    <definedName name="PFP" localSheetId="1">#REF!</definedName>
    <definedName name="PFP" localSheetId="3">#REF!</definedName>
    <definedName name="PFP" localSheetId="6">#REF!</definedName>
    <definedName name="PFP">#REF!</definedName>
    <definedName name="pfp_table1" localSheetId="9">#REF!</definedName>
    <definedName name="pfp_table1" localSheetId="10">#REF!</definedName>
    <definedName name="pfp_table1" localSheetId="7">#REF!</definedName>
    <definedName name="pfp_table1" localSheetId="1">#REF!</definedName>
    <definedName name="pfp_table1" localSheetId="3">#REF!</definedName>
    <definedName name="pfp_table1" localSheetId="6">#REF!</definedName>
    <definedName name="pfp_table1">#REF!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7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hidden="1">{"Main Economic Indicators",#N/A,FALSE,"C"}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7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hidden="1">{"Riqfin97",#N/A,FALSE,"Tran";"Riqfinpro",#N/A,FALSE,"Tran"}</definedName>
    <definedName name="PK" localSheetId="8">#REF!</definedName>
    <definedName name="PK" localSheetId="9">#REF!</definedName>
    <definedName name="PK" localSheetId="10">#REF!</definedName>
    <definedName name="PK" localSheetId="7">#REF!</definedName>
    <definedName name="PK" localSheetId="1">#REF!</definedName>
    <definedName name="PK" localSheetId="3">#REF!</definedName>
    <definedName name="PK" localSheetId="6">#REF!</definedName>
    <definedName name="PK">#REF!</definedName>
    <definedName name="PLATA" localSheetId="8">#REF!</definedName>
    <definedName name="PLATA" localSheetId="9">#REF!</definedName>
    <definedName name="PLATA" localSheetId="10">#REF!</definedName>
    <definedName name="PLATA" localSheetId="7">#REF!</definedName>
    <definedName name="PLATA" localSheetId="1">#REF!</definedName>
    <definedName name="PLATA" localSheetId="3">#REF!</definedName>
    <definedName name="PLATA" localSheetId="6">#REF!</definedName>
    <definedName name="PLATA">#REF!</definedName>
    <definedName name="POLLO" localSheetId="9">#REF!</definedName>
    <definedName name="POLLO" localSheetId="10">#REF!</definedName>
    <definedName name="POLLO" localSheetId="7">#REF!</definedName>
    <definedName name="POLLO" localSheetId="1">#REF!</definedName>
    <definedName name="POLLO" localSheetId="3">#REF!</definedName>
    <definedName name="POLLO" localSheetId="6">#REF!</definedName>
    <definedName name="POLLO">#REF!</definedName>
    <definedName name="poooooooooo" localSheetId="10" hidden="1">'[46]Fax a enviar'!#REF!</definedName>
    <definedName name="poooooooooo" localSheetId="7" hidden="1">'[46]Fax a enviar'!#REF!</definedName>
    <definedName name="poooooooooo" localSheetId="1" hidden="1">'[46]Fax a enviar'!#REF!</definedName>
    <definedName name="poooooooooo" localSheetId="3" hidden="1">'[46]Fax a enviar'!#REF!</definedName>
    <definedName name="poooooooooo" localSheetId="6" hidden="1">'[46]Fax a enviar'!#REF!</definedName>
    <definedName name="poooooooooo" hidden="1">'[46]Fax a enviar'!#REF!</definedName>
    <definedName name="POTENCIAL" localSheetId="8">#REF!</definedName>
    <definedName name="POTENCIAL" localSheetId="9">#REF!</definedName>
    <definedName name="POTENCIAL" localSheetId="10">#REF!</definedName>
    <definedName name="POTENCIAL" localSheetId="7">#REF!</definedName>
    <definedName name="POTENCIAL" localSheetId="1">#REF!</definedName>
    <definedName name="POTENCIAL" localSheetId="3">#REF!</definedName>
    <definedName name="POTENCIAL" localSheetId="6">#REF!</definedName>
    <definedName name="POTENCIAL">#REF!</definedName>
    <definedName name="PP" localSheetId="9">#REF!</definedName>
    <definedName name="PP" localSheetId="10">#REF!</definedName>
    <definedName name="PP" localSheetId="7">#REF!</definedName>
    <definedName name="PP" localSheetId="1">#REF!</definedName>
    <definedName name="PP" localSheetId="3">#REF!</definedName>
    <definedName name="PP" localSheetId="6">#REF!</definedName>
    <definedName name="PP">#REF!</definedName>
    <definedName name="ppoooooooooo" localSheetId="9" hidden="1">#REF!</definedName>
    <definedName name="ppoooooooooo" localSheetId="10" hidden="1">#REF!</definedName>
    <definedName name="ppoooooooooo" localSheetId="7" hidden="1">#REF!</definedName>
    <definedName name="ppoooooooooo" localSheetId="1" hidden="1">#REF!</definedName>
    <definedName name="ppoooooooooo" localSheetId="3" hidden="1">#REF!</definedName>
    <definedName name="ppoooooooooo" localSheetId="6" hidden="1">#REF!</definedName>
    <definedName name="ppoooooooooo" hidden="1">#REF!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7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7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10" hidden="1">#REF!</definedName>
    <definedName name="pppppppppp" localSheetId="7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7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10">#REF!</definedName>
    <definedName name="PRECIOCIFBANANO" localSheetId="7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>#REF!</definedName>
    <definedName name="PRES1" localSheetId="8">[36]nonopec!#REF!</definedName>
    <definedName name="PRES1" localSheetId="9">[36]nonopec!#REF!</definedName>
    <definedName name="PRES1" localSheetId="10">[36]nonopec!#REF!</definedName>
    <definedName name="PRES1" localSheetId="7">[36]nonopec!#REF!</definedName>
    <definedName name="PRES1" localSheetId="1">[36]nonopec!#REF!</definedName>
    <definedName name="PRES1" localSheetId="3">[36]nonopec!#REF!</definedName>
    <definedName name="PRES1" localSheetId="6">[36]nonopec!#REF!</definedName>
    <definedName name="PRES1">[36]nonopec!#REF!</definedName>
    <definedName name="PRES2" localSheetId="8">[36]nonopec!#REF!</definedName>
    <definedName name="PRES2" localSheetId="10">[36]nonopec!#REF!</definedName>
    <definedName name="PRES2" localSheetId="7">[36]nonopec!#REF!</definedName>
    <definedName name="PRES2" localSheetId="1">[36]nonopec!#REF!</definedName>
    <definedName name="PRES2" localSheetId="3">[36]nonopec!#REF!</definedName>
    <definedName name="PRES2" localSheetId="6">[36]nonopec!#REF!</definedName>
    <definedName name="PRES2">[36]nonopec!#REF!</definedName>
    <definedName name="PRES3" localSheetId="10">[36]nonopec!#REF!</definedName>
    <definedName name="PRES3" localSheetId="7">[36]nonopec!#REF!</definedName>
    <definedName name="PRES3" localSheetId="3">[36]nonopec!#REF!</definedName>
    <definedName name="PRES3" localSheetId="6">[36]nonopec!#REF!</definedName>
    <definedName name="PRES3">[36]nonopec!#REF!</definedName>
    <definedName name="PRICE" localSheetId="8">#REF!</definedName>
    <definedName name="PRICE" localSheetId="9">#REF!</definedName>
    <definedName name="PRICE" localSheetId="10">#REF!</definedName>
    <definedName name="PRICE" localSheetId="7">#REF!</definedName>
    <definedName name="PRICE" localSheetId="1">#REF!</definedName>
    <definedName name="PRICE" localSheetId="3">#REF!</definedName>
    <definedName name="PRICE" localSheetId="6">#REF!</definedName>
    <definedName name="PRICE">#REF!</definedName>
    <definedName name="PRICETAB" localSheetId="9">#REF!</definedName>
    <definedName name="PRICETAB" localSheetId="10">#REF!</definedName>
    <definedName name="PRICETAB" localSheetId="7">#REF!</definedName>
    <definedName name="PRICETAB" localSheetId="1">#REF!</definedName>
    <definedName name="PRICETAB" localSheetId="3">#REF!</definedName>
    <definedName name="PRICETAB" localSheetId="6">#REF!</definedName>
    <definedName name="PRICETAB">#REF!</definedName>
    <definedName name="Print_Area_MI" localSheetId="9">#REF!</definedName>
    <definedName name="Print_Area_MI" localSheetId="10">#REF!</definedName>
    <definedName name="Print_Area_MI" localSheetId="7">#REF!</definedName>
    <definedName name="Print_Area_MI" localSheetId="1">#REF!</definedName>
    <definedName name="Print_Area_MI" localSheetId="3">#REF!</definedName>
    <definedName name="Print_Area_MI" localSheetId="6">#REF!</definedName>
    <definedName name="Print_Area_MI">#REF!</definedName>
    <definedName name="Print1" localSheetId="9">#REF!</definedName>
    <definedName name="Print1" localSheetId="10">#REF!</definedName>
    <definedName name="Print1" localSheetId="7">#REF!</definedName>
    <definedName name="Print1" localSheetId="1">#REF!</definedName>
    <definedName name="Print1" localSheetId="3">#REF!</definedName>
    <definedName name="Print1" localSheetId="6">#REF!</definedName>
    <definedName name="Print1">#REF!</definedName>
    <definedName name="PRINTMACRO" localSheetId="9">#REF!</definedName>
    <definedName name="PRINTMACRO" localSheetId="10">#REF!</definedName>
    <definedName name="PRINTMACRO" localSheetId="7">#REF!</definedName>
    <definedName name="PRINTMACRO" localSheetId="1">#REF!</definedName>
    <definedName name="PRINTMACRO" localSheetId="3">#REF!</definedName>
    <definedName name="PRINTMACRO" localSheetId="6">#REF!</definedName>
    <definedName name="PRINTMACRO">#REF!</definedName>
    <definedName name="PrintThis_Links">[53]Links!$A$1:$F$33</definedName>
    <definedName name="PRIV0" localSheetId="8">#REF!</definedName>
    <definedName name="PRIV0" localSheetId="9">#REF!</definedName>
    <definedName name="PRIV0" localSheetId="10">#REF!</definedName>
    <definedName name="PRIV0" localSheetId="7">#REF!</definedName>
    <definedName name="PRIV0" localSheetId="1">#REF!</definedName>
    <definedName name="PRIV0" localSheetId="3">#REF!</definedName>
    <definedName name="PRIV0" localSheetId="6">#REF!</definedName>
    <definedName name="PRIV0">#REF!</definedName>
    <definedName name="PRIV00" localSheetId="9">#REF!</definedName>
    <definedName name="PRIV00" localSheetId="10">#REF!</definedName>
    <definedName name="PRIV00" localSheetId="7">#REF!</definedName>
    <definedName name="PRIV00" localSheetId="1">#REF!</definedName>
    <definedName name="PRIV00" localSheetId="3">#REF!</definedName>
    <definedName name="PRIV00" localSheetId="6">#REF!</definedName>
    <definedName name="PRIV00">#REF!</definedName>
    <definedName name="PRIV1" localSheetId="9">#REF!</definedName>
    <definedName name="PRIV1" localSheetId="10">#REF!</definedName>
    <definedName name="PRIV1" localSheetId="7">#REF!</definedName>
    <definedName name="PRIV1" localSheetId="1">#REF!</definedName>
    <definedName name="PRIV1" localSheetId="3">#REF!</definedName>
    <definedName name="PRIV1" localSheetId="6">#REF!</definedName>
    <definedName name="PRIV1">#REF!</definedName>
    <definedName name="PRIV11" localSheetId="9">#REF!</definedName>
    <definedName name="PRIV11" localSheetId="10">#REF!</definedName>
    <definedName name="PRIV11" localSheetId="7">#REF!</definedName>
    <definedName name="PRIV11" localSheetId="1">#REF!</definedName>
    <definedName name="PRIV11" localSheetId="3">#REF!</definedName>
    <definedName name="PRIV11" localSheetId="6">#REF!</definedName>
    <definedName name="PRIV11">#REF!</definedName>
    <definedName name="PRIV2" localSheetId="9">#REF!</definedName>
    <definedName name="PRIV2" localSheetId="10">#REF!</definedName>
    <definedName name="PRIV2" localSheetId="7">#REF!</definedName>
    <definedName name="PRIV2" localSheetId="1">#REF!</definedName>
    <definedName name="PRIV2" localSheetId="3">#REF!</definedName>
    <definedName name="PRIV2" localSheetId="6">#REF!</definedName>
    <definedName name="PRIV2">#REF!</definedName>
    <definedName name="PRIV22" localSheetId="9">#REF!</definedName>
    <definedName name="PRIV22" localSheetId="10">#REF!</definedName>
    <definedName name="PRIV22" localSheetId="7">#REF!</definedName>
    <definedName name="PRIV22" localSheetId="1">#REF!</definedName>
    <definedName name="PRIV22" localSheetId="3">#REF!</definedName>
    <definedName name="PRIV22" localSheetId="6">#REF!</definedName>
    <definedName name="PRIV22">#REF!</definedName>
    <definedName name="PRIV3" localSheetId="9">#REF!</definedName>
    <definedName name="PRIV3" localSheetId="10">#REF!</definedName>
    <definedName name="PRIV3" localSheetId="7">#REF!</definedName>
    <definedName name="PRIV3" localSheetId="1">#REF!</definedName>
    <definedName name="PRIV3" localSheetId="3">#REF!</definedName>
    <definedName name="PRIV3" localSheetId="6">#REF!</definedName>
    <definedName name="PRIV3">#REF!</definedName>
    <definedName name="PRIV33" localSheetId="9">#REF!</definedName>
    <definedName name="PRIV33" localSheetId="10">#REF!</definedName>
    <definedName name="PRIV33" localSheetId="7">#REF!</definedName>
    <definedName name="PRIV33" localSheetId="1">#REF!</definedName>
    <definedName name="PRIV33" localSheetId="3">#REF!</definedName>
    <definedName name="PRIV33" localSheetId="6">#REF!</definedName>
    <definedName name="PRIV33">#REF!</definedName>
    <definedName name="PRMONTH" localSheetId="9">#REF!</definedName>
    <definedName name="PRMONTH" localSheetId="10">#REF!</definedName>
    <definedName name="PRMONTH" localSheetId="7">#REF!</definedName>
    <definedName name="PRMONTH" localSheetId="1">#REF!</definedName>
    <definedName name="PRMONTH" localSheetId="3">#REF!</definedName>
    <definedName name="PRMONTH" localSheetId="6">#REF!</definedName>
    <definedName name="PRMONTH">#REF!</definedName>
    <definedName name="prn">[50]FSUOUT!$B$2:$V$32</definedName>
    <definedName name="Product" localSheetId="8">#REF!</definedName>
    <definedName name="Product" localSheetId="9">#REF!</definedName>
    <definedName name="Product" localSheetId="10">#REF!</definedName>
    <definedName name="Product" localSheetId="7">#REF!</definedName>
    <definedName name="Product" localSheetId="1">#REF!</definedName>
    <definedName name="Product" localSheetId="3">#REF!</definedName>
    <definedName name="Product" localSheetId="6">#REF!</definedName>
    <definedName name="Product">#REF!</definedName>
    <definedName name="Prog1998" localSheetId="8">'[71]2003'!#REF!</definedName>
    <definedName name="Prog1998" localSheetId="9">'[71]2003'!#REF!</definedName>
    <definedName name="Prog1998" localSheetId="10">'[71]2003'!#REF!</definedName>
    <definedName name="Prog1998" localSheetId="7">'[71]2003'!#REF!</definedName>
    <definedName name="Prog1998" localSheetId="1">'[71]2003'!#REF!</definedName>
    <definedName name="Prog1998" localSheetId="3">'[71]2003'!#REF!</definedName>
    <definedName name="Prog1998" localSheetId="6">'[71]2003'!#REF!</definedName>
    <definedName name="Prog1998">'[71]2003'!#REF!</definedName>
    <definedName name="PRYEAR" localSheetId="8">#REF!</definedName>
    <definedName name="PRYEAR" localSheetId="9">#REF!</definedName>
    <definedName name="PRYEAR" localSheetId="10">#REF!</definedName>
    <definedName name="PRYEAR" localSheetId="7">#REF!</definedName>
    <definedName name="PRYEAR" localSheetId="1">#REF!</definedName>
    <definedName name="PRYEAR" localSheetId="3">#REF!</definedName>
    <definedName name="PRYEAR" localSheetId="6">#REF!</definedName>
    <definedName name="PRYEAR">#REF!</definedName>
    <definedName name="PTA" localSheetId="9">#REF!</definedName>
    <definedName name="PTA" localSheetId="10">#REF!</definedName>
    <definedName name="PTA" localSheetId="7">#REF!</definedName>
    <definedName name="PTA" localSheetId="1">#REF!</definedName>
    <definedName name="PTA" localSheetId="3">#REF!</definedName>
    <definedName name="PTA" localSheetId="6">#REF!</definedName>
    <definedName name="PTA">#REF!</definedName>
    <definedName name="PTAEURO" localSheetId="9">#REF!</definedName>
    <definedName name="PTAEURO" localSheetId="10">#REF!</definedName>
    <definedName name="PTAEURO" localSheetId="7">#REF!</definedName>
    <definedName name="PTAEURO" localSheetId="1">#REF!</definedName>
    <definedName name="PTAEURO" localSheetId="3">#REF!</definedName>
    <definedName name="PTAEURO" localSheetId="6">#REF!</definedName>
    <definedName name="PTAEURO">#REF!</definedName>
    <definedName name="PUBL00" localSheetId="9">#REF!</definedName>
    <definedName name="PUBL00" localSheetId="10">#REF!</definedName>
    <definedName name="PUBL00" localSheetId="7">#REF!</definedName>
    <definedName name="PUBL00" localSheetId="1">#REF!</definedName>
    <definedName name="PUBL00" localSheetId="3">#REF!</definedName>
    <definedName name="PUBL00" localSheetId="6">#REF!</definedName>
    <definedName name="PUBL00">#REF!</definedName>
    <definedName name="PUBL11" localSheetId="9">#REF!</definedName>
    <definedName name="PUBL11" localSheetId="10">#REF!</definedName>
    <definedName name="PUBL11" localSheetId="7">#REF!</definedName>
    <definedName name="PUBL11" localSheetId="1">#REF!</definedName>
    <definedName name="PUBL11" localSheetId="3">#REF!</definedName>
    <definedName name="PUBL11" localSheetId="6">#REF!</definedName>
    <definedName name="PUBL11">#REF!</definedName>
    <definedName name="PUBL2" localSheetId="9">#REF!</definedName>
    <definedName name="PUBL2" localSheetId="10">#REF!</definedName>
    <definedName name="PUBL2" localSheetId="7">#REF!</definedName>
    <definedName name="PUBL2" localSheetId="1">#REF!</definedName>
    <definedName name="PUBL2" localSheetId="3">#REF!</definedName>
    <definedName name="PUBL2" localSheetId="6">#REF!</definedName>
    <definedName name="PUBL2">#REF!</definedName>
    <definedName name="PUBL22" localSheetId="9">#REF!</definedName>
    <definedName name="PUBL22" localSheetId="10">#REF!</definedName>
    <definedName name="PUBL22" localSheetId="7">#REF!</definedName>
    <definedName name="PUBL22" localSheetId="1">#REF!</definedName>
    <definedName name="PUBL22" localSheetId="3">#REF!</definedName>
    <definedName name="PUBL22" localSheetId="6">#REF!</definedName>
    <definedName name="PUBL22">#REF!</definedName>
    <definedName name="PUBL33" localSheetId="9">#REF!</definedName>
    <definedName name="PUBL33" localSheetId="10">#REF!</definedName>
    <definedName name="PUBL33" localSheetId="7">#REF!</definedName>
    <definedName name="PUBL33" localSheetId="1">#REF!</definedName>
    <definedName name="PUBL33" localSheetId="3">#REF!</definedName>
    <definedName name="PUBL33" localSheetId="6">#REF!</definedName>
    <definedName name="PUBL33">#REF!</definedName>
    <definedName name="PUBL5" localSheetId="9">#REF!</definedName>
    <definedName name="PUBL5" localSheetId="10">#REF!</definedName>
    <definedName name="PUBL5" localSheetId="7">#REF!</definedName>
    <definedName name="PUBL5" localSheetId="1">#REF!</definedName>
    <definedName name="PUBL5" localSheetId="3">#REF!</definedName>
    <definedName name="PUBL5" localSheetId="6">#REF!</definedName>
    <definedName name="PUBL5">#REF!</definedName>
    <definedName name="PUBL55" localSheetId="9">#REF!</definedName>
    <definedName name="PUBL55" localSheetId="10">#REF!</definedName>
    <definedName name="PUBL55" localSheetId="7">#REF!</definedName>
    <definedName name="PUBL55" localSheetId="1">#REF!</definedName>
    <definedName name="PUBL55" localSheetId="3">#REF!</definedName>
    <definedName name="PUBL55" localSheetId="6">#REF!</definedName>
    <definedName name="PUBL55">#REF!</definedName>
    <definedName name="PUBL6" localSheetId="9">#REF!</definedName>
    <definedName name="PUBL6" localSheetId="10">#REF!</definedName>
    <definedName name="PUBL6" localSheetId="7">#REF!</definedName>
    <definedName name="PUBL6" localSheetId="1">#REF!</definedName>
    <definedName name="PUBL6" localSheetId="3">#REF!</definedName>
    <definedName name="PUBL6" localSheetId="6">#REF!</definedName>
    <definedName name="PUBL6">#REF!</definedName>
    <definedName name="PUBL66" localSheetId="9">#REF!</definedName>
    <definedName name="PUBL66" localSheetId="10">#REF!</definedName>
    <definedName name="PUBL66" localSheetId="7">#REF!</definedName>
    <definedName name="PUBL66" localSheetId="1">#REF!</definedName>
    <definedName name="PUBL66" localSheetId="3">#REF!</definedName>
    <definedName name="PUBL66" localSheetId="6">#REF!</definedName>
    <definedName name="PUBL66">#REF!</definedName>
    <definedName name="Q_5" localSheetId="9">#REF!</definedName>
    <definedName name="Q_5" localSheetId="10">#REF!</definedName>
    <definedName name="Q_5" localSheetId="7">#REF!</definedName>
    <definedName name="Q_5" localSheetId="1">#REF!</definedName>
    <definedName name="Q_5" localSheetId="3">#REF!</definedName>
    <definedName name="Q_5" localSheetId="6">#REF!</definedName>
    <definedName name="Q_5">#REF!</definedName>
    <definedName name="Q_6" localSheetId="9">#REF!</definedName>
    <definedName name="Q_6" localSheetId="10">#REF!</definedName>
    <definedName name="Q_6" localSheetId="7">#REF!</definedName>
    <definedName name="Q_6" localSheetId="1">#REF!</definedName>
    <definedName name="Q_6" localSheetId="3">#REF!</definedName>
    <definedName name="Q_6" localSheetId="6">#REF!</definedName>
    <definedName name="Q_6">#REF!</definedName>
    <definedName name="Q_7" localSheetId="9">#REF!</definedName>
    <definedName name="Q_7" localSheetId="10">#REF!</definedName>
    <definedName name="Q_7" localSheetId="7">#REF!</definedName>
    <definedName name="Q_7" localSheetId="1">#REF!</definedName>
    <definedName name="Q_7" localSheetId="3">#REF!</definedName>
    <definedName name="Q_7" localSheetId="6">#REF!</definedName>
    <definedName name="Q_7">#REF!</definedName>
    <definedName name="qawde" localSheetId="9">#REF!</definedName>
    <definedName name="qawde" localSheetId="10">#REF!</definedName>
    <definedName name="qawde" localSheetId="7">#REF!</definedName>
    <definedName name="qawde" localSheetId="1">#REF!</definedName>
    <definedName name="qawde" localSheetId="3">#REF!</definedName>
    <definedName name="qawde" localSheetId="6">#REF!</definedName>
    <definedName name="qawde">#REF!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7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7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hidden="1">{"Tab1",#N/A,FALSE,"P";"Tab2",#N/A,FALSE,"P"}</definedName>
    <definedName name="QFISCAL">'[72]Quarterly Raw Data'!#REF!</definedName>
    <definedName name="qq" hidden="1">'[59]J(Priv.Cap)'!#REF!</definedName>
    <definedName name="qqq" localSheetId="8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7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hidden="1">{#N/A,#N/A,FALSE,"EXTRABUDGT"}</definedName>
    <definedName name="qqqqq" localSheetId="8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7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hidden="1">{"Minpmon",#N/A,FALSE,"Monthinput"}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7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hidden="1">{"Tab1",#N/A,FALSE,"P";"Tab2",#N/A,FALSE,"P"}</definedName>
    <definedName name="qrtdata2">'[73]Authnot Prelim'!#REF!</definedName>
    <definedName name="QTAB7">'[72]Quarterly MacroFlow'!#REF!</definedName>
    <definedName name="QTAB7A">'[72]Quarterly MacroFlow'!#REF!</definedName>
    <definedName name="QtrData">'[73]Authnot Prelim'!#REF!</definedName>
    <definedName name="quality">[36]nonopec!$D$400:$AD$423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7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10">#REF!</definedName>
    <definedName name="R_" localSheetId="7">#REF!</definedName>
    <definedName name="R_" localSheetId="1">#REF!</definedName>
    <definedName name="R_" localSheetId="3">#REF!</definedName>
    <definedName name="R_" localSheetId="6">#REF!</definedName>
    <definedName name="R_">#REF!</definedName>
    <definedName name="RA" localSheetId="9">#REF!</definedName>
    <definedName name="RA" localSheetId="10">#REF!</definedName>
    <definedName name="RA" localSheetId="7">#REF!</definedName>
    <definedName name="RA" localSheetId="1">#REF!</definedName>
    <definedName name="RA" localSheetId="3">#REF!</definedName>
    <definedName name="RA" localSheetId="6">#REF!</definedName>
    <definedName name="RA">#REF!</definedName>
    <definedName name="raaesrr" localSheetId="9">#REF!</definedName>
    <definedName name="raaesrr" localSheetId="10">#REF!</definedName>
    <definedName name="raaesrr" localSheetId="7">#REF!</definedName>
    <definedName name="raaesrr" localSheetId="1">#REF!</definedName>
    <definedName name="raaesrr" localSheetId="3">#REF!</definedName>
    <definedName name="raaesrr" localSheetId="6">#REF!</definedName>
    <definedName name="raaesrr">#REF!</definedName>
    <definedName name="raas" localSheetId="9">#REF!</definedName>
    <definedName name="raas" localSheetId="10">#REF!</definedName>
    <definedName name="raas" localSheetId="7">#REF!</definedName>
    <definedName name="raas" localSheetId="1">#REF!</definedName>
    <definedName name="raas" localSheetId="3">#REF!</definedName>
    <definedName name="raas" localSheetId="6">#REF!</definedName>
    <definedName name="raas">#REF!</definedName>
    <definedName name="RD" localSheetId="9">#REF!</definedName>
    <definedName name="RD" localSheetId="10">#REF!</definedName>
    <definedName name="RD" localSheetId="7">#REF!</definedName>
    <definedName name="RD" localSheetId="1">#REF!</definedName>
    <definedName name="RD" localSheetId="3">#REF!</definedName>
    <definedName name="RD" localSheetId="6">#REF!</definedName>
    <definedName name="RD">#REF!</definedName>
    <definedName name="RD1A" localSheetId="9">#REF!</definedName>
    <definedName name="RD1A" localSheetId="10">#REF!</definedName>
    <definedName name="RD1A" localSheetId="7">#REF!</definedName>
    <definedName name="RD1A" localSheetId="1">#REF!</definedName>
    <definedName name="RD1A" localSheetId="3">#REF!</definedName>
    <definedName name="RD1A" localSheetId="6">#REF!</definedName>
    <definedName name="RD1A">#REF!</definedName>
    <definedName name="RE" localSheetId="9">#REF!</definedName>
    <definedName name="RE" localSheetId="10">#REF!</definedName>
    <definedName name="RE" localSheetId="7">#REF!</definedName>
    <definedName name="RE" localSheetId="1">#REF!</definedName>
    <definedName name="RE" localSheetId="3">#REF!</definedName>
    <definedName name="RE" localSheetId="6">#REF!</definedName>
    <definedName name="RE">#REF!</definedName>
    <definedName name="red" localSheetId="1">#REF!</definedName>
    <definedName name="red" localSheetId="3">#REF!</definedName>
    <definedName name="red">#REF!</definedName>
    <definedName name="RED_BOP" localSheetId="9">#REF!</definedName>
    <definedName name="RED_BOP" localSheetId="10">#REF!</definedName>
    <definedName name="RED_BOP" localSheetId="7">#REF!</definedName>
    <definedName name="RED_BOP" localSheetId="1">#REF!</definedName>
    <definedName name="RED_BOP" localSheetId="3">#REF!</definedName>
    <definedName name="RED_BOP" localSheetId="6">#REF!</definedName>
    <definedName name="RED_BOP">#REF!</definedName>
    <definedName name="red_cpi" localSheetId="9">#REF!</definedName>
    <definedName name="red_cpi" localSheetId="10">#REF!</definedName>
    <definedName name="red_cpi" localSheetId="7">#REF!</definedName>
    <definedName name="red_cpi" localSheetId="1">#REF!</definedName>
    <definedName name="red_cpi" localSheetId="3">#REF!</definedName>
    <definedName name="red_cpi" localSheetId="6">#REF!</definedName>
    <definedName name="red_cpi">#REF!</definedName>
    <definedName name="RED_D" localSheetId="9">#REF!</definedName>
    <definedName name="RED_D" localSheetId="10">#REF!</definedName>
    <definedName name="RED_D" localSheetId="7">#REF!</definedName>
    <definedName name="RED_D" localSheetId="1">#REF!</definedName>
    <definedName name="RED_D" localSheetId="3">#REF!</definedName>
    <definedName name="RED_D" localSheetId="6">#REF!</definedName>
    <definedName name="RED_D">#REF!</definedName>
    <definedName name="RED_DS" localSheetId="9">#REF!</definedName>
    <definedName name="RED_DS" localSheetId="10">#REF!</definedName>
    <definedName name="RED_DS" localSheetId="7">#REF!</definedName>
    <definedName name="RED_DS" localSheetId="1">#REF!</definedName>
    <definedName name="RED_DS" localSheetId="3">#REF!</definedName>
    <definedName name="RED_DS" localSheetId="6">#REF!</definedName>
    <definedName name="RED_DS">#REF!</definedName>
    <definedName name="red_gdp_exp" localSheetId="9">#REF!</definedName>
    <definedName name="red_gdp_exp" localSheetId="10">#REF!</definedName>
    <definedName name="red_gdp_exp" localSheetId="7">#REF!</definedName>
    <definedName name="red_gdp_exp" localSheetId="1">#REF!</definedName>
    <definedName name="red_gdp_exp" localSheetId="3">#REF!</definedName>
    <definedName name="red_gdp_exp" localSheetId="6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7">#REF!</definedName>
    <definedName name="red_govt_empl" localSheetId="1">#REF!</definedName>
    <definedName name="red_govt_empl" localSheetId="3">#REF!</definedName>
    <definedName name="red_govt_empl" localSheetId="6">#REF!</definedName>
    <definedName name="red_govt_empl">#REF!</definedName>
    <definedName name="RED_NATCPI" localSheetId="9">#REF!</definedName>
    <definedName name="RED_NATCPI" localSheetId="10">#REF!</definedName>
    <definedName name="RED_NATCPI" localSheetId="7">#REF!</definedName>
    <definedName name="RED_NATCPI" localSheetId="1">#REF!</definedName>
    <definedName name="RED_NATCPI" localSheetId="3">#REF!</definedName>
    <definedName name="RED_NATCPI" localSheetId="6">#REF!</definedName>
    <definedName name="RED_NATCPI">#REF!</definedName>
    <definedName name="RED_TBCPI" localSheetId="9">#REF!</definedName>
    <definedName name="RED_TBCPI" localSheetId="10">#REF!</definedName>
    <definedName name="RED_TBCPI" localSheetId="7">#REF!</definedName>
    <definedName name="RED_TBCPI" localSheetId="1">#REF!</definedName>
    <definedName name="RED_TBCPI" localSheetId="3">#REF!</definedName>
    <definedName name="RED_TBCPI" localSheetId="6">#REF!</definedName>
    <definedName name="RED_TBCPI">#REF!</definedName>
    <definedName name="RED_TRD" localSheetId="9">#REF!</definedName>
    <definedName name="RED_TRD" localSheetId="10">#REF!</definedName>
    <definedName name="RED_TRD" localSheetId="7">#REF!</definedName>
    <definedName name="RED_TRD" localSheetId="1">#REF!</definedName>
    <definedName name="RED_TRD" localSheetId="3">#REF!</definedName>
    <definedName name="RED_TRD" localSheetId="6">#REF!</definedName>
    <definedName name="RED_TRD">#REF!</definedName>
    <definedName name="REF" localSheetId="9">#REF!</definedName>
    <definedName name="REF" localSheetId="10">#REF!</definedName>
    <definedName name="REF" localSheetId="7">#REF!</definedName>
    <definedName name="REF" localSheetId="1">#REF!</definedName>
    <definedName name="REF" localSheetId="3">#REF!</definedName>
    <definedName name="REF" localSheetId="6">#REF!</definedName>
    <definedName name="REF">#REF!</definedName>
    <definedName name="registro" localSheetId="1">#REF!</definedName>
    <definedName name="registro" localSheetId="3">#REF!</definedName>
    <definedName name="registro">#REF!</definedName>
    <definedName name="REGREOUT" localSheetId="9" hidden="1">#REF!</definedName>
    <definedName name="REGREOUT" localSheetId="10" hidden="1">#REF!</definedName>
    <definedName name="REGREOUT" localSheetId="7" hidden="1">#REF!</definedName>
    <definedName name="REGREOUT" localSheetId="1" hidden="1">#REF!</definedName>
    <definedName name="REGREOUT" localSheetId="3" hidden="1">#REF!</definedName>
    <definedName name="REGREOUT" localSheetId="6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7" hidden="1">#REF!</definedName>
    <definedName name="REGREX" localSheetId="1" hidden="1">#REF!</definedName>
    <definedName name="REGREX" localSheetId="3" hidden="1">#REF!</definedName>
    <definedName name="REGREX" localSheetId="6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7" hidden="1">#REF!</definedName>
    <definedName name="REGREY" localSheetId="1" hidden="1">#REF!</definedName>
    <definedName name="REGREY" localSheetId="3" hidden="1">#REF!</definedName>
    <definedName name="REGREY" localSheetId="6" hidden="1">#REF!</definedName>
    <definedName name="REGREY" hidden="1">#REF!</definedName>
    <definedName name="rerer" localSheetId="9" hidden="1">#REF!</definedName>
    <definedName name="rerer" localSheetId="10" hidden="1">#REF!</definedName>
    <definedName name="rerer" localSheetId="7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hidden="1">#REF!</definedName>
    <definedName name="RESERVAS" localSheetId="9">#REF!</definedName>
    <definedName name="RESERVAS" localSheetId="10">#REF!</definedName>
    <definedName name="RESERVAS" localSheetId="7">#REF!</definedName>
    <definedName name="RESERVAS" localSheetId="1">#REF!</definedName>
    <definedName name="RESERVAS" localSheetId="3">#REF!</definedName>
    <definedName name="RESERVAS" localSheetId="6">#REF!</definedName>
    <definedName name="RESERVAS">#REF!</definedName>
    <definedName name="RESUMEN" localSheetId="10">'[74]Evolución Deuda Ene-jun 2004'!#REF!</definedName>
    <definedName name="RESUMEN" localSheetId="6">'[74]Evolución Deuda Ene-jun 2004'!#REF!</definedName>
    <definedName name="RESUMEN">'[74]Evolución Deuda Ene-jun 2004'!#REF!</definedName>
    <definedName name="RESUMEN2" localSheetId="8">#REF!</definedName>
    <definedName name="RESUMEN2" localSheetId="9">#REF!</definedName>
    <definedName name="RESUMEN2" localSheetId="10">#REF!</definedName>
    <definedName name="RESUMEN2" localSheetId="7">#REF!</definedName>
    <definedName name="RESUMEN2" localSheetId="1">#REF!</definedName>
    <definedName name="RESUMEN2" localSheetId="3">#REF!</definedName>
    <definedName name="RESUMEN2" localSheetId="6">#REF!</definedName>
    <definedName name="RESUMEN2">#REF!</definedName>
    <definedName name="RESUMEN3" localSheetId="9">#REF!</definedName>
    <definedName name="RESUMEN3" localSheetId="10">#REF!</definedName>
    <definedName name="RESUMEN3" localSheetId="7">#REF!</definedName>
    <definedName name="RESUMEN3" localSheetId="1">#REF!</definedName>
    <definedName name="RESUMEN3" localSheetId="3">#REF!</definedName>
    <definedName name="RESUMEN3" localSheetId="6">#REF!</definedName>
    <definedName name="RESUMEN3">#REF!</definedName>
    <definedName name="RESUMEN4" localSheetId="9">#REF!</definedName>
    <definedName name="RESUMEN4" localSheetId="10">#REF!</definedName>
    <definedName name="RESUMEN4" localSheetId="7">#REF!</definedName>
    <definedName name="RESUMEN4" localSheetId="1">#REF!</definedName>
    <definedName name="RESUMEN4" localSheetId="3">#REF!</definedName>
    <definedName name="RESUMEN4" localSheetId="6">#REF!</definedName>
    <definedName name="RESUMEN4">#REF!</definedName>
    <definedName name="RESUMEN5" localSheetId="9">#REF!</definedName>
    <definedName name="RESUMEN5" localSheetId="10">#REF!</definedName>
    <definedName name="RESUMEN5" localSheetId="7">#REF!</definedName>
    <definedName name="RESUMEN5" localSheetId="1">#REF!</definedName>
    <definedName name="RESUMEN5" localSheetId="3">#REF!</definedName>
    <definedName name="RESUMEN5" localSheetId="6">#REF!</definedName>
    <definedName name="RESUMEN5">#REF!</definedName>
    <definedName name="retre" localSheetId="10" hidden="1">'[46]Fax a enviar'!#REF!</definedName>
    <definedName name="retre" localSheetId="6" hidden="1">'[46]Fax a enviar'!#REF!</definedName>
    <definedName name="retre" hidden="1">'[46]Fax a enviar'!#REF!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7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hidden="1">{"Riqfin97",#N/A,FALSE,"Tran";"Riqfinpro",#N/A,FALSE,"Tran"}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7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hidden="1">{"Tab1",#N/A,FALSE,"P";"Tab2",#N/A,FALSE,"P"}</definedName>
    <definedName name="rgdfgd" localSheetId="8" hidden="1">#REF!</definedName>
    <definedName name="rgdfgd" localSheetId="9" hidden="1">#REF!</definedName>
    <definedName name="rgdfgd" localSheetId="10" hidden="1">#REF!</definedName>
    <definedName name="rgdfgd" localSheetId="7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hidden="1">#REF!</definedName>
    <definedName name="rgz\dsf">#N/A</definedName>
    <definedName name="ri" localSheetId="8" hidden="1">#REF!</definedName>
    <definedName name="ri" localSheetId="9" hidden="1">#REF!</definedName>
    <definedName name="ri" localSheetId="10" hidden="1">#REF!</definedName>
    <definedName name="ri" localSheetId="7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hidden="1">#REF!</definedName>
    <definedName name="right" localSheetId="9">#REF!</definedName>
    <definedName name="right" localSheetId="10">#REF!</definedName>
    <definedName name="right" localSheetId="7">#REF!</definedName>
    <definedName name="right" localSheetId="1">#REF!</definedName>
    <definedName name="right" localSheetId="3">#REF!</definedName>
    <definedName name="right" localSheetId="6">#REF!</definedName>
    <definedName name="right">#REF!</definedName>
    <definedName name="RIN" localSheetId="9">#REF!</definedName>
    <definedName name="RIN" localSheetId="10">#REF!</definedName>
    <definedName name="RIN" localSheetId="7">#REF!</definedName>
    <definedName name="RIN" localSheetId="1">#REF!</definedName>
    <definedName name="RIN" localSheetId="3">#REF!</definedName>
    <definedName name="RIN" localSheetId="6">#REF!</definedName>
    <definedName name="RIN">#REF!</definedName>
    <definedName name="rindex" localSheetId="9">#REF!</definedName>
    <definedName name="rindex" localSheetId="10">#REF!</definedName>
    <definedName name="rindex" localSheetId="7">#REF!</definedName>
    <definedName name="rindex" localSheetId="1">#REF!</definedName>
    <definedName name="rindex" localSheetId="3">#REF!</definedName>
    <definedName name="rindex" localSheetId="6">#REF!</definedName>
    <definedName name="rindex">#REF!</definedName>
    <definedName name="rngErrorSort">[53]ErrCheck!$A$4</definedName>
    <definedName name="rngLastSave">[53]Main!$G$19</definedName>
    <definedName name="rngLastSent">[53]Main!$G$18</definedName>
    <definedName name="rngLastUpdate">[53]Links!$D$2</definedName>
    <definedName name="rngNeedsUpdate">[53]Links!$E$2</definedName>
    <definedName name="rngQuestChecked">[53]ErrCheck!$A$3</definedName>
    <definedName name="ROS">#N/A</definedName>
    <definedName name="Rows_Table" localSheetId="8">#REF!</definedName>
    <definedName name="Rows_Table" localSheetId="9">#REF!</definedName>
    <definedName name="Rows_Table" localSheetId="10">#REF!</definedName>
    <definedName name="Rows_Table" localSheetId="7">#REF!</definedName>
    <definedName name="Rows_Table" localSheetId="1">#REF!</definedName>
    <definedName name="Rows_Table" localSheetId="3">#REF!</definedName>
    <definedName name="Rows_Table" localSheetId="6">#REF!</definedName>
    <definedName name="Rows_Table">#REF!</definedName>
    <definedName name="RR" localSheetId="8">#REF!</definedName>
    <definedName name="RR" localSheetId="9">#REF!</definedName>
    <definedName name="RR" localSheetId="10">#REF!</definedName>
    <definedName name="RR" localSheetId="7">#REF!</definedName>
    <definedName name="RR" localSheetId="1">#REF!</definedName>
    <definedName name="RR" localSheetId="3">#REF!</definedName>
    <definedName name="RR" localSheetId="6">#REF!</definedName>
    <definedName name="RR">#REF!</definedName>
    <definedName name="rrasrra" localSheetId="9">#REF!</definedName>
    <definedName name="rrasrra" localSheetId="10">#REF!</definedName>
    <definedName name="rrasrra" localSheetId="7">#REF!</definedName>
    <definedName name="rrasrra" localSheetId="1">#REF!</definedName>
    <definedName name="rrasrra" localSheetId="3">#REF!</definedName>
    <definedName name="rrasrra" localSheetId="6">#REF!</definedName>
    <definedName name="rrasrra">#REF!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7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7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7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7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10">#REF!</definedName>
    <definedName name="RS" localSheetId="7">#REF!</definedName>
    <definedName name="RS" localSheetId="1">#REF!</definedName>
    <definedName name="RS" localSheetId="3">#REF!</definedName>
    <definedName name="RS" localSheetId="6">#REF!</definedName>
    <definedName name="RS">#REF!</definedName>
    <definedName name="RS1A" localSheetId="9">#REF!</definedName>
    <definedName name="RS1A" localSheetId="10">#REF!</definedName>
    <definedName name="RS1A" localSheetId="7">#REF!</definedName>
    <definedName name="RS1A" localSheetId="1">#REF!</definedName>
    <definedName name="RS1A" localSheetId="3">#REF!</definedName>
    <definedName name="RS1A" localSheetId="6">#REF!</definedName>
    <definedName name="RS1A">#REF!</definedName>
    <definedName name="RSB" localSheetId="9">#REF!</definedName>
    <definedName name="RSB" localSheetId="10">#REF!</definedName>
    <definedName name="RSB" localSheetId="7">#REF!</definedName>
    <definedName name="RSB" localSheetId="1">#REF!</definedName>
    <definedName name="RSB" localSheetId="3">#REF!</definedName>
    <definedName name="RSB" localSheetId="6">#REF!</definedName>
    <definedName name="RSB">#REF!</definedName>
    <definedName name="RSB_AHAP_40R" localSheetId="9">#REF!</definedName>
    <definedName name="RSB_AHAP_40R" localSheetId="10">#REF!</definedName>
    <definedName name="RSB_AHAP_40R" localSheetId="7">#REF!</definedName>
    <definedName name="RSB_AHAP_40R" localSheetId="1">#REF!</definedName>
    <definedName name="RSB_AHAP_40R" localSheetId="3">#REF!</definedName>
    <definedName name="RSB_AHAP_40R" localSheetId="6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7">#REF!</definedName>
    <definedName name="RSB_Bcos_Des_40R" localSheetId="1">#REF!</definedName>
    <definedName name="RSB_Bcos_Des_40R" localSheetId="3">#REF!</definedName>
    <definedName name="RSB_Bcos_Des_40R" localSheetId="6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7">#REF!</definedName>
    <definedName name="RSB_SOCFIN_40R" localSheetId="1">#REF!</definedName>
    <definedName name="RSB_SOCFIN_40R" localSheetId="3">#REF!</definedName>
    <definedName name="RSB_SOCFIN_40R" localSheetId="6">#REF!</definedName>
    <definedName name="RSB_SOCFIN_40R">#REF!</definedName>
    <definedName name="rt" localSheetId="8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7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hidden="1">{"Minpmon",#N/A,FALSE,"Monthinput"}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7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hidden="1">{"Riqfin97",#N/A,FALSE,"Tran";"Riqfinpro",#N/A,FALSE,"Tran"}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7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7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hidden="1">{"Main Economic Indicators",#N/A,FALSE,"C"}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7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10">#REF!</definedName>
    <definedName name="RUIZ" localSheetId="7">#REF!</definedName>
    <definedName name="RUIZ" localSheetId="1">#REF!</definedName>
    <definedName name="RUIZ" localSheetId="3">#REF!</definedName>
    <definedName name="RUIZ" localSheetId="6">#REF!</definedName>
    <definedName name="RUIZ">#REF!</definedName>
    <definedName name="Rwvu.PLA2." localSheetId="8" hidden="1">'[31]COP FED'!#REF!</definedName>
    <definedName name="Rwvu.PLA2." localSheetId="9" hidden="1">'[31]COP FED'!#REF!</definedName>
    <definedName name="Rwvu.PLA2." localSheetId="10" hidden="1">'[31]COP FED'!#REF!</definedName>
    <definedName name="Rwvu.PLA2." localSheetId="7" hidden="1">'[31]COP FED'!#REF!</definedName>
    <definedName name="Rwvu.PLA2." localSheetId="1" hidden="1">'[31]COP FED'!#REF!</definedName>
    <definedName name="Rwvu.PLA2." localSheetId="3" hidden="1">'[31]COP FED'!#REF!</definedName>
    <definedName name="Rwvu.PLA2." localSheetId="6" hidden="1">'[31]COP FED'!#REF!</definedName>
    <definedName name="Rwvu.PLA2." hidden="1">'[31]COP FED'!#REF!</definedName>
    <definedName name="rx" localSheetId="8" hidden="1">#REF!</definedName>
    <definedName name="rx" localSheetId="9" hidden="1">#REF!</definedName>
    <definedName name="rx" localSheetId="10" hidden="1">#REF!</definedName>
    <definedName name="rx" localSheetId="7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hidden="1">#REF!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7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10">#REF!</definedName>
    <definedName name="S_" localSheetId="7">#REF!</definedName>
    <definedName name="S_" localSheetId="1">#REF!</definedName>
    <definedName name="S_" localSheetId="3">#REF!</definedName>
    <definedName name="S_" localSheetId="6">#REF!</definedName>
    <definedName name="S_">#REF!</definedName>
    <definedName name="S_1A" localSheetId="9">#REF!</definedName>
    <definedName name="S_1A" localSheetId="10">#REF!</definedName>
    <definedName name="S_1A" localSheetId="7">#REF!</definedName>
    <definedName name="S_1A" localSheetId="1">#REF!</definedName>
    <definedName name="S_1A" localSheetId="3">#REF!</definedName>
    <definedName name="S_1A" localSheetId="6">#REF!</definedName>
    <definedName name="S_1A">#REF!</definedName>
    <definedName name="SA_Tab" localSheetId="9">#REF!</definedName>
    <definedName name="SA_Tab" localSheetId="10">#REF!</definedName>
    <definedName name="SA_Tab" localSheetId="7">#REF!</definedName>
    <definedName name="SA_Tab" localSheetId="1">#REF!</definedName>
    <definedName name="SA_Tab" localSheetId="3">#REF!</definedName>
    <definedName name="SA_Tab" localSheetId="6">#REF!</definedName>
    <definedName name="SA_Tab">#REF!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7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hidden="1">{"Riqfin97",#N/A,FALSE,"Tran";"Riqfinpro",#N/A,FALSE,"Tran"}</definedName>
    <definedName name="SAR" localSheetId="8">#REF!</definedName>
    <definedName name="SAR" localSheetId="9">#REF!</definedName>
    <definedName name="SAR" localSheetId="10">#REF!</definedName>
    <definedName name="SAR" localSheetId="7">#REF!</definedName>
    <definedName name="SAR" localSheetId="1">#REF!</definedName>
    <definedName name="SAR" localSheetId="3">#REF!</definedName>
    <definedName name="SAR" localSheetId="6">#REF!</definedName>
    <definedName name="SAR">#REF!</definedName>
    <definedName name="Scale" localSheetId="9">#REF!</definedName>
    <definedName name="Scale" localSheetId="10">#REF!</definedName>
    <definedName name="Scale" localSheetId="7">#REF!</definedName>
    <definedName name="Scale" localSheetId="1">#REF!</definedName>
    <definedName name="Scale" localSheetId="3">#REF!</definedName>
    <definedName name="Scale" localSheetId="6">#REF!</definedName>
    <definedName name="Scale">#REF!</definedName>
    <definedName name="ScaleLabel" localSheetId="9">#REF!</definedName>
    <definedName name="ScaleLabel" localSheetId="10">#REF!</definedName>
    <definedName name="ScaleLabel" localSheetId="7">#REF!</definedName>
    <definedName name="ScaleLabel" localSheetId="1">#REF!</definedName>
    <definedName name="ScaleLabel" localSheetId="3">#REF!</definedName>
    <definedName name="ScaleLabel" localSheetId="6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7">#REF!</definedName>
    <definedName name="ScaleMultiplier" localSheetId="1">#REF!</definedName>
    <definedName name="ScaleMultiplier" localSheetId="3">#REF!</definedName>
    <definedName name="ScaleMultiplier" localSheetId="6">#REF!</definedName>
    <definedName name="ScaleMultiplier">#REF!</definedName>
    <definedName name="ScaleType" localSheetId="9">#REF!</definedName>
    <definedName name="ScaleType" localSheetId="10">#REF!</definedName>
    <definedName name="ScaleType" localSheetId="7">#REF!</definedName>
    <definedName name="ScaleType" localSheetId="1">#REF!</definedName>
    <definedName name="ScaleType" localSheetId="3">#REF!</definedName>
    <definedName name="ScaleType" localSheetId="6">#REF!</definedName>
    <definedName name="ScaleType">#REF!</definedName>
    <definedName name="SCHILL" localSheetId="9">#REF!</definedName>
    <definedName name="SCHILL" localSheetId="10">#REF!</definedName>
    <definedName name="SCHILL" localSheetId="7">#REF!</definedName>
    <definedName name="SCHILL" localSheetId="1">#REF!</definedName>
    <definedName name="SCHILL" localSheetId="3">#REF!</definedName>
    <definedName name="SCHILL" localSheetId="6">#REF!</definedName>
    <definedName name="SCHILL">#REF!</definedName>
    <definedName name="SCHILL1" localSheetId="9">#REF!</definedName>
    <definedName name="SCHILL1" localSheetId="10">#REF!</definedName>
    <definedName name="SCHILL1" localSheetId="7">#REF!</definedName>
    <definedName name="SCHILL1" localSheetId="1">#REF!</definedName>
    <definedName name="SCHILL1" localSheetId="3">#REF!</definedName>
    <definedName name="SCHILL1" localSheetId="6">#REF!</definedName>
    <definedName name="SCHILL1">#REF!</definedName>
    <definedName name="SCOTT1" localSheetId="9">#REF!</definedName>
    <definedName name="SCOTT1" localSheetId="10">#REF!</definedName>
    <definedName name="SCOTT1" localSheetId="7">#REF!</definedName>
    <definedName name="SCOTT1" localSheetId="1">#REF!</definedName>
    <definedName name="SCOTT1" localSheetId="3">#REF!</definedName>
    <definedName name="SCOTT1" localSheetId="6">#REF!</definedName>
    <definedName name="SCOTT1">#REF!</definedName>
    <definedName name="sd" localSheetId="9">#REF!</definedName>
    <definedName name="sd" localSheetId="10">#REF!</definedName>
    <definedName name="sd" localSheetId="7">#REF!</definedName>
    <definedName name="sd" localSheetId="1">#REF!</definedName>
    <definedName name="sd" localSheetId="3">#REF!</definedName>
    <definedName name="sd" localSheetId="6">#REF!</definedName>
    <definedName name="sd">#REF!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7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hidden="1">{"Riqfin97",#N/A,FALSE,"Tran";"Riqfinpro",#N/A,FALSE,"Tran"}</definedName>
    <definedName name="sds_gdp_exp_lari" localSheetId="8">#REF!</definedName>
    <definedName name="sds_gdp_exp_lari" localSheetId="9">#REF!</definedName>
    <definedName name="sds_gdp_exp_lari" localSheetId="10">#REF!</definedName>
    <definedName name="sds_gdp_exp_lari" localSheetId="7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10">#REF!</definedName>
    <definedName name="sds_gdp_origin" localSheetId="7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7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>#REF!</definedName>
    <definedName name="sdsd" localSheetId="10" hidden="1">'[46]Fax a enviar'!#REF!</definedName>
    <definedName name="sdsd" localSheetId="7" hidden="1">'[46]Fax a enviar'!#REF!</definedName>
    <definedName name="sdsd" localSheetId="1" hidden="1">'[46]Fax a enviar'!#REF!</definedName>
    <definedName name="sdsd" localSheetId="3" hidden="1">'[46]Fax a enviar'!#REF!</definedName>
    <definedName name="sdsd" localSheetId="6" hidden="1">'[46]Fax a enviar'!#REF!</definedName>
    <definedName name="sdsd" hidden="1">'[46]Fax a enviar'!#REF!</definedName>
    <definedName name="sdsds" localSheetId="8" hidden="1">#REF!</definedName>
    <definedName name="sdsds" localSheetId="9" hidden="1">#REF!</definedName>
    <definedName name="sdsds" localSheetId="10" hidden="1">#REF!</definedName>
    <definedName name="sdsds" localSheetId="7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hidden="1">#REF!</definedName>
    <definedName name="seguimiento" localSheetId="7">#REF!</definedName>
    <definedName name="seguimiento" localSheetId="1">#REF!</definedName>
    <definedName name="seguimiento" localSheetId="3">#REF!</definedName>
    <definedName name="seguimiento">#REF!</definedName>
    <definedName name="SEK" localSheetId="9">#REF!</definedName>
    <definedName name="SEK" localSheetId="10">#REF!</definedName>
    <definedName name="SEK" localSheetId="7">#REF!</definedName>
    <definedName name="SEK" localSheetId="1">#REF!</definedName>
    <definedName name="SEK" localSheetId="3">#REF!</definedName>
    <definedName name="SEK" localSheetId="6">#REF!</definedName>
    <definedName name="SEK">#REF!</definedName>
    <definedName name="sencount" hidden="1">2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7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8">#REF!</definedName>
    <definedName name="SID" localSheetId="9">#REF!</definedName>
    <definedName name="SID" localSheetId="10">#REF!</definedName>
    <definedName name="SID" localSheetId="7">#REF!</definedName>
    <definedName name="SID" localSheetId="1">#REF!</definedName>
    <definedName name="SID" localSheetId="3">#REF!</definedName>
    <definedName name="SID" localSheetId="6">#REF!</definedName>
    <definedName name="SID">#REF!</definedName>
    <definedName name="SING" localSheetId="9">#REF!</definedName>
    <definedName name="SING" localSheetId="10">#REF!</definedName>
    <definedName name="SING" localSheetId="7">#REF!</definedName>
    <definedName name="SING" localSheetId="1">#REF!</definedName>
    <definedName name="SING" localSheetId="3">#REF!</definedName>
    <definedName name="SING" localSheetId="6">#REF!</definedName>
    <definedName name="SING">#REF!</definedName>
    <definedName name="SING1" localSheetId="9">#REF!</definedName>
    <definedName name="SING1" localSheetId="10">#REF!</definedName>
    <definedName name="SING1" localSheetId="7">#REF!</definedName>
    <definedName name="SING1" localSheetId="1">#REF!</definedName>
    <definedName name="SING1" localSheetId="3">#REF!</definedName>
    <definedName name="SING1" localSheetId="6">#REF!</definedName>
    <definedName name="SING1">#REF!</definedName>
    <definedName name="snp" localSheetId="10">'[65]Credit ratings on 1st issues'!#REF!</definedName>
    <definedName name="snp" localSheetId="7">'[65]Credit ratings on 1st issues'!#REF!</definedName>
    <definedName name="snp" localSheetId="3">'[65]Credit ratings on 1st issues'!#REF!</definedName>
    <definedName name="snp" localSheetId="6">'[65]Credit ratings on 1st issues'!#REF!</definedName>
    <definedName name="snp">'[65]Credit ratings on 1st issues'!#REF!</definedName>
    <definedName name="SortRange" localSheetId="8">#REF!</definedName>
    <definedName name="SortRange" localSheetId="9">#REF!</definedName>
    <definedName name="SortRange" localSheetId="10">#REF!</definedName>
    <definedName name="SortRange" localSheetId="7">#REF!</definedName>
    <definedName name="SortRange" localSheetId="1">#REF!</definedName>
    <definedName name="SortRange" localSheetId="3">#REF!</definedName>
    <definedName name="SortRange" localSheetId="6">#REF!</definedName>
    <definedName name="SortRange">#REF!</definedName>
    <definedName name="SPN">#N/A</definedName>
    <definedName name="spnf" localSheetId="8">'[70]SPNF Acuerdo Incl. Int.'!spnf</definedName>
    <definedName name="spnf" localSheetId="10">'[70]SPNF Acuerdo Incl. Int.'!spnf</definedName>
    <definedName name="spnf" localSheetId="7">'[70]SPNF Acuerdo Incl. Int.'!spnf</definedName>
    <definedName name="spnf" localSheetId="1">'[70]SPNF Acuerdo Incl. Int.'!spnf</definedName>
    <definedName name="spnf">'[70]SPNF Acuerdo Incl. Int.'!spnf</definedName>
    <definedName name="Spread_Between_Highest_and_Lowest_Rates">'[37]Inter-Bank'!$N$5</definedName>
    <definedName name="sss" localSheetId="8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7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hidden="1">{"Minpmon",#N/A,FALSE,"Monthinput"}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7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hidden="1">{"Riqfin97",#N/A,FALSE,"Tran";"Riqfinpro",#N/A,FALSE,"Tran"}</definedName>
    <definedName name="START" localSheetId="8">#REF!</definedName>
    <definedName name="START" localSheetId="9">#REF!</definedName>
    <definedName name="START" localSheetId="10">#REF!</definedName>
    <definedName name="START" localSheetId="7">#REF!</definedName>
    <definedName name="START" localSheetId="1">#REF!</definedName>
    <definedName name="START" localSheetId="3">#REF!</definedName>
    <definedName name="START" localSheetId="6">#REF!</definedName>
    <definedName name="START">#REF!</definedName>
    <definedName name="StartPosition" localSheetId="8">#REF!</definedName>
    <definedName name="StartPosition" localSheetId="9">#REF!</definedName>
    <definedName name="StartPosition" localSheetId="10">#REF!</definedName>
    <definedName name="StartPosition" localSheetId="7">#REF!</definedName>
    <definedName name="StartPosition" localSheetId="1">#REF!</definedName>
    <definedName name="StartPosition" localSheetId="3">#REF!</definedName>
    <definedName name="StartPosition" localSheetId="6">#REF!</definedName>
    <definedName name="StartPosition">#REF!</definedName>
    <definedName name="STFQTAB" localSheetId="9">#REF!</definedName>
    <definedName name="STFQTAB" localSheetId="10">#REF!</definedName>
    <definedName name="STFQTAB" localSheetId="7">#REF!</definedName>
    <definedName name="STFQTAB" localSheetId="1">#REF!</definedName>
    <definedName name="STFQTAB" localSheetId="3">#REF!</definedName>
    <definedName name="STFQTAB" localSheetId="6">#REF!</definedName>
    <definedName name="STFQTAB">#REF!</definedName>
    <definedName name="STOP" localSheetId="9">#REF!</definedName>
    <definedName name="STOP" localSheetId="10">#REF!</definedName>
    <definedName name="STOP" localSheetId="7">#REF!</definedName>
    <definedName name="STOP" localSheetId="1">#REF!</definedName>
    <definedName name="STOP" localSheetId="3">#REF!</definedName>
    <definedName name="STOP" localSheetId="6">#REF!</definedName>
    <definedName name="STOP">#REF!</definedName>
    <definedName name="SUM">[7]BoP!$E$313:$BE$365</definedName>
    <definedName name="SUPLI" localSheetId="8">#REF!</definedName>
    <definedName name="SUPLI" localSheetId="9">#REF!</definedName>
    <definedName name="SUPLI" localSheetId="10">#REF!</definedName>
    <definedName name="SUPLI" localSheetId="7">#REF!</definedName>
    <definedName name="SUPLI" localSheetId="1">#REF!</definedName>
    <definedName name="SUPLI" localSheetId="3">#REF!</definedName>
    <definedName name="SUPLI" localSheetId="6">#REF!</definedName>
    <definedName name="SUPLI">#REF!</definedName>
    <definedName name="SUPLIDORES" localSheetId="9">#REF!</definedName>
    <definedName name="SUPLIDORES" localSheetId="10">#REF!</definedName>
    <definedName name="SUPLIDORES" localSheetId="7">#REF!</definedName>
    <definedName name="SUPLIDORES" localSheetId="1">#REF!</definedName>
    <definedName name="SUPLIDORES" localSheetId="3">#REF!</definedName>
    <definedName name="SUPLIDORES" localSheetId="6">#REF!</definedName>
    <definedName name="SUPLIDORES">#REF!</definedName>
    <definedName name="SUPPLY">[42]MONTHLY!$A$87:$Q$193</definedName>
    <definedName name="SUPPLY2">[42]MONTHLY!$A$422:$Z$477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7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hidden="1">{"Tab1",#N/A,FALSE,"P";"Tab2",#N/A,FALSE,"P"}</definedName>
    <definedName name="Swvu.PLA1." hidden="1">'[31]COP FED'!#REF!</definedName>
    <definedName name="Swvu.PLA2." hidden="1">'[31]COP FED'!$A$1:$N$49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7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7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hidden="1">{"Riqfin97",#N/A,FALSE,"Tran";"Riqfinpro",#N/A,FALSE,"Tran"}</definedName>
    <definedName name="t" localSheetId="8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7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hidden="1">{"Minpmon",#N/A,FALSE,"Monthinput"}</definedName>
    <definedName name="Tab25a" localSheetId="8">#REF!</definedName>
    <definedName name="Tab25a" localSheetId="9">#REF!</definedName>
    <definedName name="Tab25a" localSheetId="10">#REF!</definedName>
    <definedName name="Tab25a" localSheetId="7">#REF!</definedName>
    <definedName name="Tab25a" localSheetId="1">#REF!</definedName>
    <definedName name="Tab25a" localSheetId="3">#REF!</definedName>
    <definedName name="Tab25a" localSheetId="6">#REF!</definedName>
    <definedName name="Tab25a">#REF!</definedName>
    <definedName name="Tab25b" localSheetId="8">#REF!</definedName>
    <definedName name="Tab25b" localSheetId="9">#REF!</definedName>
    <definedName name="Tab25b" localSheetId="10">#REF!</definedName>
    <definedName name="Tab25b" localSheetId="7">#REF!</definedName>
    <definedName name="Tab25b" localSheetId="1">#REF!</definedName>
    <definedName name="Tab25b" localSheetId="3">#REF!</definedName>
    <definedName name="Tab25b" localSheetId="6">#REF!</definedName>
    <definedName name="Tab25b">#REF!</definedName>
    <definedName name="Tabe" localSheetId="9">#REF!</definedName>
    <definedName name="Tabe" localSheetId="10">#REF!</definedName>
    <definedName name="Tabe" localSheetId="7">#REF!</definedName>
    <definedName name="Tabe" localSheetId="1">#REF!</definedName>
    <definedName name="Tabe" localSheetId="3">#REF!</definedName>
    <definedName name="Tabe" localSheetId="6">#REF!</definedName>
    <definedName name="Tabe">#REF!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[75]RED47!$A$1:$I$53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7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>#REF!</definedName>
    <definedName name="Table_3.5b" localSheetId="9">#REF!</definedName>
    <definedName name="Table_3.5b" localSheetId="10">#REF!</definedName>
    <definedName name="Table_3.5b" localSheetId="7">#REF!</definedName>
    <definedName name="Table_3.5b" localSheetId="1">#REF!</definedName>
    <definedName name="Table_3.5b" localSheetId="3">#REF!</definedName>
    <definedName name="Table_3.5b" localSheetId="6">#REF!</definedName>
    <definedName name="Table_3.5b">#REF!</definedName>
    <definedName name="Table_Template" localSheetId="9">#REF!</definedName>
    <definedName name="Table_Template" localSheetId="10">#REF!</definedName>
    <definedName name="Table_Template" localSheetId="7">#REF!</definedName>
    <definedName name="Table_Template" localSheetId="1">#REF!</definedName>
    <definedName name="Table_Template" localSheetId="3">#REF!</definedName>
    <definedName name="Table_Template" localSheetId="6">#REF!</definedName>
    <definedName name="Table_Template">#REF!</definedName>
    <definedName name="table1" localSheetId="9">#REF!</definedName>
    <definedName name="table1" localSheetId="10">#REF!</definedName>
    <definedName name="table1" localSheetId="7">#REF!</definedName>
    <definedName name="table1" localSheetId="1">#REF!</definedName>
    <definedName name="table1" localSheetId="3">#REF!</definedName>
    <definedName name="table1" localSheetId="6">#REF!</definedName>
    <definedName name="table1">#REF!</definedName>
    <definedName name="Table2" localSheetId="9">#REF!</definedName>
    <definedName name="Table2" localSheetId="10">#REF!</definedName>
    <definedName name="Table2" localSheetId="7">#REF!</definedName>
    <definedName name="Table2" localSheetId="1">#REF!</definedName>
    <definedName name="Table2" localSheetId="3">#REF!</definedName>
    <definedName name="Table2" localSheetId="6">#REF!</definedName>
    <definedName name="Table2">#REF!</definedName>
    <definedName name="Table8">'[27]shared data'!$A$1:$E$32</definedName>
    <definedName name="TableA" localSheetId="8">#REF!</definedName>
    <definedName name="TableA" localSheetId="9">#REF!</definedName>
    <definedName name="TableA" localSheetId="10">#REF!</definedName>
    <definedName name="TableA" localSheetId="7">#REF!</definedName>
    <definedName name="TableA" localSheetId="1">#REF!</definedName>
    <definedName name="TableA" localSheetId="3">#REF!</definedName>
    <definedName name="TableA" localSheetId="6">#REF!</definedName>
    <definedName name="TableA">#REF!</definedName>
    <definedName name="TableB1" localSheetId="9">#REF!</definedName>
    <definedName name="TableB1" localSheetId="10">#REF!</definedName>
    <definedName name="TableB1" localSheetId="7">#REF!</definedName>
    <definedName name="TableB1" localSheetId="1">#REF!</definedName>
    <definedName name="TableB1" localSheetId="3">#REF!</definedName>
    <definedName name="TableB1" localSheetId="6">#REF!</definedName>
    <definedName name="TableB1">#REF!</definedName>
    <definedName name="TableB2" localSheetId="9">#REF!</definedName>
    <definedName name="TableB2" localSheetId="10">#REF!</definedName>
    <definedName name="TableB2" localSheetId="7">#REF!</definedName>
    <definedName name="TableB2" localSheetId="1">#REF!</definedName>
    <definedName name="TableB2" localSheetId="3">#REF!</definedName>
    <definedName name="TableB2" localSheetId="6">#REF!</definedName>
    <definedName name="TableB2">#REF!</definedName>
    <definedName name="TableB3" localSheetId="9">#REF!</definedName>
    <definedName name="TableB3" localSheetId="10">#REF!</definedName>
    <definedName name="TableB3" localSheetId="7">#REF!</definedName>
    <definedName name="TableB3" localSheetId="1">#REF!</definedName>
    <definedName name="TableB3" localSheetId="3">#REF!</definedName>
    <definedName name="TableB3" localSheetId="6">#REF!</definedName>
    <definedName name="TableB3">#REF!</definedName>
    <definedName name="TableC1" localSheetId="9">#REF!</definedName>
    <definedName name="TableC1" localSheetId="10">#REF!</definedName>
    <definedName name="TableC1" localSheetId="7">#REF!</definedName>
    <definedName name="TableC1" localSheetId="1">#REF!</definedName>
    <definedName name="TableC1" localSheetId="3">#REF!</definedName>
    <definedName name="TableC1" localSheetId="6">#REF!</definedName>
    <definedName name="TableC1">#REF!</definedName>
    <definedName name="TableC2" localSheetId="9">#REF!</definedName>
    <definedName name="TableC2" localSheetId="10">#REF!</definedName>
    <definedName name="TableC2" localSheetId="7">#REF!</definedName>
    <definedName name="TableC2" localSheetId="1">#REF!</definedName>
    <definedName name="TableC2" localSheetId="3">#REF!</definedName>
    <definedName name="TableC2" localSheetId="6">#REF!</definedName>
    <definedName name="TableC2">#REF!</definedName>
    <definedName name="TableC3" localSheetId="9">#REF!</definedName>
    <definedName name="TableC3" localSheetId="10">#REF!</definedName>
    <definedName name="TableC3" localSheetId="7">#REF!</definedName>
    <definedName name="TableC3" localSheetId="1">#REF!</definedName>
    <definedName name="TableC3" localSheetId="3">#REF!</definedName>
    <definedName name="TableC3" localSheetId="6">#REF!</definedName>
    <definedName name="TableC3">#REF!</definedName>
    <definedName name="TASA" localSheetId="9">#REF!</definedName>
    <definedName name="TASA" localSheetId="10">#REF!</definedName>
    <definedName name="TASA" localSheetId="7">#REF!</definedName>
    <definedName name="TASA" localSheetId="1">#REF!</definedName>
    <definedName name="TASA" localSheetId="3">#REF!</definedName>
    <definedName name="TASA" localSheetId="6">#REF!</definedName>
    <definedName name="TASA">#REF!</definedName>
    <definedName name="TASAS" localSheetId="9">#REF!</definedName>
    <definedName name="TASAS" localSheetId="10">#REF!</definedName>
    <definedName name="TASAS" localSheetId="7">#REF!</definedName>
    <definedName name="TASAS" localSheetId="1">#REF!</definedName>
    <definedName name="TASAS" localSheetId="3">#REF!</definedName>
    <definedName name="TASAS" localSheetId="6">#REF!</definedName>
    <definedName name="TASAS">#REF!</definedName>
    <definedName name="Tasas_Interes_06R">[76]A!$A$1:$T$54</definedName>
    <definedName name="tblChecks">[53]ErrCheck!$A$3:$E$5</definedName>
    <definedName name="tblLinks">[53]Links!$A$4:$F$33</definedName>
    <definedName name="tc">#VALUE!</definedName>
    <definedName name="TD" localSheetId="8">#REF!</definedName>
    <definedName name="TD" localSheetId="9">#REF!</definedName>
    <definedName name="TD" localSheetId="10">#REF!</definedName>
    <definedName name="TD" localSheetId="7">#REF!</definedName>
    <definedName name="TD" localSheetId="1">#REF!</definedName>
    <definedName name="TD" localSheetId="3">#REF!</definedName>
    <definedName name="TD" localSheetId="6">#REF!</definedName>
    <definedName name="TD">#REF!</definedName>
    <definedName name="TD1A" localSheetId="9">#REF!</definedName>
    <definedName name="TD1A" localSheetId="10">#REF!</definedName>
    <definedName name="TD1A" localSheetId="7">#REF!</definedName>
    <definedName name="TD1A" localSheetId="1">#REF!</definedName>
    <definedName name="TD1A" localSheetId="3">#REF!</definedName>
    <definedName name="TD1A" localSheetId="6">#REF!</definedName>
    <definedName name="TD1A">#REF!</definedName>
    <definedName name="teetwetw" localSheetId="9" hidden="1">#REF!</definedName>
    <definedName name="teetwetw" localSheetId="10" hidden="1">#REF!</definedName>
    <definedName name="teetwetw" localSheetId="7" hidden="1">#REF!</definedName>
    <definedName name="teetwetw" localSheetId="1" hidden="1">#REF!</definedName>
    <definedName name="teetwetw" localSheetId="3" hidden="1">#REF!</definedName>
    <definedName name="teetwetw" localSheetId="6" hidden="1">#REF!</definedName>
    <definedName name="teetwetw" hidden="1">#REF!</definedName>
    <definedName name="TELAS" localSheetId="9">#REF!</definedName>
    <definedName name="TELAS" localSheetId="10">#REF!</definedName>
    <definedName name="TELAS" localSheetId="7">#REF!</definedName>
    <definedName name="TELAS" localSheetId="1">#REF!</definedName>
    <definedName name="TELAS" localSheetId="3">#REF!</definedName>
    <definedName name="TELAS" localSheetId="6">#REF!</definedName>
    <definedName name="TELAS">#REF!</definedName>
    <definedName name="Template_Table" localSheetId="9">#REF!</definedName>
    <definedName name="Template_Table" localSheetId="10">#REF!</definedName>
    <definedName name="Template_Table" localSheetId="7">#REF!</definedName>
    <definedName name="Template_Table" localSheetId="1">#REF!</definedName>
    <definedName name="Template_Table" localSheetId="3">#REF!</definedName>
    <definedName name="Template_Table" localSheetId="6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7" hidden="1">#REF!</definedName>
    <definedName name="terte" localSheetId="1" hidden="1">#REF!</definedName>
    <definedName name="terte" localSheetId="3" hidden="1">#REF!</definedName>
    <definedName name="terte" localSheetId="6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7" hidden="1">#REF!</definedName>
    <definedName name="tete" localSheetId="1" hidden="1">#REF!</definedName>
    <definedName name="tete" localSheetId="3" hidden="1">#REF!</definedName>
    <definedName name="tete" localSheetId="6" hidden="1">#REF!</definedName>
    <definedName name="tete" hidden="1">#REF!</definedName>
    <definedName name="tetetwe" localSheetId="10" hidden="1">'[49]Fax a enviar'!#REF!</definedName>
    <definedName name="tetetwe" localSheetId="6" hidden="1">'[49]Fax a enviar'!#REF!</definedName>
    <definedName name="tetetwe" hidden="1">'[49]Fax a enviar'!#REF!</definedName>
    <definedName name="textToday" localSheetId="8">#REF!</definedName>
    <definedName name="textToday" localSheetId="9">#REF!</definedName>
    <definedName name="textToday" localSheetId="10">#REF!</definedName>
    <definedName name="textToday" localSheetId="7">#REF!</definedName>
    <definedName name="textToday" localSheetId="1">#REF!</definedName>
    <definedName name="textToday" localSheetId="3">#REF!</definedName>
    <definedName name="textToday" localSheetId="6">#REF!</definedName>
    <definedName name="textToday">#REF!</definedName>
    <definedName name="TIPOCAMBIO" localSheetId="9">#REF!</definedName>
    <definedName name="TIPOCAMBIO" localSheetId="10">#REF!</definedName>
    <definedName name="TIPOCAMBIO" localSheetId="7">#REF!</definedName>
    <definedName name="TIPOCAMBIO" localSheetId="1">#REF!</definedName>
    <definedName name="TIPOCAMBIO" localSheetId="3">#REF!</definedName>
    <definedName name="TIPOCAMBIO" localSheetId="6">#REF!</definedName>
    <definedName name="TIPOCAMBIO">#REF!</definedName>
    <definedName name="TITLES" localSheetId="9">#REF!</definedName>
    <definedName name="TITLES" localSheetId="10">#REF!</definedName>
    <definedName name="TITLES" localSheetId="7">#REF!</definedName>
    <definedName name="TITLES" localSheetId="1">#REF!</definedName>
    <definedName name="TITLES" localSheetId="3">#REF!</definedName>
    <definedName name="TITLES" localSheetId="6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7">#REF!</definedName>
    <definedName name="TítuloDeColumna1" localSheetId="1">#REF!</definedName>
    <definedName name="TítuloDeColumna1" localSheetId="3">#REF!</definedName>
    <definedName name="TítuloDeColumna1" localSheetId="6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7">#REF!</definedName>
    <definedName name="TítuloDeColumna2" localSheetId="1">#REF!</definedName>
    <definedName name="TítuloDeColumna2" localSheetId="3">#REF!</definedName>
    <definedName name="TítuloDeColumna2" localSheetId="6">#REF!</definedName>
    <definedName name="TítuloDeColumna2">#REF!</definedName>
    <definedName name="_xlnm.Print_Titles" localSheetId="9">#REF!</definedName>
    <definedName name="_xlnm.Print_Titles" localSheetId="10">#REF!</definedName>
    <definedName name="_xlnm.Print_Titles" localSheetId="7">#REF!</definedName>
    <definedName name="_xlnm.Print_Titles" localSheetId="1">#REF!</definedName>
    <definedName name="_xlnm.Print_Titles" localSheetId="3">#REF!</definedName>
    <definedName name="_xlnm.Print_Titles" localSheetId="6">#REF!</definedName>
    <definedName name="_xlnm.Print_Titles">#REF!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7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hidden="1">{"Riqfin97",#N/A,FALSE,"Tran";"Riqfinpro",#N/A,FALSE,"Tran"}</definedName>
    <definedName name="tjutju" hidden="1">'[46]Fax a enviar'!#REF!</definedName>
    <definedName name="TM" localSheetId="8">#REF!</definedName>
    <definedName name="TM" localSheetId="9">#REF!</definedName>
    <definedName name="TM" localSheetId="10">#REF!</definedName>
    <definedName name="TM" localSheetId="7">#REF!</definedName>
    <definedName name="TM" localSheetId="1">#REF!</definedName>
    <definedName name="TM" localSheetId="3">#REF!</definedName>
    <definedName name="TM" localSheetId="6">#REF!</definedName>
    <definedName name="TM">#REF!</definedName>
    <definedName name="TM_D" localSheetId="9">#REF!</definedName>
    <definedName name="TM_D" localSheetId="10">#REF!</definedName>
    <definedName name="TM_D" localSheetId="7">#REF!</definedName>
    <definedName name="TM_D" localSheetId="1">#REF!</definedName>
    <definedName name="TM_D" localSheetId="3">#REF!</definedName>
    <definedName name="TM_D" localSheetId="6">#REF!</definedName>
    <definedName name="TM_D">#REF!</definedName>
    <definedName name="TM_DPCH" localSheetId="9">#REF!</definedName>
    <definedName name="TM_DPCH" localSheetId="10">#REF!</definedName>
    <definedName name="TM_DPCH" localSheetId="7">#REF!</definedName>
    <definedName name="TM_DPCH" localSheetId="1">#REF!</definedName>
    <definedName name="TM_DPCH" localSheetId="3">#REF!</definedName>
    <definedName name="TM_DPCH" localSheetId="6">#REF!</definedName>
    <definedName name="TM_DPCH">#REF!</definedName>
    <definedName name="TM_R" localSheetId="9">#REF!</definedName>
    <definedName name="TM_R" localSheetId="10">#REF!</definedName>
    <definedName name="TM_R" localSheetId="7">#REF!</definedName>
    <definedName name="TM_R" localSheetId="1">#REF!</definedName>
    <definedName name="TM_R" localSheetId="3">#REF!</definedName>
    <definedName name="TM_R" localSheetId="6">#REF!</definedName>
    <definedName name="TM_R">#REF!</definedName>
    <definedName name="TM_RPCH" localSheetId="9">#REF!</definedName>
    <definedName name="TM_RPCH" localSheetId="10">#REF!</definedName>
    <definedName name="TM_RPCH" localSheetId="7">#REF!</definedName>
    <definedName name="TM_RPCH" localSheetId="1">#REF!</definedName>
    <definedName name="TM_RPCH" localSheetId="3">#REF!</definedName>
    <definedName name="TM_RPCH" localSheetId="6">#REF!</definedName>
    <definedName name="TM_RPCH">#REF!</definedName>
    <definedName name="TMG" localSheetId="9">#REF!</definedName>
    <definedName name="TMG" localSheetId="10">#REF!</definedName>
    <definedName name="TMG" localSheetId="7">#REF!</definedName>
    <definedName name="TMG" localSheetId="1">#REF!</definedName>
    <definedName name="TMG" localSheetId="3">#REF!</definedName>
    <definedName name="TMG" localSheetId="6">#REF!</definedName>
    <definedName name="TMG">#REF!</definedName>
    <definedName name="TMG_D">[41]Q5!$E$23:$AH$23</definedName>
    <definedName name="TMG_DPCH" localSheetId="8">#REF!</definedName>
    <definedName name="TMG_DPCH" localSheetId="9">#REF!</definedName>
    <definedName name="TMG_DPCH" localSheetId="10">#REF!</definedName>
    <definedName name="TMG_DPCH" localSheetId="7">#REF!</definedName>
    <definedName name="TMG_DPCH" localSheetId="1">#REF!</definedName>
    <definedName name="TMG_DPCH" localSheetId="3">#REF!</definedName>
    <definedName name="TMG_DPCH" localSheetId="6">#REF!</definedName>
    <definedName name="TMG_DPCH">#REF!</definedName>
    <definedName name="TMG_R" localSheetId="9">#REF!</definedName>
    <definedName name="TMG_R" localSheetId="10">#REF!</definedName>
    <definedName name="TMG_R" localSheetId="7">#REF!</definedName>
    <definedName name="TMG_R" localSheetId="1">#REF!</definedName>
    <definedName name="TMG_R" localSheetId="3">#REF!</definedName>
    <definedName name="TMG_R" localSheetId="6">#REF!</definedName>
    <definedName name="TMG_R">#REF!</definedName>
    <definedName name="TMG_RPCH" localSheetId="9">#REF!</definedName>
    <definedName name="TMG_RPCH" localSheetId="10">#REF!</definedName>
    <definedName name="TMG_RPCH" localSheetId="7">#REF!</definedName>
    <definedName name="TMG_RPCH" localSheetId="1">#REF!</definedName>
    <definedName name="TMG_RPCH" localSheetId="3">#REF!</definedName>
    <definedName name="TMG_RPCH" localSheetId="6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10">#REF!</definedName>
    <definedName name="TMGO_D" localSheetId="7">#REF!</definedName>
    <definedName name="TMGO_D" localSheetId="1">#REF!</definedName>
    <definedName name="TMGO_D" localSheetId="3">#REF!</definedName>
    <definedName name="TMGO_D" localSheetId="6">#REF!</definedName>
    <definedName name="TMGO_D">#REF!</definedName>
    <definedName name="TMGO_DPCH" localSheetId="9">#REF!</definedName>
    <definedName name="TMGO_DPCH" localSheetId="10">#REF!</definedName>
    <definedName name="TMGO_DPCH" localSheetId="7">#REF!</definedName>
    <definedName name="TMGO_DPCH" localSheetId="1">#REF!</definedName>
    <definedName name="TMGO_DPCH" localSheetId="3">#REF!</definedName>
    <definedName name="TMGO_DPCH" localSheetId="6">#REF!</definedName>
    <definedName name="TMGO_DPCH">#REF!</definedName>
    <definedName name="TMGO_R" localSheetId="9">#REF!</definedName>
    <definedName name="TMGO_R" localSheetId="10">#REF!</definedName>
    <definedName name="TMGO_R" localSheetId="7">#REF!</definedName>
    <definedName name="TMGO_R" localSheetId="1">#REF!</definedName>
    <definedName name="TMGO_R" localSheetId="3">#REF!</definedName>
    <definedName name="TMGO_R" localSheetId="6">#REF!</definedName>
    <definedName name="TMGO_R">#REF!</definedName>
    <definedName name="TMGO_RPCH" localSheetId="9">#REF!</definedName>
    <definedName name="TMGO_RPCH" localSheetId="10">#REF!</definedName>
    <definedName name="TMGO_RPCH" localSheetId="7">#REF!</definedName>
    <definedName name="TMGO_RPCH" localSheetId="1">#REF!</definedName>
    <definedName name="TMGO_RPCH" localSheetId="3">#REF!</definedName>
    <definedName name="TMGO_RPCH" localSheetId="6">#REF!</definedName>
    <definedName name="TMGO_RPCH">#REF!</definedName>
    <definedName name="TMGXO" localSheetId="9">#REF!</definedName>
    <definedName name="TMGXO" localSheetId="10">#REF!</definedName>
    <definedName name="TMGXO" localSheetId="7">#REF!</definedName>
    <definedName name="TMGXO" localSheetId="1">#REF!</definedName>
    <definedName name="TMGXO" localSheetId="3">#REF!</definedName>
    <definedName name="TMGXO" localSheetId="6">#REF!</definedName>
    <definedName name="TMGXO">#REF!</definedName>
    <definedName name="TMGXO_D" localSheetId="9">#REF!</definedName>
    <definedName name="TMGXO_D" localSheetId="10">#REF!</definedName>
    <definedName name="TMGXO_D" localSheetId="7">#REF!</definedName>
    <definedName name="TMGXO_D" localSheetId="1">#REF!</definedName>
    <definedName name="TMGXO_D" localSheetId="3">#REF!</definedName>
    <definedName name="TMGXO_D" localSheetId="6">#REF!</definedName>
    <definedName name="TMGXO_D">#REF!</definedName>
    <definedName name="TMGXO_DPCH" localSheetId="9">#REF!</definedName>
    <definedName name="TMGXO_DPCH" localSheetId="10">#REF!</definedName>
    <definedName name="TMGXO_DPCH" localSheetId="7">#REF!</definedName>
    <definedName name="TMGXO_DPCH" localSheetId="1">#REF!</definedName>
    <definedName name="TMGXO_DPCH" localSheetId="3">#REF!</definedName>
    <definedName name="TMGXO_DPCH" localSheetId="6">#REF!</definedName>
    <definedName name="TMGXO_DPCH">#REF!</definedName>
    <definedName name="TMGXO_R" localSheetId="9">#REF!</definedName>
    <definedName name="TMGXO_R" localSheetId="10">#REF!</definedName>
    <definedName name="TMGXO_R" localSheetId="7">#REF!</definedName>
    <definedName name="TMGXO_R" localSheetId="1">#REF!</definedName>
    <definedName name="TMGXO_R" localSheetId="3">#REF!</definedName>
    <definedName name="TMGXO_R" localSheetId="6">#REF!</definedName>
    <definedName name="TMGXO_R">#REF!</definedName>
    <definedName name="TMGXO_RPCH" localSheetId="9">#REF!</definedName>
    <definedName name="TMGXO_RPCH" localSheetId="10">#REF!</definedName>
    <definedName name="TMGXO_RPCH" localSheetId="7">#REF!</definedName>
    <definedName name="TMGXO_RPCH" localSheetId="1">#REF!</definedName>
    <definedName name="TMGXO_RPCH" localSheetId="3">#REF!</definedName>
    <definedName name="TMGXO_RPCH" localSheetId="6">#REF!</definedName>
    <definedName name="TMGXO_RPCH">#REF!</definedName>
    <definedName name="TMS" localSheetId="9">#REF!</definedName>
    <definedName name="TMS" localSheetId="10">#REF!</definedName>
    <definedName name="TMS" localSheetId="7">#REF!</definedName>
    <definedName name="TMS" localSheetId="1">#REF!</definedName>
    <definedName name="TMS" localSheetId="3">#REF!</definedName>
    <definedName name="TMS" localSheetId="6">#REF!</definedName>
    <definedName name="TMS">#REF!</definedName>
    <definedName name="TOC" localSheetId="9">#REF!</definedName>
    <definedName name="TOC" localSheetId="10">#REF!</definedName>
    <definedName name="TOC" localSheetId="7">#REF!</definedName>
    <definedName name="TOC" localSheetId="1">#REF!</definedName>
    <definedName name="TOC" localSheetId="3">#REF!</definedName>
    <definedName name="TOC" localSheetId="6">#REF!</definedName>
    <definedName name="TOC">#REF!</definedName>
    <definedName name="TODO">[77]BCC!$A$1:$N$821,[77]BCC!$A$822:$N$1624</definedName>
    <definedName name="TOT00" localSheetId="8">#REF!</definedName>
    <definedName name="TOT00" localSheetId="9">#REF!</definedName>
    <definedName name="TOT00" localSheetId="10">#REF!</definedName>
    <definedName name="TOT00" localSheetId="7">#REF!</definedName>
    <definedName name="TOT00" localSheetId="1">#REF!</definedName>
    <definedName name="TOT00" localSheetId="3">#REF!</definedName>
    <definedName name="TOT00" localSheetId="6">#REF!</definedName>
    <definedName name="TOT00">#REF!</definedName>
    <definedName name="TOTAL" localSheetId="9">#REF!</definedName>
    <definedName name="TOTAL" localSheetId="10">#REF!</definedName>
    <definedName name="TOTAL" localSheetId="7">#REF!</definedName>
    <definedName name="TOTAL" localSheetId="1">#REF!</definedName>
    <definedName name="TOTAL" localSheetId="3">#REF!</definedName>
    <definedName name="TOTAL" localSheetId="6">#REF!</definedName>
    <definedName name="TOTAL">#REF!</definedName>
    <definedName name="Trade" localSheetId="9">#REF!</definedName>
    <definedName name="Trade" localSheetId="10">#REF!</definedName>
    <definedName name="Trade" localSheetId="7">#REF!</definedName>
    <definedName name="Trade" localSheetId="1">#REF!</definedName>
    <definedName name="Trade" localSheetId="3">#REF!</definedName>
    <definedName name="Trade" localSheetId="6">#REF!</definedName>
    <definedName name="Trade">#REF!</definedName>
    <definedName name="TRADE3" localSheetId="10">[14]Trade!#REF!</definedName>
    <definedName name="TRADE3" localSheetId="7">[14]Trade!#REF!</definedName>
    <definedName name="TRADE3" localSheetId="3">[14]Trade!#REF!</definedName>
    <definedName name="TRADE3" localSheetId="6">[14]Trade!#REF!</definedName>
    <definedName name="TRADE3">[14]Trade!#REF!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7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>OFFSET(TransList,0,0,COUNTA(TransList),1)</definedName>
    <definedName name="trert" localSheetId="8" hidden="1">'[49]Fax a enviar'!#REF!</definedName>
    <definedName name="trert" localSheetId="9" hidden="1">'[49]Fax a enviar'!#REF!</definedName>
    <definedName name="trert" localSheetId="10" hidden="1">'[49]Fax a enviar'!#REF!</definedName>
    <definedName name="trert" localSheetId="7" hidden="1">'[49]Fax a enviar'!#REF!</definedName>
    <definedName name="trert" localSheetId="1" hidden="1">'[49]Fax a enviar'!#REF!</definedName>
    <definedName name="trert" localSheetId="3" hidden="1">'[49]Fax a enviar'!#REF!</definedName>
    <definedName name="trert" localSheetId="6" hidden="1">'[49]Fax a enviar'!#REF!</definedName>
    <definedName name="trert" hidden="1">'[49]Fax a enviar'!#REF!</definedName>
    <definedName name="TRIGO" localSheetId="8">#REF!</definedName>
    <definedName name="TRIGO" localSheetId="9">#REF!</definedName>
    <definedName name="TRIGO" localSheetId="10">#REF!</definedName>
    <definedName name="TRIGO" localSheetId="7">#REF!</definedName>
    <definedName name="TRIGO" localSheetId="1">#REF!</definedName>
    <definedName name="TRIGO" localSheetId="3">#REF!</definedName>
    <definedName name="TRIGO" localSheetId="6">#REF!</definedName>
    <definedName name="TRIGO">#REF!</definedName>
    <definedName name="Trim">[64]Codigos!$A$5:$E$11</definedName>
    <definedName name="trrtr" localSheetId="8" hidden="1">#REF!</definedName>
    <definedName name="trrtr" localSheetId="9" hidden="1">#REF!</definedName>
    <definedName name="trrtr" localSheetId="10" hidden="1">#REF!</definedName>
    <definedName name="trrtr" localSheetId="7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hidden="1">#REF!</definedName>
    <definedName name="trtert" localSheetId="8" hidden="1">'[49]Fax a enviar'!#REF!</definedName>
    <definedName name="trtert" localSheetId="9" hidden="1">'[49]Fax a enviar'!#REF!</definedName>
    <definedName name="trtert" localSheetId="10" hidden="1">'[49]Fax a enviar'!#REF!</definedName>
    <definedName name="trtert" localSheetId="7" hidden="1">'[49]Fax a enviar'!#REF!</definedName>
    <definedName name="trtert" localSheetId="1" hidden="1">'[49]Fax a enviar'!#REF!</definedName>
    <definedName name="trtert" localSheetId="3" hidden="1">'[49]Fax a enviar'!#REF!</definedName>
    <definedName name="trtert" localSheetId="6" hidden="1">'[49]Fax a enviar'!#REF!</definedName>
    <definedName name="trtert" hidden="1">'[49]Fax a enviar'!#REF!</definedName>
    <definedName name="trtr" localSheetId="8" hidden="1">'[49]Fax a enviar'!#REF!</definedName>
    <definedName name="trtr" localSheetId="10" hidden="1">'[49]Fax a enviar'!#REF!</definedName>
    <definedName name="trtr" localSheetId="7" hidden="1">'[49]Fax a enviar'!#REF!</definedName>
    <definedName name="trtr" localSheetId="1" hidden="1">'[49]Fax a enviar'!#REF!</definedName>
    <definedName name="trtr" localSheetId="3" hidden="1">'[49]Fax a enviar'!#REF!</definedName>
    <definedName name="trtr" localSheetId="6" hidden="1">'[49]Fax a enviar'!#REF!</definedName>
    <definedName name="trtr" hidden="1">'[49]Fax a enviar'!#REF!</definedName>
    <definedName name="tt" localSheetId="8">#REF!</definedName>
    <definedName name="tt" localSheetId="9">#REF!</definedName>
    <definedName name="tt" localSheetId="10">#REF!</definedName>
    <definedName name="tt" localSheetId="7">#REF!</definedName>
    <definedName name="tt" localSheetId="1">#REF!</definedName>
    <definedName name="tt" localSheetId="3">#REF!</definedName>
    <definedName name="tt" localSheetId="6">#REF!</definedName>
    <definedName name="tt">#REF!</definedName>
    <definedName name="tta" localSheetId="9">#REF!</definedName>
    <definedName name="tta" localSheetId="10">#REF!</definedName>
    <definedName name="tta" localSheetId="7">#REF!</definedName>
    <definedName name="tta" localSheetId="1">#REF!</definedName>
    <definedName name="tta" localSheetId="3">#REF!</definedName>
    <definedName name="tta" localSheetId="6">#REF!</definedName>
    <definedName name="tta">#REF!</definedName>
    <definedName name="ttaa" localSheetId="9">#REF!</definedName>
    <definedName name="ttaa" localSheetId="10">#REF!</definedName>
    <definedName name="ttaa" localSheetId="7">#REF!</definedName>
    <definedName name="ttaa" localSheetId="1">#REF!</definedName>
    <definedName name="ttaa" localSheetId="3">#REF!</definedName>
    <definedName name="ttaa" localSheetId="6">#REF!</definedName>
    <definedName name="ttaa">#REF!</definedName>
    <definedName name="ttetet" localSheetId="10" hidden="1">'[49]Fax a enviar'!#REF!</definedName>
    <definedName name="ttetet" localSheetId="7" hidden="1">'[49]Fax a enviar'!#REF!</definedName>
    <definedName name="ttetet" localSheetId="3" hidden="1">'[49]Fax a enviar'!#REF!</definedName>
    <definedName name="ttetet" localSheetId="6" hidden="1">'[49]Fax a enviar'!#REF!</definedName>
    <definedName name="ttetet" hidden="1">'[49]Fax a enviar'!#REF!</definedName>
    <definedName name="ttt" localSheetId="10" hidden="1">'[46]Fax a enviar'!#REF!</definedName>
    <definedName name="ttt" localSheetId="7" hidden="1">'[46]Fax a enviar'!#REF!</definedName>
    <definedName name="ttt" localSheetId="3" hidden="1">'[46]Fax a enviar'!#REF!</definedName>
    <definedName name="ttt" localSheetId="6" hidden="1">'[46]Fax a enviar'!#REF!</definedName>
    <definedName name="ttt" hidden="1">'[46]Fax a enviar'!#REF!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7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hidden="1">{"Tab1",#N/A,FALSE,"P";"Tab2",#N/A,FALSE,"P"}</definedName>
    <definedName name="ttttt" hidden="1">[63]M!#REF!</definedName>
    <definedName name="twetwee" localSheetId="8" hidden="1">#REF!</definedName>
    <definedName name="twetwee" localSheetId="9" hidden="1">#REF!</definedName>
    <definedName name="twetwee" localSheetId="10" hidden="1">#REF!</definedName>
    <definedName name="twetwee" localSheetId="7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hidden="1">#REF!</definedName>
    <definedName name="TX" localSheetId="9">#REF!</definedName>
    <definedName name="TX" localSheetId="10">#REF!</definedName>
    <definedName name="TX" localSheetId="7">#REF!</definedName>
    <definedName name="TX" localSheetId="1">#REF!</definedName>
    <definedName name="TX" localSheetId="3">#REF!</definedName>
    <definedName name="TX" localSheetId="6">#REF!</definedName>
    <definedName name="TX">#REF!</definedName>
    <definedName name="TX_D" localSheetId="9">#REF!</definedName>
    <definedName name="TX_D" localSheetId="10">#REF!</definedName>
    <definedName name="TX_D" localSheetId="7">#REF!</definedName>
    <definedName name="TX_D" localSheetId="1">#REF!</definedName>
    <definedName name="TX_D" localSheetId="3">#REF!</definedName>
    <definedName name="TX_D" localSheetId="6">#REF!</definedName>
    <definedName name="TX_D">#REF!</definedName>
    <definedName name="TX_DPCH" localSheetId="9">#REF!</definedName>
    <definedName name="TX_DPCH" localSheetId="10">#REF!</definedName>
    <definedName name="TX_DPCH" localSheetId="7">#REF!</definedName>
    <definedName name="TX_DPCH" localSheetId="1">#REF!</definedName>
    <definedName name="TX_DPCH" localSheetId="3">#REF!</definedName>
    <definedName name="TX_DPCH" localSheetId="6">#REF!</definedName>
    <definedName name="TX_DPCH">#REF!</definedName>
    <definedName name="TX_R" localSheetId="9">#REF!</definedName>
    <definedName name="TX_R" localSheetId="10">#REF!</definedName>
    <definedName name="TX_R" localSheetId="7">#REF!</definedName>
    <definedName name="TX_R" localSheetId="1">#REF!</definedName>
    <definedName name="TX_R" localSheetId="3">#REF!</definedName>
    <definedName name="TX_R" localSheetId="6">#REF!</definedName>
    <definedName name="TX_R">#REF!</definedName>
    <definedName name="TX_RPCH" localSheetId="9">#REF!</definedName>
    <definedName name="TX_RPCH" localSheetId="10">#REF!</definedName>
    <definedName name="TX_RPCH" localSheetId="7">#REF!</definedName>
    <definedName name="TX_RPCH" localSheetId="1">#REF!</definedName>
    <definedName name="TX_RPCH" localSheetId="3">#REF!</definedName>
    <definedName name="TX_RPCH" localSheetId="6">#REF!</definedName>
    <definedName name="TX_RPCH">#REF!</definedName>
    <definedName name="TXG" localSheetId="9">#REF!</definedName>
    <definedName name="TXG" localSheetId="10">#REF!</definedName>
    <definedName name="TXG" localSheetId="7">#REF!</definedName>
    <definedName name="TXG" localSheetId="1">#REF!</definedName>
    <definedName name="TXG" localSheetId="3">#REF!</definedName>
    <definedName name="TXG" localSheetId="6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10">#REF!</definedName>
    <definedName name="TXG_DPCH" localSheetId="7">#REF!</definedName>
    <definedName name="TXG_DPCH" localSheetId="1">#REF!</definedName>
    <definedName name="TXG_DPCH" localSheetId="3">#REF!</definedName>
    <definedName name="TXG_DPCH" localSheetId="6">#REF!</definedName>
    <definedName name="TXG_DPCH">#REF!</definedName>
    <definedName name="TXG_R" localSheetId="9">#REF!</definedName>
    <definedName name="TXG_R" localSheetId="10">#REF!</definedName>
    <definedName name="TXG_R" localSheetId="7">#REF!</definedName>
    <definedName name="TXG_R" localSheetId="1">#REF!</definedName>
    <definedName name="TXG_R" localSheetId="3">#REF!</definedName>
    <definedName name="TXG_R" localSheetId="6">#REF!</definedName>
    <definedName name="TXG_R">#REF!</definedName>
    <definedName name="TXG_RPCH" localSheetId="9">#REF!</definedName>
    <definedName name="TXG_RPCH" localSheetId="10">#REF!</definedName>
    <definedName name="TXG_RPCH" localSheetId="7">#REF!</definedName>
    <definedName name="TXG_RPCH" localSheetId="1">#REF!</definedName>
    <definedName name="TXG_RPCH" localSheetId="3">#REF!</definedName>
    <definedName name="TXG_RPCH" localSheetId="6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10">#REF!</definedName>
    <definedName name="TXGO_D" localSheetId="7">#REF!</definedName>
    <definedName name="TXGO_D" localSheetId="1">#REF!</definedName>
    <definedName name="TXGO_D" localSheetId="3">#REF!</definedName>
    <definedName name="TXGO_D" localSheetId="6">#REF!</definedName>
    <definedName name="TXGO_D">#REF!</definedName>
    <definedName name="TXGO_DPCH" localSheetId="9">#REF!</definedName>
    <definedName name="TXGO_DPCH" localSheetId="10">#REF!</definedName>
    <definedName name="TXGO_DPCH" localSheetId="7">#REF!</definedName>
    <definedName name="TXGO_DPCH" localSheetId="1">#REF!</definedName>
    <definedName name="TXGO_DPCH" localSheetId="3">#REF!</definedName>
    <definedName name="TXGO_DPCH" localSheetId="6">#REF!</definedName>
    <definedName name="TXGO_DPCH">#REF!</definedName>
    <definedName name="TXGO_R" localSheetId="9">#REF!</definedName>
    <definedName name="TXGO_R" localSheetId="10">#REF!</definedName>
    <definedName name="TXGO_R" localSheetId="7">#REF!</definedName>
    <definedName name="TXGO_R" localSheetId="1">#REF!</definedName>
    <definedName name="TXGO_R" localSheetId="3">#REF!</definedName>
    <definedName name="TXGO_R" localSheetId="6">#REF!</definedName>
    <definedName name="TXGO_R">#REF!</definedName>
    <definedName name="TXGO_RPCH" localSheetId="9">#REF!</definedName>
    <definedName name="TXGO_RPCH" localSheetId="10">#REF!</definedName>
    <definedName name="TXGO_RPCH" localSheetId="7">#REF!</definedName>
    <definedName name="TXGO_RPCH" localSheetId="1">#REF!</definedName>
    <definedName name="TXGO_RPCH" localSheetId="3">#REF!</definedName>
    <definedName name="TXGO_RPCH" localSheetId="6">#REF!</definedName>
    <definedName name="TXGO_RPCH">#REF!</definedName>
    <definedName name="TXGXO" localSheetId="9">#REF!</definedName>
    <definedName name="TXGXO" localSheetId="10">#REF!</definedName>
    <definedName name="TXGXO" localSheetId="7">#REF!</definedName>
    <definedName name="TXGXO" localSheetId="1">#REF!</definedName>
    <definedName name="TXGXO" localSheetId="3">#REF!</definedName>
    <definedName name="TXGXO" localSheetId="6">#REF!</definedName>
    <definedName name="TXGXO">#REF!</definedName>
    <definedName name="TXGXO_D" localSheetId="9">#REF!</definedName>
    <definedName name="TXGXO_D" localSheetId="10">#REF!</definedName>
    <definedName name="TXGXO_D" localSheetId="7">#REF!</definedName>
    <definedName name="TXGXO_D" localSheetId="1">#REF!</definedName>
    <definedName name="TXGXO_D" localSheetId="3">#REF!</definedName>
    <definedName name="TXGXO_D" localSheetId="6">#REF!</definedName>
    <definedName name="TXGXO_D">#REF!</definedName>
    <definedName name="TXGXO_DPCH" localSheetId="9">#REF!</definedName>
    <definedName name="TXGXO_DPCH" localSheetId="10">#REF!</definedName>
    <definedName name="TXGXO_DPCH" localSheetId="7">#REF!</definedName>
    <definedName name="TXGXO_DPCH" localSheetId="1">#REF!</definedName>
    <definedName name="TXGXO_DPCH" localSheetId="3">#REF!</definedName>
    <definedName name="TXGXO_DPCH" localSheetId="6">#REF!</definedName>
    <definedName name="TXGXO_DPCH">#REF!</definedName>
    <definedName name="TXGXO_R" localSheetId="9">#REF!</definedName>
    <definedName name="TXGXO_R" localSheetId="10">#REF!</definedName>
    <definedName name="TXGXO_R" localSheetId="7">#REF!</definedName>
    <definedName name="TXGXO_R" localSheetId="1">#REF!</definedName>
    <definedName name="TXGXO_R" localSheetId="3">#REF!</definedName>
    <definedName name="TXGXO_R" localSheetId="6">#REF!</definedName>
    <definedName name="TXGXO_R">#REF!</definedName>
    <definedName name="TXGXO_RPCH" localSheetId="9">#REF!</definedName>
    <definedName name="TXGXO_RPCH" localSheetId="10">#REF!</definedName>
    <definedName name="TXGXO_RPCH" localSheetId="7">#REF!</definedName>
    <definedName name="TXGXO_RPCH" localSheetId="1">#REF!</definedName>
    <definedName name="TXGXO_RPCH" localSheetId="3">#REF!</definedName>
    <definedName name="TXGXO_RPCH" localSheetId="6">#REF!</definedName>
    <definedName name="TXGXO_RPCH">#REF!</definedName>
    <definedName name="TXS" localSheetId="9">#REF!</definedName>
    <definedName name="TXS" localSheetId="10">#REF!</definedName>
    <definedName name="TXS" localSheetId="7">#REF!</definedName>
    <definedName name="TXS" localSheetId="1">#REF!</definedName>
    <definedName name="TXS" localSheetId="3">#REF!</definedName>
    <definedName name="TXS" localSheetId="6">#REF!</definedName>
    <definedName name="TXS">#REF!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7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10">#REF!</definedName>
    <definedName name="UAED" localSheetId="7">#REF!</definedName>
    <definedName name="UAED" localSheetId="1">#REF!</definedName>
    <definedName name="UAED" localSheetId="3">#REF!</definedName>
    <definedName name="UAED" localSheetId="6">#REF!</definedName>
    <definedName name="UAED">#REF!</definedName>
    <definedName name="UAED1" localSheetId="9">#REF!</definedName>
    <definedName name="UAED1" localSheetId="10">#REF!</definedName>
    <definedName name="UAED1" localSheetId="7">#REF!</definedName>
    <definedName name="UAED1" localSheetId="1">#REF!</definedName>
    <definedName name="UAED1" localSheetId="3">#REF!</definedName>
    <definedName name="UAED1" localSheetId="6">#REF!</definedName>
    <definedName name="UAED1">#REF!</definedName>
    <definedName name="UC" localSheetId="9">#REF!</definedName>
    <definedName name="UC" localSheetId="10">#REF!</definedName>
    <definedName name="UC" localSheetId="7">#REF!</definedName>
    <definedName name="UC" localSheetId="1">#REF!</definedName>
    <definedName name="UC" localSheetId="3">#REF!</definedName>
    <definedName name="UC" localSheetId="6">#REF!</definedName>
    <definedName name="UC">#REF!</definedName>
    <definedName name="UC1A" localSheetId="9">#REF!</definedName>
    <definedName name="UC1A" localSheetId="10">#REF!</definedName>
    <definedName name="UC1A" localSheetId="7">#REF!</definedName>
    <definedName name="UC1A" localSheetId="1">#REF!</definedName>
    <definedName name="UC1A" localSheetId="3">#REF!</definedName>
    <definedName name="UC1A" localSheetId="6">#REF!</definedName>
    <definedName name="UC1A">#REF!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8">#REF!</definedName>
    <definedName name="unemp_96Q3" localSheetId="9">#REF!</definedName>
    <definedName name="unemp_96Q3" localSheetId="10">#REF!</definedName>
    <definedName name="unemp_96Q3" localSheetId="7">#REF!</definedName>
    <definedName name="unemp_96Q3" localSheetId="1">#REF!</definedName>
    <definedName name="unemp_96Q3" localSheetId="3">#REF!</definedName>
    <definedName name="unemp_96Q3" localSheetId="6">#REF!</definedName>
    <definedName name="unemp_96Q3">#REF!</definedName>
    <definedName name="unemp_96Q4" localSheetId="8">#REF!</definedName>
    <definedName name="unemp_96Q4" localSheetId="9">#REF!</definedName>
    <definedName name="unemp_96Q4" localSheetId="10">#REF!</definedName>
    <definedName name="unemp_96Q4" localSheetId="7">#REF!</definedName>
    <definedName name="unemp_96Q4" localSheetId="1">#REF!</definedName>
    <definedName name="unemp_96Q4" localSheetId="3">#REF!</definedName>
    <definedName name="unemp_96Q4" localSheetId="6">#REF!</definedName>
    <definedName name="unemp_96Q4">#REF!</definedName>
    <definedName name="unemp_97Q1" localSheetId="9">#REF!</definedName>
    <definedName name="unemp_97Q1" localSheetId="10">#REF!</definedName>
    <definedName name="unemp_97Q1" localSheetId="7">#REF!</definedName>
    <definedName name="unemp_97Q1" localSheetId="1">#REF!</definedName>
    <definedName name="unemp_97Q1" localSheetId="3">#REF!</definedName>
    <definedName name="unemp_97Q1" localSheetId="6">#REF!</definedName>
    <definedName name="unemp_97Q1">#REF!</definedName>
    <definedName name="unemp_97Q2" localSheetId="9">#REF!</definedName>
    <definedName name="unemp_97Q2" localSheetId="10">#REF!</definedName>
    <definedName name="unemp_97Q2" localSheetId="7">#REF!</definedName>
    <definedName name="unemp_97Q2" localSheetId="1">#REF!</definedName>
    <definedName name="unemp_97Q2" localSheetId="3">#REF!</definedName>
    <definedName name="unemp_97Q2" localSheetId="6">#REF!</definedName>
    <definedName name="unemp_97Q2">#REF!</definedName>
    <definedName name="unemp_nat" localSheetId="9">#REF!</definedName>
    <definedName name="unemp_nat" localSheetId="10">#REF!</definedName>
    <definedName name="unemp_nat" localSheetId="7">#REF!</definedName>
    <definedName name="unemp_nat" localSheetId="1">#REF!</definedName>
    <definedName name="unemp_nat" localSheetId="3">#REF!</definedName>
    <definedName name="unemp_nat" localSheetId="6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7">#REF!</definedName>
    <definedName name="unemp_urbrural" localSheetId="1">#REF!</definedName>
    <definedName name="unemp_urbrural" localSheetId="3">#REF!</definedName>
    <definedName name="unemp_urbrural" localSheetId="6">#REF!</definedName>
    <definedName name="unemp_urbrural">#REF!</definedName>
    <definedName name="UnitsLabel" localSheetId="9">#REF!</definedName>
    <definedName name="UnitsLabel" localSheetId="10">#REF!</definedName>
    <definedName name="UnitsLabel" localSheetId="7">#REF!</definedName>
    <definedName name="UnitsLabel" localSheetId="1">#REF!</definedName>
    <definedName name="UnitsLabel" localSheetId="3">#REF!</definedName>
    <definedName name="UnitsLabel" localSheetId="6">#REF!</definedName>
    <definedName name="UnitsLabel">#REF!</definedName>
    <definedName name="US_1" localSheetId="9">OFFSET(#REF!,0,0,COUNT(#REF!),1)</definedName>
    <definedName name="US_1" localSheetId="10">OFFSET(#REF!,0,0,COUNT(#REF!),1)</definedName>
    <definedName name="US_1" localSheetId="7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7">OFFSET(#REF!,0,0,COUNT(#REF!),1)</definedName>
    <definedName name="US_2" localSheetId="1">OFFSET(#REF!,0,0,COUNT(#REF!),1)</definedName>
    <definedName name="US_2" localSheetId="3">OFFSET(#REF!,0,0,COUNT(#REF!),1)</definedName>
    <definedName name="US_2" localSheetId="6">OFFSET(#REF!,0,0,COUNT(#REF!),1)</definedName>
    <definedName name="US_2">OFFSET(#REF!,0,0,COUNT(#REF!),1)</definedName>
    <definedName name="USavg" localSheetId="9">OFFSET(#REF!,0,0,COUNT(#REF!),1)</definedName>
    <definedName name="USavg" localSheetId="10">OFFSET(#REF!,0,0,COUNT(#REF!),1)</definedName>
    <definedName name="USavg" localSheetId="7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6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10">#REF!</definedName>
    <definedName name="USCRUDE87" localSheetId="7">#REF!</definedName>
    <definedName name="USCRUDE87" localSheetId="1">#REF!</definedName>
    <definedName name="USCRUDE87" localSheetId="3">#REF!</definedName>
    <definedName name="USCRUDE87" localSheetId="6">#REF!</definedName>
    <definedName name="USCRUDE87">#REF!</definedName>
    <definedName name="USCRUDE88" localSheetId="9">#REF!</definedName>
    <definedName name="USCRUDE88" localSheetId="10">#REF!</definedName>
    <definedName name="USCRUDE88" localSheetId="7">#REF!</definedName>
    <definedName name="USCRUDE88" localSheetId="1">#REF!</definedName>
    <definedName name="USCRUDE88" localSheetId="3">#REF!</definedName>
    <definedName name="USCRUDE88" localSheetId="6">#REF!</definedName>
    <definedName name="USCRUDE88">#REF!</definedName>
    <definedName name="USDIST87" localSheetId="9">#REF!</definedName>
    <definedName name="USDIST87" localSheetId="10">#REF!</definedName>
    <definedName name="USDIST87" localSheetId="7">#REF!</definedName>
    <definedName name="USDIST87" localSheetId="1">#REF!</definedName>
    <definedName name="USDIST87" localSheetId="3">#REF!</definedName>
    <definedName name="USDIST87" localSheetId="6">#REF!</definedName>
    <definedName name="USDIST87">#REF!</definedName>
    <definedName name="USDIST88" localSheetId="9">#REF!</definedName>
    <definedName name="USDIST88" localSheetId="10">#REF!</definedName>
    <definedName name="USDIST88" localSheetId="7">#REF!</definedName>
    <definedName name="USDIST88" localSheetId="1">#REF!</definedName>
    <definedName name="USDIST88" localSheetId="3">#REF!</definedName>
    <definedName name="USDIST88" localSheetId="6">#REF!</definedName>
    <definedName name="USDIST88">#REF!</definedName>
    <definedName name="USDSR" localSheetId="9">#REF!</definedName>
    <definedName name="USDSR" localSheetId="10">#REF!</definedName>
    <definedName name="USDSR" localSheetId="7">#REF!</definedName>
    <definedName name="USDSR" localSheetId="1">#REF!</definedName>
    <definedName name="USDSR" localSheetId="3">#REF!</definedName>
    <definedName name="USDSR" localSheetId="6">#REF!</definedName>
    <definedName name="USDSR">#REF!</definedName>
    <definedName name="USMG87" localSheetId="9">#REF!</definedName>
    <definedName name="USMG87" localSheetId="10">#REF!</definedName>
    <definedName name="USMG87" localSheetId="7">#REF!</definedName>
    <definedName name="USMG87" localSheetId="1">#REF!</definedName>
    <definedName name="USMG87" localSheetId="3">#REF!</definedName>
    <definedName name="USMG87" localSheetId="6">#REF!</definedName>
    <definedName name="USMG87">#REF!</definedName>
    <definedName name="USMG88" localSheetId="9">#REF!</definedName>
    <definedName name="USMG88" localSheetId="10">#REF!</definedName>
    <definedName name="USMG88" localSheetId="7">#REF!</definedName>
    <definedName name="USMG88" localSheetId="1">#REF!</definedName>
    <definedName name="USMG88" localSheetId="3">#REF!</definedName>
    <definedName name="USMG88" localSheetId="6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7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10">#REF!</definedName>
    <definedName name="USPROD87" localSheetId="7">#REF!</definedName>
    <definedName name="USPROD87" localSheetId="1">#REF!</definedName>
    <definedName name="USPROD87" localSheetId="3">#REF!</definedName>
    <definedName name="USPROD87" localSheetId="6">#REF!</definedName>
    <definedName name="USPROD87">#REF!</definedName>
    <definedName name="USPROD88" localSheetId="9">#REF!</definedName>
    <definedName name="USPROD88" localSheetId="10">#REF!</definedName>
    <definedName name="USPROD88" localSheetId="7">#REF!</definedName>
    <definedName name="USPROD88" localSheetId="1">#REF!</definedName>
    <definedName name="USPROD88" localSheetId="3">#REF!</definedName>
    <definedName name="USPROD88" localSheetId="6">#REF!</definedName>
    <definedName name="USPROD88">#REF!</definedName>
    <definedName name="USRFO87" localSheetId="9">#REF!</definedName>
    <definedName name="USRFO87" localSheetId="10">#REF!</definedName>
    <definedName name="USRFO87" localSheetId="7">#REF!</definedName>
    <definedName name="USRFO87" localSheetId="1">#REF!</definedName>
    <definedName name="USRFO87" localSheetId="3">#REF!</definedName>
    <definedName name="USRFO87" localSheetId="6">#REF!</definedName>
    <definedName name="USRFO87">#REF!</definedName>
    <definedName name="USRFO88" localSheetId="9">#REF!</definedName>
    <definedName name="USRFO88" localSheetId="10">#REF!</definedName>
    <definedName name="USRFO88" localSheetId="7">#REF!</definedName>
    <definedName name="USRFO88" localSheetId="1">#REF!</definedName>
    <definedName name="USRFO88" localSheetId="3">#REF!</definedName>
    <definedName name="USRFO88" localSheetId="6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7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10">#REF!</definedName>
    <definedName name="USSR" localSheetId="7">#REF!</definedName>
    <definedName name="USSR" localSheetId="1">#REF!</definedName>
    <definedName name="USSR" localSheetId="3">#REF!</definedName>
    <definedName name="USSR" localSheetId="6">#REF!</definedName>
    <definedName name="USSR">#REF!</definedName>
    <definedName name="USTOT87" localSheetId="9">#REF!</definedName>
    <definedName name="USTOT87" localSheetId="10">#REF!</definedName>
    <definedName name="USTOT87" localSheetId="7">#REF!</definedName>
    <definedName name="USTOT87" localSheetId="1">#REF!</definedName>
    <definedName name="USTOT87" localSheetId="3">#REF!</definedName>
    <definedName name="USTOT87" localSheetId="6">#REF!</definedName>
    <definedName name="USTOT87">#REF!</definedName>
    <definedName name="USTOT88" localSheetId="9">#REF!</definedName>
    <definedName name="USTOT88" localSheetId="10">#REF!</definedName>
    <definedName name="USTOT88" localSheetId="7">#REF!</definedName>
    <definedName name="USTOT88" localSheetId="1">#REF!</definedName>
    <definedName name="USTOT88" localSheetId="3">#REF!</definedName>
    <definedName name="USTOT88" localSheetId="6">#REF!</definedName>
    <definedName name="USTOT88">#REF!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7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7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7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hidden="1">{"Riqfin97",#N/A,FALSE,"Tran";"Riqfinpro",#N/A,FALSE,"Tran"}</definedName>
    <definedName name="VALID_FORMATS" localSheetId="8">#REF!</definedName>
    <definedName name="VALID_FORMATS" localSheetId="9">#REF!</definedName>
    <definedName name="VALID_FORMATS" localSheetId="10">#REF!</definedName>
    <definedName name="VALID_FORMATS" localSheetId="7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>#REF!</definedName>
    <definedName name="VenceHoy" localSheetId="9">#REF!</definedName>
    <definedName name="VenceHoy" localSheetId="10">#REF!</definedName>
    <definedName name="VenceHoy" localSheetId="7">#REF!</definedName>
    <definedName name="VenceHoy" localSheetId="1">#REF!</definedName>
    <definedName name="VenceHoy" localSheetId="3">#REF!</definedName>
    <definedName name="VenceHoy" localSheetId="6">#REF!</definedName>
    <definedName name="VenceHoy">#REF!</definedName>
    <definedName name="VENEZU" localSheetId="9">#REF!</definedName>
    <definedName name="VENEZU" localSheetId="10">#REF!</definedName>
    <definedName name="VENEZU" localSheetId="7">#REF!</definedName>
    <definedName name="VENEZU" localSheetId="1">#REF!</definedName>
    <definedName name="VENEZU" localSheetId="3">#REF!</definedName>
    <definedName name="VENEZU" localSheetId="6">#REF!</definedName>
    <definedName name="VENEZU">#REF!</definedName>
    <definedName name="VIAAEREA" localSheetId="9">#REF!</definedName>
    <definedName name="VIAAEREA" localSheetId="10">#REF!</definedName>
    <definedName name="VIAAEREA" localSheetId="7">#REF!</definedName>
    <definedName name="VIAAEREA" localSheetId="1">#REF!</definedName>
    <definedName name="VIAAEREA" localSheetId="3">#REF!</definedName>
    <definedName name="VIAAEREA" localSheetId="6">#REF!</definedName>
    <definedName name="VIAAEREA">#REF!</definedName>
    <definedName name="VTITLES" localSheetId="9">#REF!</definedName>
    <definedName name="VTITLES" localSheetId="10">#REF!</definedName>
    <definedName name="VTITLES" localSheetId="7">#REF!</definedName>
    <definedName name="VTITLES" localSheetId="1">#REF!</definedName>
    <definedName name="VTITLES" localSheetId="3">#REF!</definedName>
    <definedName name="VTITLES" localSheetId="6">#REF!</definedName>
    <definedName name="VTITLES">#REF!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7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7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vvvv" localSheetId="8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7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hidden="1">{"Minpmon",#N/A,FALSE,"Monthinput"}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7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hidden="1">{"Riqfin97",#N/A,FALSE,"Tran";"Riqfinpro",#N/A,FALSE,"Tran"}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7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hidden="1">{"Tab1",#N/A,FALSE,"P";"Tab2",#N/A,FALSE,"P"}</definedName>
    <definedName name="w" localSheetId="8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7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hidden="1">{"Minpmon",#N/A,FALSE,"Monthinput"}</definedName>
    <definedName name="wage_govt_sector" localSheetId="8">#REF!</definedName>
    <definedName name="wage_govt_sector" localSheetId="9">#REF!</definedName>
    <definedName name="wage_govt_sector" localSheetId="10">#REF!</definedName>
    <definedName name="wage_govt_sector" localSheetId="7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>#REF!</definedName>
    <definedName name="WAPR" localSheetId="8">#REF!</definedName>
    <definedName name="WAPR" localSheetId="9">#REF!</definedName>
    <definedName name="WAPR" localSheetId="10">#REF!</definedName>
    <definedName name="WAPR" localSheetId="7">#REF!</definedName>
    <definedName name="WAPR" localSheetId="1">#REF!</definedName>
    <definedName name="WAPR" localSheetId="3">#REF!</definedName>
    <definedName name="WAPR" localSheetId="6">#REF!</definedName>
    <definedName name="WAPR">#REF!</definedName>
    <definedName name="Weekly_Depreciation">'[37]Inter-Bank'!$I$5</definedName>
    <definedName name="Weighted_Average_Inter_Bank_Exchange_Rate">'[37]Inter-Bank'!$C$5</definedName>
    <definedName name="WEO" localSheetId="8">#REF!</definedName>
    <definedName name="WEO" localSheetId="9">#REF!</definedName>
    <definedName name="WEO" localSheetId="10">#REF!</definedName>
    <definedName name="WEO" localSheetId="7">#REF!</definedName>
    <definedName name="WEO" localSheetId="1">#REF!</definedName>
    <definedName name="WEO" localSheetId="3">#REF!</definedName>
    <definedName name="WEO" localSheetId="6">#REF!</definedName>
    <definedName name="WEO">#REF!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7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hidden="1">{"Riqfin97",#N/A,FALSE,"Tran";"Riqfinpro",#N/A,FALSE,"Tran"}</definedName>
    <definedName name="will" localSheetId="8">'[70]SPNF Acuerdo Incl. Int.'!will</definedName>
    <definedName name="will" localSheetId="10">'[70]SPNF Acuerdo Incl. Int.'!will</definedName>
    <definedName name="will" localSheetId="7">'[70]SPNF Acuerdo Incl. Int.'!will</definedName>
    <definedName name="will" localSheetId="1">'[70]SPNF Acuerdo Incl. Int.'!will</definedName>
    <definedName name="will">'[70]SPNF Acuerdo Incl. Int.'!will</definedName>
    <definedName name="WPCP33_D" localSheetId="8">#REF!</definedName>
    <definedName name="WPCP33_D" localSheetId="9">#REF!</definedName>
    <definedName name="WPCP33_D" localSheetId="10">#REF!</definedName>
    <definedName name="WPCP33_D" localSheetId="7">#REF!</definedName>
    <definedName name="WPCP33_D" localSheetId="1">#REF!</definedName>
    <definedName name="WPCP33_D" localSheetId="3">#REF!</definedName>
    <definedName name="WPCP33_D" localSheetId="6">#REF!</definedName>
    <definedName name="WPCP33_D">#REF!</definedName>
    <definedName name="WPCP33pch" localSheetId="9">#REF!</definedName>
    <definedName name="WPCP33pch" localSheetId="10">#REF!</definedName>
    <definedName name="WPCP33pch" localSheetId="7">#REF!</definedName>
    <definedName name="WPCP33pch" localSheetId="1">#REF!</definedName>
    <definedName name="WPCP33pch" localSheetId="3">#REF!</definedName>
    <definedName name="WPCP33pch" localSheetId="6">#REF!</definedName>
    <definedName name="WPCP33pch">#REF!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7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hidden="1">{"Main Economic Indicators",#N/A,FALSE,"C"}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8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7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hidden="1">{#N/A,#N/A,FALSE,"BANKS"}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8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7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hidden="1">{#N/A,#N/A,FALSE,"BOP"}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7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8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7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hidden="1">{#N/A,#N/A,FALSE,"CelPIB"}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7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hidden="1">{#N/A,#N/A,FALSE,"NFPS GDP"}</definedName>
    <definedName name="wrn.CREDIT." localSheetId="8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7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hidden="1">{#N/A,#N/A,FALSE,"CREDIT"}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7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hidden="1">{#N/A,#N/A,FALSE,"DEBTSVC"}</definedName>
    <definedName name="wrn.DEPO." localSheetId="8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7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hidden="1">{#N/A,#N/A,FALSE,"DEPO"}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7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hidden="1">{#N/A,#N/A,FALSE,"EntpsPIB"}</definedName>
    <definedName name="wrn.EXCISE." localSheetId="8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7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hidden="1">{#N/A,#N/A,FALSE,"EXCISE"}</definedName>
    <definedName name="wrn.EXRATE." localSheetId="8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7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hidden="1">{#N/A,#N/A,FALSE,"EXRATE"}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7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hidden="1">{#N/A,#N/A,FALSE,"EXTDEBT"}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7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hidden="1">{#N/A,#N/A,FALSE,"EXTRABUDGT"}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7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hidden="1">{#N/A,#N/A,FALSE,"EXTRABUDGT2"}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7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hidden="1">{#N/A,#N/A,FALSE,"GDP_ORIGIN";#N/A,#N/A,FALSE,"EMP_POP"}</definedName>
    <definedName name="wrn.GGOVT." localSheetId="8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7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hidden="1">{#N/A,#N/A,FALSE,"GGOVT"}</definedName>
    <definedName name="wrn.GGOVT2." localSheetId="8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7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hidden="1">{#N/A,#N/A,FALSE,"GGOVT2"}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7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hidden="1">{#N/A,#N/A,FALSE,"GGOVT%"}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7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hidden="1">{#N/A,#N/A,FALSE,"INCOMETX"}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7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hidden="1">{#N/A,#N/A,FALSE,"INTERST"}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7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hidden="1">{"MONA",#N/A,FALSE,"S"}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7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hidden="1">{"Minpmon",#N/A,FALSE,"Monthinput"}</definedName>
    <definedName name="wrn.MS." localSheetId="8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7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hidden="1">{#N/A,#N/A,FALSE,"MS"}</definedName>
    <definedName name="wrn.NBG." localSheetId="8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7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hidden="1">{#N/A,#N/A,FALSE,"NBG"}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7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hidden="1">{#N/A,#N/A,FALSE,"NFPS GDP"}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8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7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hidden="1">{#N/A,#N/A,FALSE,"PCPI"}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7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hidden="1">{#N/A,#N/A,FALSE,"PENSION"}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7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7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hidden="1">{#N/A,#N/A,FALSE,"PRUDENT"}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7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hidden="1">{#N/A,#N/A,FALSE,"PUBLEXP"}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7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hidden="1">{#N/A,#N/A,FALSE,"RestGGPIB"}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7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hidden="1">{#N/A,#N/A,FALSE,"REVSHARE"}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7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8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7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hidden="1">{#N/A,#N/A,FALSE,"SSPIB"}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8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7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hidden="1">{#N/A,#N/A,FALSE,"STATE"}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7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hidden="1">{#N/A,#N/A,FALSE,"TAXARREARS"}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7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hidden="1">{#N/A,#N/A,FALSE,"TAXPAYRS"}</definedName>
    <definedName name="wrn.TRADE." localSheetId="8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7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hidden="1">{#N/A,#N/A,FALSE,"TRADE"}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7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hidden="1">{#N/A,#N/A,FALSE,"TRANPORT"}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7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hidden="1">{#N/A,#N/A,FALSE,"EMP_POP";#N/A,#N/A,FALSE,"UNEMPL"}</definedName>
    <definedName name="wrn.WAGES." localSheetId="8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7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hidden="1">{#N/A,#N/A,FALSE,"WAGES"}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7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hidden="1">{"WEO",#N/A,FALSE,"T"}</definedName>
    <definedName name="wtewt" localSheetId="8" hidden="1">#REF!</definedName>
    <definedName name="wtewt" localSheetId="9" hidden="1">#REF!</definedName>
    <definedName name="wtewt" localSheetId="10" hidden="1">#REF!</definedName>
    <definedName name="wtewt" localSheetId="7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hidden="1">#REF!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[63]M!#REF!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7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[78]M!#REF!</definedName>
    <definedName name="wwwww" localSheetId="8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7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hidden="1">{"Minpmon",#N/A,FALSE,"Monthinput"}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7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hidden="1">{"Riqfin97",#N/A,FALSE,"Tran";"Riqfinpro",#N/A,FALSE,"Tran"}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7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10">#REF!</definedName>
    <definedName name="X" localSheetId="7">#REF!</definedName>
    <definedName name="X" localSheetId="1">#REF!</definedName>
    <definedName name="X" localSheetId="3">#REF!</definedName>
    <definedName name="X" localSheetId="6">#REF!</definedName>
    <definedName name="X">#REF!</definedName>
    <definedName name="Xaxis" localSheetId="9">#REF!</definedName>
    <definedName name="Xaxis" localSheetId="10">#REF!</definedName>
    <definedName name="Xaxis" localSheetId="7">#REF!</definedName>
    <definedName name="Xaxis" localSheetId="1">#REF!</definedName>
    <definedName name="Xaxis" localSheetId="3">#REF!</definedName>
    <definedName name="Xaxis" localSheetId="6">#REF!</definedName>
    <definedName name="Xaxis">#REF!</definedName>
    <definedName name="XBANANO" localSheetId="9">#REF!</definedName>
    <definedName name="XBANANO" localSheetId="10">#REF!</definedName>
    <definedName name="XBANANO" localSheetId="7">#REF!</definedName>
    <definedName name="XBANANO" localSheetId="1">#REF!</definedName>
    <definedName name="XBANANO" localSheetId="3">#REF!</definedName>
    <definedName name="XBANANO" localSheetId="6">#REF!</definedName>
    <definedName name="XBANANO">#REF!</definedName>
    <definedName name="XCAFE" localSheetId="9">#REF!</definedName>
    <definedName name="XCAFE" localSheetId="10">#REF!</definedName>
    <definedName name="XCAFE" localSheetId="7">#REF!</definedName>
    <definedName name="XCAFE" localSheetId="1">#REF!</definedName>
    <definedName name="XCAFE" localSheetId="3">#REF!</definedName>
    <definedName name="XCAFE" localSheetId="6">#REF!</definedName>
    <definedName name="XCAFE">#REF!</definedName>
    <definedName name="XGS" localSheetId="9">#REF!</definedName>
    <definedName name="XGS" localSheetId="10">#REF!</definedName>
    <definedName name="XGS" localSheetId="7">#REF!</definedName>
    <definedName name="XGS" localSheetId="1">#REF!</definedName>
    <definedName name="XGS" localSheetId="3">#REF!</definedName>
    <definedName name="XGS" localSheetId="6">#REF!</definedName>
    <definedName name="XGS">#REF!</definedName>
    <definedName name="XMENSUALES" localSheetId="9">#REF!</definedName>
    <definedName name="XMENSUALES" localSheetId="10">#REF!</definedName>
    <definedName name="XMENSUALES" localSheetId="7">#REF!</definedName>
    <definedName name="XMENSUALES" localSheetId="1">#REF!</definedName>
    <definedName name="XMENSUALES" localSheetId="3">#REF!</definedName>
    <definedName name="XMENSUALES" localSheetId="6">#REF!</definedName>
    <definedName name="XMENSUALES">#REF!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7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8">#REF!</definedName>
    <definedName name="xxWRS_2" localSheetId="9">#REF!</definedName>
    <definedName name="xxWRS_2" localSheetId="10">#REF!</definedName>
    <definedName name="xxWRS_2" localSheetId="7">#REF!</definedName>
    <definedName name="xxWRS_2" localSheetId="1">#REF!</definedName>
    <definedName name="xxWRS_2" localSheetId="3">#REF!</definedName>
    <definedName name="xxWRS_2" localSheetId="6">#REF!</definedName>
    <definedName name="xxWRS_2">#REF!</definedName>
    <definedName name="xxWRS_3" localSheetId="9">#REF!</definedName>
    <definedName name="xxWRS_3" localSheetId="10">#REF!</definedName>
    <definedName name="xxWRS_3" localSheetId="7">#REF!</definedName>
    <definedName name="xxWRS_3" localSheetId="1">#REF!</definedName>
    <definedName name="xxWRS_3" localSheetId="3">#REF!</definedName>
    <definedName name="xxWRS_3" localSheetId="6">#REF!</definedName>
    <definedName name="xxWRS_3">#REF!</definedName>
    <definedName name="xxWRS_4">[50]Q5!$A$1:$A$104</definedName>
    <definedName name="xxWRS_5">[50]Q6!$A$1:$A$160</definedName>
    <definedName name="xxWRS_6">[50]Q7!$A$1:$A$59</definedName>
    <definedName name="xxWRS_7">[50]Q5!$A$1:$A$109</definedName>
    <definedName name="xxWRS_8">[50]Q6!$A$1:$A$162</definedName>
    <definedName name="xxWRS_9">[50]Q7!$A$1:$A$61</definedName>
    <definedName name="xxx">[56]GDP_WEO!$A$3:$AB$188</definedName>
    <definedName name="XXX1" localSheetId="8">#REF!</definedName>
    <definedName name="XXX1" localSheetId="9">#REF!</definedName>
    <definedName name="XXX1" localSheetId="10">#REF!</definedName>
    <definedName name="XXX1" localSheetId="7">#REF!</definedName>
    <definedName name="XXX1" localSheetId="1">#REF!</definedName>
    <definedName name="XXX1" localSheetId="3">#REF!</definedName>
    <definedName name="XXX1" localSheetId="6">#REF!</definedName>
    <definedName name="XXX1">#REF!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7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10" hidden="1">#REF!</definedName>
    <definedName name="y" localSheetId="7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hidden="1">#REF!</definedName>
    <definedName name="ycirr" localSheetId="9">#REF!</definedName>
    <definedName name="ycirr" localSheetId="10">#REF!</definedName>
    <definedName name="ycirr" localSheetId="7">#REF!</definedName>
    <definedName name="ycirr" localSheetId="1">#REF!</definedName>
    <definedName name="ycirr" localSheetId="3">#REF!</definedName>
    <definedName name="ycirr" localSheetId="6">#REF!</definedName>
    <definedName name="ycirr">#REF!</definedName>
    <definedName name="Year" localSheetId="9">#REF!</definedName>
    <definedName name="Year" localSheetId="10">#REF!</definedName>
    <definedName name="Year" localSheetId="7">#REF!</definedName>
    <definedName name="Year" localSheetId="1">#REF!</definedName>
    <definedName name="Year" localSheetId="3">#REF!</definedName>
    <definedName name="Year" localSheetId="6">#REF!</definedName>
    <definedName name="Year">#REF!</definedName>
    <definedName name="Years" localSheetId="9">#REF!</definedName>
    <definedName name="Years" localSheetId="10">#REF!</definedName>
    <definedName name="Years" localSheetId="7">#REF!</definedName>
    <definedName name="Years" localSheetId="1">#REF!</definedName>
    <definedName name="Years" localSheetId="3">#REF!</definedName>
    <definedName name="Years" localSheetId="6">#REF!</definedName>
    <definedName name="Years">#REF!</definedName>
    <definedName name="yenr" localSheetId="9">#REF!</definedName>
    <definedName name="yenr" localSheetId="10">#REF!</definedName>
    <definedName name="yenr" localSheetId="7">#REF!</definedName>
    <definedName name="yenr" localSheetId="1">#REF!</definedName>
    <definedName name="yenr" localSheetId="3">#REF!</definedName>
    <definedName name="yenr" localSheetId="6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8" hidden="1">'[35]Fax a enviar'!#REF!</definedName>
    <definedName name="ytyry" localSheetId="9" hidden="1">'[35]Fax a enviar'!#REF!</definedName>
    <definedName name="ytyry" localSheetId="10" hidden="1">'[35]Fax a enviar'!#REF!</definedName>
    <definedName name="ytyry" localSheetId="7" hidden="1">'[35]Fax a enviar'!#REF!</definedName>
    <definedName name="ytyry" localSheetId="1" hidden="1">'[35]Fax a enviar'!#REF!</definedName>
    <definedName name="ytyry" localSheetId="3" hidden="1">'[35]Fax a enviar'!#REF!</definedName>
    <definedName name="ytyry" localSheetId="6" hidden="1">'[35]Fax a enviar'!#REF!</definedName>
    <definedName name="ytyry" hidden="1">'[35]Fax a enviar'!#REF!</definedName>
    <definedName name="ytytryry" localSheetId="8" hidden="1">#REF!</definedName>
    <definedName name="ytytryry" localSheetId="9" hidden="1">#REF!</definedName>
    <definedName name="ytytryry" localSheetId="10" hidden="1">#REF!</definedName>
    <definedName name="ytytryry" localSheetId="7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hidden="1">#REF!</definedName>
    <definedName name="ytyty" localSheetId="8" hidden="1">'[24]Fax a enviar'!#REF!</definedName>
    <definedName name="ytyty" localSheetId="9" hidden="1">'[24]Fax a enviar'!#REF!</definedName>
    <definedName name="ytyty" localSheetId="10" hidden="1">'[24]Fax a enviar'!#REF!</definedName>
    <definedName name="ytyty" localSheetId="7" hidden="1">'[24]Fax a enviar'!#REF!</definedName>
    <definedName name="ytyty" localSheetId="1" hidden="1">'[24]Fax a enviar'!#REF!</definedName>
    <definedName name="ytyty" localSheetId="3" hidden="1">'[24]Fax a enviar'!#REF!</definedName>
    <definedName name="ytyty" localSheetId="6" hidden="1">'[24]Fax a enviar'!#REF!</definedName>
    <definedName name="ytyty" hidden="1">'[24]Fax a enviar'!#REF!</definedName>
    <definedName name="ytytyt" localSheetId="8" hidden="1">'[24]Fax a enviar'!#REF!</definedName>
    <definedName name="ytytyt" localSheetId="10" hidden="1">'[24]Fax a enviar'!#REF!</definedName>
    <definedName name="ytytyt" localSheetId="7" hidden="1">'[24]Fax a enviar'!#REF!</definedName>
    <definedName name="ytytyt" localSheetId="3" hidden="1">'[24]Fax a enviar'!#REF!</definedName>
    <definedName name="ytytyt" localSheetId="6" hidden="1">'[24]Fax a enviar'!#REF!</definedName>
    <definedName name="ytytyt" hidden="1">'[24]Fax a enviar'!#REF!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7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hidden="1">{"Tab1",#N/A,FALSE,"P";"Tab2",#N/A,FALSE,"P"}</definedName>
    <definedName name="yucvvjkjo09" hidden="1">'[48]Fax a enviar'!#REF!</definedName>
    <definedName name="YY" localSheetId="8">#REF!</definedName>
    <definedName name="YY" localSheetId="9">#REF!</definedName>
    <definedName name="YY" localSheetId="10">#REF!</definedName>
    <definedName name="YY" localSheetId="7">#REF!</definedName>
    <definedName name="YY" localSheetId="1">#REF!</definedName>
    <definedName name="YY" localSheetId="3">#REF!</definedName>
    <definedName name="YY" localSheetId="6">#REF!</definedName>
    <definedName name="YY">#REF!</definedName>
    <definedName name="YY1A" localSheetId="9">#REF!</definedName>
    <definedName name="YY1A" localSheetId="10">#REF!</definedName>
    <definedName name="YY1A" localSheetId="7">#REF!</definedName>
    <definedName name="YY1A" localSheetId="1">#REF!</definedName>
    <definedName name="YY1A" localSheetId="3">#REF!</definedName>
    <definedName name="YY1A" localSheetId="6">#REF!</definedName>
    <definedName name="YY1A">#REF!</definedName>
    <definedName name="yytutyu" localSheetId="9" hidden="1">#REF!</definedName>
    <definedName name="yytutyu" localSheetId="10" hidden="1">#REF!</definedName>
    <definedName name="yytutyu" localSheetId="7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hidden="1">#REF!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7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yyy" hidden="1">'[49]Fax a enviar'!#REF!</definedName>
    <definedName name="yyyyyyyy" hidden="1">'[49]Fax a enviar'!#REF!</definedName>
    <definedName name="yyyyyyyyyyy" hidden="1">'[26]Fax a enviar'!#REF!</definedName>
    <definedName name="yyyyyyyyyyyyy" localSheetId="8" hidden="1">#REF!</definedName>
    <definedName name="yyyyyyyyyyyyy" localSheetId="9" hidden="1">#REF!</definedName>
    <definedName name="yyyyyyyyyyyyy" localSheetId="10" hidden="1">#REF!</definedName>
    <definedName name="yyyyyyyyyyyyy" localSheetId="7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hidden="1">#REF!</definedName>
    <definedName name="yyyyyyyyyyyyyyy" localSheetId="8" hidden="1">'[49]Fax a enviar'!#REF!</definedName>
    <definedName name="yyyyyyyyyyyyyyy" localSheetId="9" hidden="1">'[49]Fax a enviar'!#REF!</definedName>
    <definedName name="yyyyyyyyyyyyyyy" localSheetId="10" hidden="1">'[49]Fax a enviar'!#REF!</definedName>
    <definedName name="yyyyyyyyyyyyyyy" localSheetId="7" hidden="1">'[49]Fax a enviar'!#REF!</definedName>
    <definedName name="yyyyyyyyyyyyyyy" localSheetId="1" hidden="1">'[49]Fax a enviar'!#REF!</definedName>
    <definedName name="yyyyyyyyyyyyyyy" localSheetId="3" hidden="1">'[49]Fax a enviar'!#REF!</definedName>
    <definedName name="yyyyyyyyyyyyyyy" localSheetId="6" hidden="1">'[49]Fax a enviar'!#REF!</definedName>
    <definedName name="yyyyyyyyyyyyyyy" hidden="1">'[49]Fax a enviar'!#REF!</definedName>
    <definedName name="yyyyyyyyyyyyyyyyyyyyyy" localSheetId="7" hidden="1">'[46]Fax a enviar'!#REF!</definedName>
    <definedName name="yyyyyyyyyyyyyyyyyyyyyy" localSheetId="1" hidden="1">'[46]Fax a enviar'!#REF!</definedName>
    <definedName name="yyyyyyyyyyyyyyyyyyyyyy" localSheetId="3" hidden="1">'[46]Fax a enviar'!#REF!</definedName>
    <definedName name="yyyyyyyyyyyyyyyyyyyyyy" localSheetId="6" hidden="1">'[46]Fax a enviar'!#REF!</definedName>
    <definedName name="yyyyyyyyyyyyyyyyyyyyyy" hidden="1">'[46]Fax a enviar'!#REF!</definedName>
    <definedName name="Z" localSheetId="8">#REF!</definedName>
    <definedName name="Z" localSheetId="9">#REF!</definedName>
    <definedName name="Z" localSheetId="10">#REF!</definedName>
    <definedName name="Z" localSheetId="7">#REF!</definedName>
    <definedName name="Z" localSheetId="1">#REF!</definedName>
    <definedName name="Z" localSheetId="3">#REF!</definedName>
    <definedName name="Z" localSheetId="6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7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7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7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7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7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7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7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7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7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7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hidden="1">{"Riqfin97",#N/A,FALSE,"Tran";"Riqfinpro",#N/A,FALSE,"Tran"}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7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hidden="1">{"Tab1",#N/A,FALSE,"P";"Tab2",#N/A,FALSE,"P"}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10">#REF!</definedName>
    <definedName name="zrrae" localSheetId="7">#REF!</definedName>
    <definedName name="zrrae" localSheetId="1">#REF!</definedName>
    <definedName name="zrrae" localSheetId="3">#REF!</definedName>
    <definedName name="zrrae" localSheetId="6">#REF!</definedName>
    <definedName name="zrrae">#REF!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7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7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7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10">#REF!</definedName>
    <definedName name="zzrr" localSheetId="7">#REF!</definedName>
    <definedName name="zzrr" localSheetId="1">#REF!</definedName>
    <definedName name="zzrr" localSheetId="3">#REF!</definedName>
    <definedName name="zzrr" localSheetId="6">#REF!</definedName>
    <definedName name="zzrr">#REF!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7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hidden="1">{"Tab1",#N/A,FALSE,"P";"Tab2",#N/A,FALSE,"P"}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6" i="11" l="1"/>
  <c r="G286" i="11" s="1"/>
  <c r="F285" i="11"/>
  <c r="G285" i="11" s="1"/>
  <c r="F284" i="11"/>
  <c r="G284" i="11" s="1"/>
  <c r="F283" i="11"/>
  <c r="G283" i="11" s="1"/>
  <c r="F282" i="11"/>
  <c r="G282" i="11" s="1"/>
  <c r="F281" i="11"/>
  <c r="G281" i="11" s="1"/>
  <c r="F280" i="11"/>
  <c r="G280" i="11" s="1"/>
  <c r="F279" i="11"/>
  <c r="G279" i="11" s="1"/>
  <c r="F278" i="11"/>
  <c r="G278" i="11" s="1"/>
  <c r="F277" i="11"/>
  <c r="G277" i="11" s="1"/>
  <c r="F276" i="11"/>
  <c r="G276" i="11" s="1"/>
  <c r="F275" i="11"/>
  <c r="G275" i="11" s="1"/>
  <c r="F274" i="11"/>
  <c r="G274" i="11" s="1"/>
  <c r="F273" i="11"/>
  <c r="G273" i="11" s="1"/>
  <c r="F272" i="11"/>
  <c r="G272" i="11" s="1"/>
  <c r="F271" i="11"/>
  <c r="G271" i="11" s="1"/>
  <c r="F270" i="11"/>
  <c r="G270" i="11" s="1"/>
  <c r="F269" i="11"/>
  <c r="G269" i="11" s="1"/>
  <c r="F268" i="11"/>
  <c r="G268" i="11" s="1"/>
  <c r="F267" i="11"/>
  <c r="G267" i="11" s="1"/>
  <c r="F266" i="11"/>
  <c r="G266" i="11" s="1"/>
  <c r="F265" i="11"/>
  <c r="G265" i="11" s="1"/>
  <c r="E264" i="11"/>
  <c r="D264" i="11"/>
  <c r="D263" i="11" s="1"/>
  <c r="F262" i="11"/>
  <c r="G262" i="11" s="1"/>
  <c r="F261" i="11"/>
  <c r="G261" i="11" s="1"/>
  <c r="F260" i="11"/>
  <c r="G260" i="11" s="1"/>
  <c r="F259" i="11"/>
  <c r="G259" i="11" s="1"/>
  <c r="F258" i="11"/>
  <c r="G258" i="11" s="1"/>
  <c r="E257" i="11"/>
  <c r="E256" i="11" s="1"/>
  <c r="D257" i="11"/>
  <c r="D256" i="11" s="1"/>
  <c r="F255" i="11"/>
  <c r="G255" i="11" s="1"/>
  <c r="F254" i="11"/>
  <c r="G254" i="11" s="1"/>
  <c r="F253" i="11"/>
  <c r="G253" i="11" s="1"/>
  <c r="E252" i="11"/>
  <c r="D252" i="11"/>
  <c r="F251" i="11"/>
  <c r="G251" i="11" s="1"/>
  <c r="F250" i="11"/>
  <c r="G250" i="11" s="1"/>
  <c r="F249" i="11"/>
  <c r="G249" i="11" s="1"/>
  <c r="F248" i="11"/>
  <c r="G248" i="11" s="1"/>
  <c r="F247" i="11"/>
  <c r="G247" i="11" s="1"/>
  <c r="F246" i="11"/>
  <c r="G246" i="11" s="1"/>
  <c r="F245" i="11"/>
  <c r="G245" i="11" s="1"/>
  <c r="F244" i="11"/>
  <c r="G244" i="11" s="1"/>
  <c r="E243" i="11"/>
  <c r="D243" i="11"/>
  <c r="F242" i="11"/>
  <c r="G242" i="11" s="1"/>
  <c r="F241" i="11"/>
  <c r="G241" i="11" s="1"/>
  <c r="F240" i="11"/>
  <c r="G240" i="11" s="1"/>
  <c r="F239" i="11"/>
  <c r="G239" i="11" s="1"/>
  <c r="F238" i="11"/>
  <c r="G238" i="11" s="1"/>
  <c r="F237" i="11"/>
  <c r="G237" i="11" s="1"/>
  <c r="F236" i="11"/>
  <c r="G236" i="11" s="1"/>
  <c r="F235" i="11"/>
  <c r="G235" i="11" s="1"/>
  <c r="F234" i="11"/>
  <c r="G234" i="11" s="1"/>
  <c r="F233" i="11"/>
  <c r="G233" i="11" s="1"/>
  <c r="F232" i="11"/>
  <c r="G232" i="11" s="1"/>
  <c r="F231" i="11"/>
  <c r="G231" i="11" s="1"/>
  <c r="F230" i="11"/>
  <c r="G230" i="11" s="1"/>
  <c r="E229" i="11"/>
  <c r="D229" i="11"/>
  <c r="F227" i="11"/>
  <c r="G227" i="11" s="1"/>
  <c r="F226" i="11"/>
  <c r="G226" i="11" s="1"/>
  <c r="F225" i="11"/>
  <c r="G225" i="11" s="1"/>
  <c r="F224" i="11"/>
  <c r="G224" i="11" s="1"/>
  <c r="E223" i="11"/>
  <c r="D223" i="11"/>
  <c r="F222" i="11"/>
  <c r="F221" i="11"/>
  <c r="G221" i="11" s="1"/>
  <c r="F220" i="11"/>
  <c r="G220" i="11" s="1"/>
  <c r="E219" i="11"/>
  <c r="D219" i="11"/>
  <c r="F218" i="11"/>
  <c r="G218" i="11" s="1"/>
  <c r="F217" i="11"/>
  <c r="G217" i="11" s="1"/>
  <c r="F216" i="11"/>
  <c r="G216" i="11" s="1"/>
  <c r="F215" i="11"/>
  <c r="G215" i="11" s="1"/>
  <c r="F214" i="11"/>
  <c r="G214" i="11" s="1"/>
  <c r="E213" i="11"/>
  <c r="D213" i="11"/>
  <c r="F211" i="11"/>
  <c r="G211" i="11" s="1"/>
  <c r="E210" i="11"/>
  <c r="D210" i="11"/>
  <c r="F209" i="11"/>
  <c r="G209" i="11" s="1"/>
  <c r="F208" i="11"/>
  <c r="G208" i="11" s="1"/>
  <c r="F207" i="11"/>
  <c r="G207" i="11" s="1"/>
  <c r="F206" i="11"/>
  <c r="G206" i="11" s="1"/>
  <c r="F205" i="11"/>
  <c r="G205" i="11" s="1"/>
  <c r="F204" i="11"/>
  <c r="G204" i="11" s="1"/>
  <c r="E203" i="11"/>
  <c r="D203" i="11"/>
  <c r="F202" i="11"/>
  <c r="G202" i="11" s="1"/>
  <c r="F201" i="11"/>
  <c r="G201" i="11" s="1"/>
  <c r="F200" i="11"/>
  <c r="G200" i="11" s="1"/>
  <c r="F199" i="11"/>
  <c r="G199" i="11" s="1"/>
  <c r="F198" i="11"/>
  <c r="G198" i="11" s="1"/>
  <c r="F197" i="11"/>
  <c r="G197" i="11" s="1"/>
  <c r="E196" i="11"/>
  <c r="D196" i="11"/>
  <c r="F195" i="11"/>
  <c r="G195" i="11" s="1"/>
  <c r="F194" i="11"/>
  <c r="G194" i="11" s="1"/>
  <c r="F193" i="11"/>
  <c r="G193" i="11" s="1"/>
  <c r="F192" i="11"/>
  <c r="G192" i="11" s="1"/>
  <c r="F191" i="11"/>
  <c r="G191" i="11" s="1"/>
  <c r="E190" i="11"/>
  <c r="D190" i="11"/>
  <c r="F188" i="11"/>
  <c r="G188" i="11" s="1"/>
  <c r="E187" i="11"/>
  <c r="F186" i="11" s="1"/>
  <c r="G186" i="11" s="1"/>
  <c r="D187" i="11"/>
  <c r="F185" i="11"/>
  <c r="G185" i="11" s="1"/>
  <c r="F184" i="11"/>
  <c r="G184" i="11" s="1"/>
  <c r="F183" i="11"/>
  <c r="G183" i="11" s="1"/>
  <c r="F182" i="11"/>
  <c r="G182" i="11" s="1"/>
  <c r="F181" i="11"/>
  <c r="G181" i="11" s="1"/>
  <c r="F180" i="11"/>
  <c r="G180" i="11" s="1"/>
  <c r="E179" i="11"/>
  <c r="D179" i="11"/>
  <c r="F178" i="11"/>
  <c r="G178" i="11" s="1"/>
  <c r="F177" i="11"/>
  <c r="G177" i="11" s="1"/>
  <c r="F176" i="11"/>
  <c r="G176" i="11" s="1"/>
  <c r="F175" i="11"/>
  <c r="G175" i="11" s="1"/>
  <c r="E174" i="11"/>
  <c r="D174" i="11"/>
  <c r="F172" i="11"/>
  <c r="G172" i="11" s="1"/>
  <c r="F171" i="11"/>
  <c r="G171" i="11" s="1"/>
  <c r="F170" i="11"/>
  <c r="G170" i="11" s="1"/>
  <c r="F169" i="11"/>
  <c r="G169" i="11" s="1"/>
  <c r="F168" i="11"/>
  <c r="G168" i="11" s="1"/>
  <c r="F167" i="11"/>
  <c r="G167" i="11" s="1"/>
  <c r="F166" i="11"/>
  <c r="G166" i="11" s="1"/>
  <c r="F165" i="11"/>
  <c r="G165" i="11" s="1"/>
  <c r="E164" i="11"/>
  <c r="D164" i="11"/>
  <c r="F163" i="11"/>
  <c r="G163" i="11" s="1"/>
  <c r="F162" i="11"/>
  <c r="G162" i="11" s="1"/>
  <c r="F161" i="11"/>
  <c r="G161" i="11" s="1"/>
  <c r="F160" i="11"/>
  <c r="G160" i="11" s="1"/>
  <c r="F159" i="11"/>
  <c r="G159" i="11" s="1"/>
  <c r="E158" i="11"/>
  <c r="D158" i="11"/>
  <c r="F157" i="11"/>
  <c r="G157" i="11" s="1"/>
  <c r="F156" i="11"/>
  <c r="G156" i="11" s="1"/>
  <c r="F155" i="11"/>
  <c r="G155" i="11" s="1"/>
  <c r="F154" i="11"/>
  <c r="G154" i="11" s="1"/>
  <c r="F153" i="11"/>
  <c r="G153" i="11" s="1"/>
  <c r="F152" i="11"/>
  <c r="G152" i="11" s="1"/>
  <c r="F151" i="11"/>
  <c r="G151" i="11" s="1"/>
  <c r="F150" i="11"/>
  <c r="G150" i="11" s="1"/>
  <c r="F149" i="11"/>
  <c r="G149" i="11" s="1"/>
  <c r="E148" i="11"/>
  <c r="D148" i="11"/>
  <c r="F147" i="11"/>
  <c r="G147" i="11" s="1"/>
  <c r="F146" i="11"/>
  <c r="G146" i="11" s="1"/>
  <c r="F145" i="11"/>
  <c r="G145" i="11" s="1"/>
  <c r="F144" i="11"/>
  <c r="G144" i="11" s="1"/>
  <c r="F143" i="11"/>
  <c r="G143" i="11" s="1"/>
  <c r="F142" i="11"/>
  <c r="G142" i="11" s="1"/>
  <c r="E141" i="11"/>
  <c r="D141" i="11"/>
  <c r="F139" i="11"/>
  <c r="G139" i="11" s="1"/>
  <c r="F138" i="11"/>
  <c r="G138" i="11" s="1"/>
  <c r="F137" i="11"/>
  <c r="G137" i="11" s="1"/>
  <c r="E136" i="11"/>
  <c r="D136" i="11"/>
  <c r="F135" i="11"/>
  <c r="G135" i="11" s="1"/>
  <c r="F134" i="11"/>
  <c r="G134" i="11" s="1"/>
  <c r="F133" i="11"/>
  <c r="G133" i="11" s="1"/>
  <c r="F132" i="11"/>
  <c r="G132" i="11" s="1"/>
  <c r="F131" i="11"/>
  <c r="G131" i="11" s="1"/>
  <c r="F130" i="11"/>
  <c r="G130" i="11" s="1"/>
  <c r="F129" i="11"/>
  <c r="F128" i="11"/>
  <c r="G128" i="11" s="1"/>
  <c r="E127" i="11"/>
  <c r="D127" i="11"/>
  <c r="F126" i="11"/>
  <c r="G126" i="11" s="1"/>
  <c r="F125" i="11"/>
  <c r="G125" i="11" s="1"/>
  <c r="F124" i="11"/>
  <c r="G124" i="11" s="1"/>
  <c r="F123" i="11"/>
  <c r="G123" i="11" s="1"/>
  <c r="E122" i="11"/>
  <c r="F121" i="11" s="1"/>
  <c r="G121" i="11" s="1"/>
  <c r="D122" i="11"/>
  <c r="F120" i="11"/>
  <c r="G120" i="11" s="1"/>
  <c r="F119" i="11"/>
  <c r="G119" i="11" s="1"/>
  <c r="F118" i="11"/>
  <c r="G118" i="11" s="1"/>
  <c r="F117" i="11"/>
  <c r="G117" i="11" s="1"/>
  <c r="F116" i="11"/>
  <c r="G116" i="11" s="1"/>
  <c r="E115" i="11"/>
  <c r="D115" i="11"/>
  <c r="F113" i="11"/>
  <c r="G113" i="11" s="1"/>
  <c r="E112" i="11"/>
  <c r="D112" i="11"/>
  <c r="F111" i="11"/>
  <c r="G111" i="11" s="1"/>
  <c r="F110" i="11"/>
  <c r="G110" i="11" s="1"/>
  <c r="F109" i="11"/>
  <c r="G109" i="11" s="1"/>
  <c r="F108" i="11"/>
  <c r="G108" i="11" s="1"/>
  <c r="E107" i="11"/>
  <c r="D107" i="11"/>
  <c r="F106" i="11"/>
  <c r="G106" i="11" s="1"/>
  <c r="F105" i="11"/>
  <c r="G105" i="11" s="1"/>
  <c r="F104" i="11"/>
  <c r="G104" i="11" s="1"/>
  <c r="F103" i="11"/>
  <c r="G103" i="11" s="1"/>
  <c r="E102" i="11"/>
  <c r="D102" i="11"/>
  <c r="F101" i="11"/>
  <c r="G101" i="11" s="1"/>
  <c r="F100" i="11"/>
  <c r="G100" i="11" s="1"/>
  <c r="F99" i="11"/>
  <c r="G99" i="11" s="1"/>
  <c r="F98" i="11"/>
  <c r="G98" i="11" s="1"/>
  <c r="F97" i="11"/>
  <c r="G97" i="11" s="1"/>
  <c r="F96" i="11"/>
  <c r="G96" i="11" s="1"/>
  <c r="F95" i="11"/>
  <c r="G95" i="11" s="1"/>
  <c r="E94" i="11"/>
  <c r="D94" i="11"/>
  <c r="F93" i="11"/>
  <c r="G93" i="11" s="1"/>
  <c r="F92" i="11"/>
  <c r="G92" i="11" s="1"/>
  <c r="F91" i="11"/>
  <c r="G91" i="11" s="1"/>
  <c r="F90" i="11"/>
  <c r="G90" i="11" s="1"/>
  <c r="F89" i="11"/>
  <c r="G89" i="11" s="1"/>
  <c r="E88" i="11"/>
  <c r="D88" i="11"/>
  <c r="F86" i="11"/>
  <c r="G86" i="11" s="1"/>
  <c r="F85" i="11"/>
  <c r="G85" i="11" s="1"/>
  <c r="F84" i="11"/>
  <c r="G84" i="11" s="1"/>
  <c r="F83" i="11"/>
  <c r="G83" i="11" s="1"/>
  <c r="F82" i="11"/>
  <c r="G82" i="11" s="1"/>
  <c r="F81" i="11"/>
  <c r="G81" i="11" s="1"/>
  <c r="F80" i="11"/>
  <c r="G80" i="11" s="1"/>
  <c r="F79" i="11"/>
  <c r="G79" i="11" s="1"/>
  <c r="E78" i="11"/>
  <c r="D78" i="11"/>
  <c r="F77" i="11"/>
  <c r="G77" i="11" s="1"/>
  <c r="F76" i="11"/>
  <c r="G76" i="11" s="1"/>
  <c r="E75" i="11"/>
  <c r="D75" i="11"/>
  <c r="F74" i="11"/>
  <c r="G74" i="11" s="1"/>
  <c r="F73" i="11"/>
  <c r="G73" i="11" s="1"/>
  <c r="F72" i="11"/>
  <c r="G72" i="11" s="1"/>
  <c r="F71" i="11"/>
  <c r="G71" i="11" s="1"/>
  <c r="F70" i="11"/>
  <c r="G70" i="11" s="1"/>
  <c r="F69" i="11"/>
  <c r="G69" i="11" s="1"/>
  <c r="E68" i="11"/>
  <c r="D68" i="11"/>
  <c r="F67" i="11"/>
  <c r="G67" i="11" s="1"/>
  <c r="F66" i="11"/>
  <c r="G66" i="11" s="1"/>
  <c r="F65" i="11"/>
  <c r="G65" i="11" s="1"/>
  <c r="F64" i="11"/>
  <c r="G64" i="11" s="1"/>
  <c r="F63" i="11"/>
  <c r="G63" i="11" s="1"/>
  <c r="F62" i="11"/>
  <c r="G62" i="11" s="1"/>
  <c r="F61" i="11"/>
  <c r="G61" i="11" s="1"/>
  <c r="F60" i="11"/>
  <c r="G60" i="11" s="1"/>
  <c r="E59" i="11"/>
  <c r="D59" i="11"/>
  <c r="F57" i="11"/>
  <c r="G57" i="11" s="1"/>
  <c r="F56" i="11"/>
  <c r="G56" i="11" s="1"/>
  <c r="F55" i="11"/>
  <c r="G55" i="11" s="1"/>
  <c r="F54" i="11"/>
  <c r="G54" i="11" s="1"/>
  <c r="E53" i="11"/>
  <c r="D53" i="11"/>
  <c r="F52" i="11"/>
  <c r="G52" i="11" s="1"/>
  <c r="F51" i="11"/>
  <c r="G51" i="11" s="1"/>
  <c r="E50" i="11"/>
  <c r="D50" i="11"/>
  <c r="F49" i="11"/>
  <c r="G49" i="11" s="1"/>
  <c r="F48" i="11"/>
  <c r="G48" i="11" s="1"/>
  <c r="F47" i="11"/>
  <c r="G47" i="11" s="1"/>
  <c r="F46" i="11"/>
  <c r="G46" i="11" s="1"/>
  <c r="F45" i="11"/>
  <c r="G45" i="11" s="1"/>
  <c r="F44" i="11"/>
  <c r="G44" i="11" s="1"/>
  <c r="F43" i="11"/>
  <c r="G43" i="11" s="1"/>
  <c r="E42" i="11"/>
  <c r="D42" i="11"/>
  <c r="F40" i="11"/>
  <c r="G40" i="11" s="1"/>
  <c r="F39" i="11"/>
  <c r="G39" i="11" s="1"/>
  <c r="E38" i="11"/>
  <c r="D38" i="1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E28" i="11"/>
  <c r="D28" i="1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E19" i="11"/>
  <c r="D19" i="1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E12" i="11"/>
  <c r="D12" i="11"/>
  <c r="E190" i="10"/>
  <c r="E186" i="10"/>
  <c r="E182" i="10"/>
  <c r="E175" i="10"/>
  <c r="E174" i="10" s="1"/>
  <c r="E170" i="10"/>
  <c r="E169" i="10" s="1"/>
  <c r="E167" i="10"/>
  <c r="E164" i="10"/>
  <c r="E162" i="10"/>
  <c r="E152" i="10"/>
  <c r="E150" i="10"/>
  <c r="E138" i="10"/>
  <c r="E127" i="10"/>
  <c r="E124" i="10"/>
  <c r="E120" i="10"/>
  <c r="E117" i="10"/>
  <c r="E115" i="10"/>
  <c r="E108" i="10"/>
  <c r="E64" i="10"/>
  <c r="E45" i="10"/>
  <c r="E14" i="10"/>
  <c r="F78" i="11" l="1"/>
  <c r="G78" i="11" s="1"/>
  <c r="F196" i="11"/>
  <c r="G196" i="11" s="1"/>
  <c r="E140" i="11"/>
  <c r="F243" i="11"/>
  <c r="G243" i="11" s="1"/>
  <c r="E119" i="10"/>
  <c r="F164" i="11"/>
  <c r="G164" i="11" s="1"/>
  <c r="F94" i="11"/>
  <c r="G94" i="11" s="1"/>
  <c r="D114" i="11"/>
  <c r="F75" i="11"/>
  <c r="G75" i="11" s="1"/>
  <c r="F122" i="11"/>
  <c r="G122" i="11" s="1"/>
  <c r="F136" i="11"/>
  <c r="G136" i="11" s="1"/>
  <c r="F219" i="11"/>
  <c r="G219" i="11" s="1"/>
  <c r="F42" i="11"/>
  <c r="G42" i="11" s="1"/>
  <c r="F210" i="11"/>
  <c r="G210" i="11" s="1"/>
  <c r="E149" i="10"/>
  <c r="D228" i="11"/>
  <c r="F203" i="11"/>
  <c r="G203" i="11" s="1"/>
  <c r="G222" i="11"/>
  <c r="F264" i="11"/>
  <c r="G264" i="11" s="1"/>
  <c r="E126" i="10"/>
  <c r="F112" i="11"/>
  <c r="G112" i="11" s="1"/>
  <c r="F179" i="11"/>
  <c r="G179" i="11" s="1"/>
  <c r="E87" i="11"/>
  <c r="E173" i="11"/>
  <c r="F187" i="11"/>
  <c r="G187" i="11" s="1"/>
  <c r="E212" i="11"/>
  <c r="F252" i="11"/>
  <c r="G252" i="11" s="1"/>
  <c r="F38" i="11"/>
  <c r="G38" i="11" s="1"/>
  <c r="F115" i="11"/>
  <c r="G115" i="11" s="1"/>
  <c r="F148" i="11"/>
  <c r="G148" i="11" s="1"/>
  <c r="D11" i="11"/>
  <c r="E114" i="11"/>
  <c r="D87" i="11"/>
  <c r="E263" i="11"/>
  <c r="F263" i="11" s="1"/>
  <c r="G263" i="11" s="1"/>
  <c r="E13" i="10"/>
  <c r="D58" i="11"/>
  <c r="D173" i="11"/>
  <c r="F256" i="11"/>
  <c r="G256" i="11" s="1"/>
  <c r="F88" i="11"/>
  <c r="G88" i="11" s="1"/>
  <c r="D140" i="11"/>
  <c r="E228" i="11"/>
  <c r="D41" i="11"/>
  <c r="F68" i="11"/>
  <c r="G68" i="11" s="1"/>
  <c r="F158" i="11"/>
  <c r="G158" i="11" s="1"/>
  <c r="D189" i="11"/>
  <c r="D212" i="11"/>
  <c r="E185" i="10"/>
  <c r="E181" i="10" s="1"/>
  <c r="F28" i="11"/>
  <c r="G28" i="11" s="1"/>
  <c r="F102" i="11"/>
  <c r="G102" i="11" s="1"/>
  <c r="F141" i="11"/>
  <c r="G141" i="11" s="1"/>
  <c r="E189" i="11"/>
  <c r="F50" i="11"/>
  <c r="G50" i="11" s="1"/>
  <c r="E161" i="10"/>
  <c r="F19" i="11"/>
  <c r="G19" i="11" s="1"/>
  <c r="F53" i="11"/>
  <c r="G53" i="11" s="1"/>
  <c r="E58" i="11"/>
  <c r="F59" i="11"/>
  <c r="G59" i="11" s="1"/>
  <c r="E11" i="11"/>
  <c r="F12" i="11"/>
  <c r="G12" i="11" s="1"/>
  <c r="E41" i="11"/>
  <c r="F107" i="11"/>
  <c r="G107" i="11" s="1"/>
  <c r="F127" i="11"/>
  <c r="G127" i="11" s="1"/>
  <c r="G129" i="11"/>
  <c r="F223" i="11"/>
  <c r="G223" i="11" s="1"/>
  <c r="F174" i="11"/>
  <c r="G174" i="11" s="1"/>
  <c r="F190" i="11"/>
  <c r="G190" i="11" s="1"/>
  <c r="F213" i="11"/>
  <c r="G213" i="11" s="1"/>
  <c r="F229" i="11"/>
  <c r="G229" i="11" s="1"/>
  <c r="F257" i="11"/>
  <c r="G257" i="11" s="1"/>
  <c r="F114" i="11" l="1"/>
  <c r="G114" i="11" s="1"/>
  <c r="F173" i="11"/>
  <c r="G173" i="11" s="1"/>
  <c r="F140" i="11"/>
  <c r="G140" i="11" s="1"/>
  <c r="F87" i="11"/>
  <c r="G87" i="11" s="1"/>
  <c r="F212" i="11"/>
  <c r="G212" i="11" s="1"/>
  <c r="F228" i="11"/>
  <c r="G228" i="11" s="1"/>
  <c r="D287" i="11"/>
  <c r="F58" i="11"/>
  <c r="G58" i="11" s="1"/>
  <c r="F41" i="11"/>
  <c r="G41" i="11" s="1"/>
  <c r="F189" i="11"/>
  <c r="G189" i="11" s="1"/>
  <c r="E12" i="10"/>
  <c r="E11" i="10" s="1"/>
  <c r="E287" i="11"/>
  <c r="F11" i="11"/>
  <c r="G11" i="11" s="1"/>
  <c r="E192" i="10" l="1"/>
  <c r="F287" i="11"/>
  <c r="G287" i="11" s="1"/>
  <c r="K40" i="8"/>
  <c r="I40" i="8"/>
  <c r="J40" i="8" s="1"/>
  <c r="H40" i="8"/>
  <c r="K39" i="8"/>
  <c r="I39" i="8"/>
  <c r="J39" i="8" s="1"/>
  <c r="H39" i="8"/>
  <c r="K38" i="8"/>
  <c r="I38" i="8"/>
  <c r="J38" i="8" s="1"/>
  <c r="H38" i="8"/>
  <c r="K37" i="8"/>
  <c r="I37" i="8"/>
  <c r="J37" i="8" s="1"/>
  <c r="H37" i="8"/>
  <c r="G36" i="8"/>
  <c r="G31" i="8" s="1"/>
  <c r="F36" i="8"/>
  <c r="K36" i="8" s="1"/>
  <c r="E36" i="8"/>
  <c r="E31" i="8" s="1"/>
  <c r="D36" i="8"/>
  <c r="D31" i="8" s="1"/>
  <c r="C36" i="8"/>
  <c r="C31" i="8" s="1"/>
  <c r="K35" i="8"/>
  <c r="I35" i="8"/>
  <c r="J35" i="8" s="1"/>
  <c r="H35" i="8"/>
  <c r="K34" i="8"/>
  <c r="I34" i="8"/>
  <c r="J34" i="8" s="1"/>
  <c r="H34" i="8"/>
  <c r="K33" i="8"/>
  <c r="I33" i="8"/>
  <c r="J33" i="8" s="1"/>
  <c r="H33" i="8"/>
  <c r="K32" i="8"/>
  <c r="I32" i="8"/>
  <c r="J32" i="8" s="1"/>
  <c r="H32" i="8"/>
  <c r="K30" i="8"/>
  <c r="I30" i="8"/>
  <c r="J30" i="8" s="1"/>
  <c r="H30" i="8"/>
  <c r="K29" i="8"/>
  <c r="I29" i="8"/>
  <c r="J29" i="8" s="1"/>
  <c r="H29" i="8"/>
  <c r="K28" i="8"/>
  <c r="I28" i="8"/>
  <c r="J28" i="8" s="1"/>
  <c r="H28" i="8"/>
  <c r="K27" i="8"/>
  <c r="I27" i="8"/>
  <c r="J27" i="8" s="1"/>
  <c r="H27" i="8"/>
  <c r="K26" i="8"/>
  <c r="I26" i="8"/>
  <c r="J26" i="8" s="1"/>
  <c r="H26" i="8"/>
  <c r="G25" i="8"/>
  <c r="F25" i="8"/>
  <c r="E25" i="8"/>
  <c r="D25" i="8"/>
  <c r="C25" i="8"/>
  <c r="K24" i="8"/>
  <c r="I24" i="8"/>
  <c r="J24" i="8" s="1"/>
  <c r="H24" i="8"/>
  <c r="K23" i="8"/>
  <c r="I23" i="8"/>
  <c r="J23" i="8" s="1"/>
  <c r="H23" i="8"/>
  <c r="K22" i="8"/>
  <c r="I22" i="8"/>
  <c r="J22" i="8" s="1"/>
  <c r="H22" i="8"/>
  <c r="K21" i="8"/>
  <c r="I21" i="8"/>
  <c r="J21" i="8" s="1"/>
  <c r="H21" i="8"/>
  <c r="K20" i="8"/>
  <c r="I20" i="8"/>
  <c r="J20" i="8" s="1"/>
  <c r="H20" i="8"/>
  <c r="K19" i="8"/>
  <c r="I19" i="8"/>
  <c r="J19" i="8" s="1"/>
  <c r="H19" i="8"/>
  <c r="K18" i="8"/>
  <c r="I18" i="8"/>
  <c r="J18" i="8" s="1"/>
  <c r="H18" i="8"/>
  <c r="K17" i="8"/>
  <c r="I17" i="8"/>
  <c r="J17" i="8" s="1"/>
  <c r="H17" i="8"/>
  <c r="G16" i="8"/>
  <c r="F16" i="8"/>
  <c r="K16" i="8" s="1"/>
  <c r="E16" i="8"/>
  <c r="D16" i="8"/>
  <c r="C16" i="8"/>
  <c r="K42" i="6"/>
  <c r="I42" i="6"/>
  <c r="J42" i="6" s="1"/>
  <c r="H42" i="6"/>
  <c r="G42" i="6"/>
  <c r="B42" i="6"/>
  <c r="K41" i="6"/>
  <c r="I41" i="6"/>
  <c r="J41" i="6" s="1"/>
  <c r="H41" i="6"/>
  <c r="G41" i="6"/>
  <c r="B41" i="6"/>
  <c r="F40" i="6"/>
  <c r="E40" i="6"/>
  <c r="D40" i="6"/>
  <c r="C40" i="6"/>
  <c r="K38" i="6"/>
  <c r="I38" i="6"/>
  <c r="J38" i="6" s="1"/>
  <c r="H38" i="6"/>
  <c r="G38" i="6"/>
  <c r="K37" i="6"/>
  <c r="I37" i="6"/>
  <c r="J37" i="6" s="1"/>
  <c r="H37" i="6"/>
  <c r="G37" i="6"/>
  <c r="K36" i="6"/>
  <c r="I36" i="6"/>
  <c r="J36" i="6" s="1"/>
  <c r="H36" i="6"/>
  <c r="G36" i="6"/>
  <c r="F35" i="6"/>
  <c r="E35" i="6"/>
  <c r="D35" i="6"/>
  <c r="C35" i="6"/>
  <c r="K34" i="6"/>
  <c r="I34" i="6"/>
  <c r="J34" i="6" s="1"/>
  <c r="H34" i="6"/>
  <c r="G34" i="6"/>
  <c r="K33" i="6"/>
  <c r="I33" i="6"/>
  <c r="J33" i="6" s="1"/>
  <c r="H33" i="6"/>
  <c r="G33" i="6"/>
  <c r="K32" i="6"/>
  <c r="I32" i="6"/>
  <c r="J32" i="6" s="1"/>
  <c r="H32" i="6"/>
  <c r="G32" i="6"/>
  <c r="K31" i="6"/>
  <c r="I31" i="6"/>
  <c r="J31" i="6" s="1"/>
  <c r="H31" i="6"/>
  <c r="G31" i="6"/>
  <c r="K30" i="6"/>
  <c r="I30" i="6"/>
  <c r="J30" i="6" s="1"/>
  <c r="H30" i="6"/>
  <c r="G30" i="6"/>
  <c r="F29" i="6"/>
  <c r="K29" i="6" s="1"/>
  <c r="E29" i="6"/>
  <c r="D29" i="6"/>
  <c r="C29" i="6"/>
  <c r="K28" i="6"/>
  <c r="I28" i="6"/>
  <c r="J28" i="6" s="1"/>
  <c r="H28" i="6"/>
  <c r="G28" i="6"/>
  <c r="K27" i="6"/>
  <c r="I27" i="6"/>
  <c r="J27" i="6" s="1"/>
  <c r="H27" i="6"/>
  <c r="G27" i="6"/>
  <c r="F26" i="6"/>
  <c r="K26" i="6" s="1"/>
  <c r="E26" i="6"/>
  <c r="D26" i="6"/>
  <c r="C26" i="6"/>
  <c r="K25" i="6"/>
  <c r="I25" i="6"/>
  <c r="J25" i="6" s="1"/>
  <c r="H25" i="6"/>
  <c r="G25" i="6"/>
  <c r="K24" i="6"/>
  <c r="I24" i="6"/>
  <c r="J24" i="6" s="1"/>
  <c r="H24" i="6"/>
  <c r="G24" i="6"/>
  <c r="F23" i="6"/>
  <c r="K23" i="6" s="1"/>
  <c r="E23" i="6"/>
  <c r="D23" i="6"/>
  <c r="C23" i="6"/>
  <c r="K22" i="6"/>
  <c r="I22" i="6"/>
  <c r="J22" i="6" s="1"/>
  <c r="H22" i="6"/>
  <c r="G22" i="6"/>
  <c r="K21" i="6"/>
  <c r="I21" i="6"/>
  <c r="J21" i="6" s="1"/>
  <c r="H21" i="6"/>
  <c r="G21" i="6"/>
  <c r="K20" i="6"/>
  <c r="I20" i="6"/>
  <c r="J20" i="6" s="1"/>
  <c r="H20" i="6"/>
  <c r="G20" i="6"/>
  <c r="K19" i="6"/>
  <c r="I19" i="6"/>
  <c r="J19" i="6" s="1"/>
  <c r="H19" i="6"/>
  <c r="G19" i="6"/>
  <c r="K18" i="6"/>
  <c r="I18" i="6"/>
  <c r="J18" i="6" s="1"/>
  <c r="H18" i="6"/>
  <c r="G18" i="6"/>
  <c r="K17" i="6"/>
  <c r="I17" i="6"/>
  <c r="J17" i="6" s="1"/>
  <c r="H17" i="6"/>
  <c r="G17" i="6"/>
  <c r="F16" i="6"/>
  <c r="E16" i="6"/>
  <c r="D16" i="6"/>
  <c r="C16" i="6"/>
  <c r="N8" i="6"/>
  <c r="D15" i="6" l="1"/>
  <c r="D39" i="6" s="1"/>
  <c r="D43" i="6" s="1"/>
  <c r="H26" i="6"/>
  <c r="I26" i="6"/>
  <c r="J26" i="6" s="1"/>
  <c r="I23" i="6"/>
  <c r="J23" i="6" s="1"/>
  <c r="C15" i="6"/>
  <c r="C39" i="6" s="1"/>
  <c r="C43" i="6" s="1"/>
  <c r="G26" i="6"/>
  <c r="I35" i="6"/>
  <c r="J35" i="6" s="1"/>
  <c r="I40" i="6"/>
  <c r="J40" i="6" s="1"/>
  <c r="H16" i="6"/>
  <c r="I16" i="6"/>
  <c r="J16" i="6" s="1"/>
  <c r="E15" i="6"/>
  <c r="E39" i="6" s="1"/>
  <c r="E43" i="6" s="1"/>
  <c r="G40" i="6"/>
  <c r="K35" i="6"/>
  <c r="K16" i="6"/>
  <c r="D15" i="8"/>
  <c r="D41" i="8" s="1"/>
  <c r="F31" i="8"/>
  <c r="K31" i="8" s="1"/>
  <c r="F15" i="8"/>
  <c r="K15" i="8" s="1"/>
  <c r="E15" i="8"/>
  <c r="E41" i="8" s="1"/>
  <c r="H16" i="8"/>
  <c r="G15" i="8"/>
  <c r="G41" i="8" s="1"/>
  <c r="I36" i="8"/>
  <c r="J36" i="8" s="1"/>
  <c r="C15" i="8"/>
  <c r="C41" i="8" s="1"/>
  <c r="I25" i="8"/>
  <c r="J25" i="8" s="1"/>
  <c r="K40" i="6"/>
  <c r="K25" i="8"/>
  <c r="H36" i="8"/>
  <c r="G23" i="6"/>
  <c r="G35" i="6"/>
  <c r="G16" i="6"/>
  <c r="G29" i="6"/>
  <c r="F15" i="6"/>
  <c r="H29" i="6"/>
  <c r="I29" i="6"/>
  <c r="J29" i="6" s="1"/>
  <c r="H23" i="6"/>
  <c r="H35" i="6"/>
  <c r="H40" i="6"/>
  <c r="I16" i="8"/>
  <c r="J16" i="8" s="1"/>
  <c r="H25" i="8"/>
  <c r="I31" i="8" l="1"/>
  <c r="J31" i="8" s="1"/>
  <c r="H31" i="8"/>
  <c r="F41" i="8"/>
  <c r="K41" i="8" s="1"/>
  <c r="H15" i="8"/>
  <c r="I15" i="8"/>
  <c r="J15" i="8" s="1"/>
  <c r="I15" i="6"/>
  <c r="J15" i="6" s="1"/>
  <c r="H15" i="6"/>
  <c r="G15" i="6"/>
  <c r="K15" i="6"/>
  <c r="F39" i="6"/>
  <c r="I41" i="8" l="1"/>
  <c r="J41" i="8" s="1"/>
  <c r="H41" i="8"/>
  <c r="I39" i="6"/>
  <c r="J39" i="6" s="1"/>
  <c r="H39" i="6"/>
  <c r="G39" i="6"/>
  <c r="K39" i="6"/>
  <c r="F43" i="6"/>
  <c r="K43" i="6" l="1"/>
  <c r="I43" i="6"/>
  <c r="J43" i="6" s="1"/>
  <c r="H43" i="6"/>
  <c r="G43" i="6"/>
  <c r="K52" i="4" l="1"/>
  <c r="I52" i="4"/>
  <c r="J52" i="4" s="1"/>
  <c r="K51" i="4"/>
  <c r="I51" i="4"/>
  <c r="J51" i="4" s="1"/>
  <c r="H50" i="4"/>
  <c r="G50" i="4"/>
  <c r="K50" i="4" s="1"/>
  <c r="F50" i="4"/>
  <c r="E50" i="4"/>
  <c r="D50" i="4"/>
  <c r="K49" i="4"/>
  <c r="I49" i="4"/>
  <c r="J49" i="4" s="1"/>
  <c r="K48" i="4"/>
  <c r="I48" i="4"/>
  <c r="J48" i="4" s="1"/>
  <c r="K47" i="4"/>
  <c r="I47" i="4"/>
  <c r="J47" i="4" s="1"/>
  <c r="K46" i="4"/>
  <c r="I46" i="4"/>
  <c r="J46" i="4" s="1"/>
  <c r="K45" i="4"/>
  <c r="I45" i="4"/>
  <c r="J45" i="4" s="1"/>
  <c r="K44" i="4"/>
  <c r="I44" i="4"/>
  <c r="J44" i="4" s="1"/>
  <c r="H43" i="4"/>
  <c r="G43" i="4"/>
  <c r="K43" i="4" s="1"/>
  <c r="F43" i="4"/>
  <c r="E43" i="4"/>
  <c r="D43" i="4"/>
  <c r="K42" i="4"/>
  <c r="I42" i="4"/>
  <c r="J42" i="4" s="1"/>
  <c r="H41" i="4"/>
  <c r="G41" i="4"/>
  <c r="K41" i="4" s="1"/>
  <c r="F41" i="4"/>
  <c r="E41" i="4"/>
  <c r="D41" i="4"/>
  <c r="K40" i="4"/>
  <c r="I40" i="4"/>
  <c r="J40" i="4" s="1"/>
  <c r="K39" i="4"/>
  <c r="I39" i="4"/>
  <c r="J39" i="4" s="1"/>
  <c r="K38" i="4"/>
  <c r="I38" i="4"/>
  <c r="J38" i="4" s="1"/>
  <c r="K37" i="4"/>
  <c r="I37" i="4"/>
  <c r="J37" i="4" s="1"/>
  <c r="K36" i="4"/>
  <c r="I36" i="4"/>
  <c r="J36" i="4" s="1"/>
  <c r="K35" i="4"/>
  <c r="I35" i="4"/>
  <c r="J35" i="4" s="1"/>
  <c r="K34" i="4"/>
  <c r="I34" i="4"/>
  <c r="J34" i="4" s="1"/>
  <c r="K33" i="4"/>
  <c r="I33" i="4"/>
  <c r="J33" i="4" s="1"/>
  <c r="K32" i="4"/>
  <c r="I32" i="4"/>
  <c r="J32" i="4" s="1"/>
  <c r="K31" i="4"/>
  <c r="I31" i="4"/>
  <c r="J31" i="4" s="1"/>
  <c r="K30" i="4"/>
  <c r="I30" i="4"/>
  <c r="J30" i="4" s="1"/>
  <c r="K29" i="4"/>
  <c r="I29" i="4"/>
  <c r="J29" i="4" s="1"/>
  <c r="K28" i="4"/>
  <c r="I28" i="4"/>
  <c r="J28" i="4" s="1"/>
  <c r="K27" i="4"/>
  <c r="I27" i="4"/>
  <c r="J27" i="4" s="1"/>
  <c r="K26" i="4"/>
  <c r="I26" i="4"/>
  <c r="J26" i="4" s="1"/>
  <c r="K25" i="4"/>
  <c r="I25" i="4"/>
  <c r="J25" i="4" s="1"/>
  <c r="K24" i="4"/>
  <c r="I24" i="4"/>
  <c r="J24" i="4" s="1"/>
  <c r="K23" i="4"/>
  <c r="I23" i="4"/>
  <c r="J23" i="4" s="1"/>
  <c r="K22" i="4"/>
  <c r="I22" i="4"/>
  <c r="J22" i="4" s="1"/>
  <c r="K21" i="4"/>
  <c r="I21" i="4"/>
  <c r="J21" i="4" s="1"/>
  <c r="K20" i="4"/>
  <c r="I20" i="4"/>
  <c r="J20" i="4" s="1"/>
  <c r="K19" i="4"/>
  <c r="I19" i="4"/>
  <c r="J19" i="4" s="1"/>
  <c r="K18" i="4"/>
  <c r="I18" i="4"/>
  <c r="J18" i="4" s="1"/>
  <c r="H17" i="4"/>
  <c r="G17" i="4"/>
  <c r="K17" i="4" s="1"/>
  <c r="F17" i="4"/>
  <c r="E17" i="4"/>
  <c r="D17" i="4"/>
  <c r="K16" i="4"/>
  <c r="I16" i="4"/>
  <c r="J16" i="4" s="1"/>
  <c r="K15" i="4"/>
  <c r="I15" i="4"/>
  <c r="J15" i="4" s="1"/>
  <c r="H14" i="4"/>
  <c r="G14" i="4"/>
  <c r="K14" i="4" s="1"/>
  <c r="F14" i="4"/>
  <c r="E14" i="4"/>
  <c r="D14" i="4"/>
  <c r="I41" i="4" l="1"/>
  <c r="J41" i="4" s="1"/>
  <c r="E53" i="4"/>
  <c r="H53" i="4"/>
  <c r="D53" i="4"/>
  <c r="F53" i="4"/>
  <c r="I43" i="4"/>
  <c r="J43" i="4" s="1"/>
  <c r="G53" i="4"/>
  <c r="I17" i="4"/>
  <c r="J17" i="4" s="1"/>
  <c r="I14" i="4"/>
  <c r="J14" i="4" s="1"/>
  <c r="I50" i="4"/>
  <c r="J50" i="4" s="1"/>
  <c r="K53" i="4" l="1"/>
  <c r="I53" i="4"/>
  <c r="J53" i="4" s="1"/>
</calcChain>
</file>

<file path=xl/sharedStrings.xml><?xml version="1.0" encoding="utf-8"?>
<sst xmlns="http://schemas.openxmlformats.org/spreadsheetml/2006/main" count="1264" uniqueCount="844">
  <si>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</si>
  <si>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1.Fecha de imputación al 30/06/2023 // Fecha de registro al 07/07/2023</t>
  </si>
  <si>
    <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</si>
  <si>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1.Fecha de imputación al 31/07/2022 // Fecha de registro al 07/08/2022</t>
  </si>
  <si>
    <t>MINISTERIO DE HACIENDA</t>
  </si>
  <si>
    <t>DIRECCIÓN GENERAL DE PRESUPUESTO</t>
  </si>
  <si>
    <t>DIRECCIÓN DE ESTUDIOS ECONÓMICOS Y SEGUIMIENTO FINANCIERO</t>
  </si>
  <si>
    <t>Valores en millones de RD$</t>
  </si>
  <si>
    <t>PIB Nominal (Millones RD$)</t>
  </si>
  <si>
    <t>DETALLE</t>
  </si>
  <si>
    <t>VARIACIÓN 2023/2022</t>
  </si>
  <si>
    <t>EJECUCIÓN
% PIB</t>
  </si>
  <si>
    <t>DEVENGADO JUNIO</t>
  </si>
  <si>
    <t>PRESUPUESTO INICIAL</t>
  </si>
  <si>
    <t>JUNIO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</si>
  <si>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</si>
  <si>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</si>
  <si>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</si>
  <si>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ABS.</t>
  </si>
  <si>
    <t>REL.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</si>
  <si>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</si>
  <si>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</si>
  <si>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</si>
  <si>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</si>
  <si>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</si>
  <si>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</si>
  <si>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</si>
  <si>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</si>
  <si>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</si>
  <si>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</si>
  <si>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</si>
  <si>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</si>
  <si>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</si>
  <si>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</si>
  <si>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</si>
  <si>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</si>
  <si>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</si>
  <si>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</si>
  <si>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</si>
  <si>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</si>
  <si>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</si>
  <si>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</si>
  <si>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</si>
  <si>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</si>
  <si>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</si>
  <si>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</si>
  <si>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</si>
  <si>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</si>
  <si>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</si>
  <si>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</si>
  <si>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</si>
  <si>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</si>
  <si>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</si>
  <si>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</si>
  <si>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</si>
  <si>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</si>
  <si>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</si>
  <si>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</si>
  <si>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</si>
  <si>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</si>
  <si>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</si>
  <si>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</si>
  <si>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</si>
  <si>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</si>
  <si>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 xml:space="preserve">2. Se utilizó el PIB del Panorama Macroeconómico actualizado al 6 de junio del 2023, elaborado por el Ministerio de Economía Planificación y Desarrollo.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</si>
  <si>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</si>
  <si>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Ilustración 1. Top 3 de Instituciones con Mayor Ejecución de Gastos  </t>
  </si>
  <si>
    <r>
      <t>Junio 2023</t>
    </r>
    <r>
      <rPr>
        <sz val="10"/>
        <color theme="1"/>
        <rFont val="Avenir Next LT Pro"/>
        <family val="2"/>
      </rPr>
      <t> </t>
    </r>
  </si>
  <si>
    <t>Valores en millones de RD$ </t>
  </si>
  <si>
    <r>
      <t>Notas:</t>
    </r>
    <r>
      <rPr>
        <sz val="8"/>
        <color theme="1"/>
        <rFont val="Avenir Next LT Pro"/>
        <family val="2"/>
      </rPr>
      <t> 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</si>
  <si>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 </t>
    </r>
  </si>
  <si>
    <t>Tabla 3. Gastos del Gobierno Central por Clasificación Institucional (Junio 2022-2023)</t>
  </si>
  <si>
    <t>Gráfico 1. Resultados Presupuestarios del Gobierno Central</t>
  </si>
  <si>
    <t>(Junio 2023)</t>
  </si>
  <si>
    <t>Notas:</t>
  </si>
  <si>
    <t xml:space="preserve">1.Se incluyen los Recursos de Captación Directa. </t>
  </si>
  <si>
    <t>2.Fecha de imputación al 30/06/2023 // Fecha de registro al 07/07/2023.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</si>
  <si>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</si>
  <si>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 xml:space="preserve">Tabla 1. Ingresos por Clasificación Económica </t>
  </si>
  <si>
    <t>Junio 2022 y 2023</t>
  </si>
  <si>
    <t>Valores en Millones de RD$</t>
  </si>
  <si>
    <t>% PIB</t>
  </si>
  <si>
    <t>PERCIBIDO JUNIO</t>
  </si>
  <si>
    <t>ESTIMACIÓN MENSUAL</t>
  </si>
  <si>
    <t>PERCIBIDO*</t>
  </si>
  <si>
    <t>PERCIBIDO VS ESTIMADO</t>
  </si>
  <si>
    <t>% EJECUCION*</t>
  </si>
  <si>
    <t>5 = (4/3)</t>
  </si>
  <si>
    <t>6 = (4/2)</t>
  </si>
  <si>
    <t>7 = (4 - 1)</t>
  </si>
  <si>
    <t>8 = (7/1)</t>
  </si>
  <si>
    <t>9= 4/PIB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</si>
  <si>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</si>
  <si>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</si>
  <si>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</si>
  <si>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</si>
  <si>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</si>
  <si>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</si>
  <si>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</si>
  <si>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</si>
  <si>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</si>
  <si>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</si>
  <si>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</si>
  <si>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</si>
  <si>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</si>
  <si>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</si>
  <si>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</si>
  <si>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</si>
  <si>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</si>
  <si>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</si>
  <si>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</si>
  <si>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</si>
  <si>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</si>
  <si>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</si>
  <si>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</si>
  <si>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</si>
  <si>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</si>
  <si>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</si>
  <si>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</si>
  <si>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</si>
  <si>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</si>
  <si>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30/06/2023 // Fecha de registro al 07/07/2023</t>
  </si>
  <si>
    <t>3. Se utilizó el PIB del Panorama Macroeconómico actualizado al 6 de junio del 2023,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</si>
  <si>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</si>
  <si>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Ilustración 1. Figuras Impositivas con Mayor Recaudación</t>
  </si>
  <si>
    <t>En millones de RD$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</si>
  <si>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</si>
  <si>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r>
      <t>COMPROMETIDO</t>
    </r>
    <r>
      <rPr>
        <b/>
        <vertAlign val="superscript"/>
        <sz val="11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</si>
  <si>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1"/>
        <color theme="0"/>
        <rFont val="Avenir Next LT Pro"/>
        <family val="2"/>
      </rPr>
      <t>*</t>
    </r>
  </si>
  <si>
    <r>
      <t>PAGADO</t>
    </r>
    <r>
      <rPr>
        <b/>
        <vertAlign val="superscript"/>
        <sz val="11"/>
        <color theme="0"/>
        <rFont val="Avenir Next LT Pro"/>
        <family val="2"/>
      </rPr>
      <t>*</t>
    </r>
  </si>
  <si>
    <t>% EJECUCION</t>
  </si>
  <si>
    <t>7 = (5/3)</t>
  </si>
  <si>
    <t>8 = (5 -1)</t>
  </si>
  <si>
    <t>9 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</si>
  <si>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</si>
  <si>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</si>
  <si>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</si>
  <si>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</si>
  <si>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</si>
  <si>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</si>
  <si>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</si>
  <si>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</si>
  <si>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</si>
  <si>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</si>
  <si>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</si>
  <si>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</si>
  <si>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</si>
  <si>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</si>
  <si>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</si>
  <si>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</si>
  <si>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</si>
  <si>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</si>
  <si>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</si>
  <si>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</si>
  <si>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</si>
  <si>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</si>
  <si>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</si>
  <si>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</si>
  <si>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</si>
  <si>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</si>
  <si>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</si>
  <si>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</si>
  <si>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1.Fecha de imputación al 30/06/2023 // Fecha de registro al 07/07/2023.</t>
  </si>
  <si>
    <t>2. Se utilizó el PIB del Panorama Macroeconómico actualizado al 06 de junio del 2023, elaborado por el Ministerio de Economía Planificación y Desarrollo.</t>
  </si>
  <si>
    <t>Tabla 2. Gastos del Gobierno Central por Clasificación Económica (Junio 2022 y 2023)</t>
  </si>
  <si>
    <t>Mapa 1. Inversión Pública por Provincia</t>
  </si>
  <si>
    <t xml:space="preserve"> Valores en millones de RD$</t>
  </si>
  <si>
    <t>1. Fecha de imputación al 30 de junio 2023 // Fecha de registro al 07 de julio 2023.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</si>
  <si>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*Cifras preliminares.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</si>
  <si>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(SIGEF).</t>
    </r>
  </si>
  <si>
    <t>Gráfico 2. Composición del Gasto del Gobierno Central por Finalidad</t>
  </si>
  <si>
    <t>Anexo 1. Ingresos por Clasificación Económica (Junio 2023)</t>
  </si>
  <si>
    <t>Valores en RD$ millones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</si>
  <si>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</si>
  <si>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</si>
  <si>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</si>
  <si>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</si>
  <si>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</si>
  <si>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</si>
  <si>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</si>
  <si>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</si>
  <si>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</si>
  <si>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</si>
  <si>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</si>
  <si>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</si>
  <si>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</si>
  <si>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</si>
  <si>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</si>
  <si>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</si>
  <si>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</si>
  <si>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</si>
  <si>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</si>
  <si>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</si>
  <si>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</si>
  <si>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</si>
  <si>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</si>
  <si>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</si>
  <si>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</si>
  <si>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</si>
  <si>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</si>
  <si>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</si>
  <si>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</si>
  <si>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</si>
  <si>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</si>
  <si>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</si>
  <si>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</si>
  <si>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</si>
  <si>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</si>
  <si>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</si>
  <si>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</si>
  <si>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</si>
  <si>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</si>
  <si>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</si>
  <si>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</si>
  <si>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</si>
  <si>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</si>
  <si>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</si>
  <si>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</si>
  <si>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</si>
  <si>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</si>
  <si>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</si>
  <si>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</si>
  <si>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</si>
  <si>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</si>
  <si>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</si>
  <si>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</si>
  <si>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</si>
  <si>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</si>
  <si>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</si>
  <si>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</si>
  <si>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</si>
  <si>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</si>
  <si>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</si>
  <si>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</si>
  <si>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</si>
  <si>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</si>
  <si>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</si>
  <si>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</si>
  <si>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</si>
  <si>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</si>
  <si>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</si>
  <si>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</si>
  <si>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</si>
  <si>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</si>
  <si>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</si>
  <si>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</si>
  <si>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</si>
  <si>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</si>
  <si>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</si>
  <si>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</si>
  <si>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</si>
  <si>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</si>
  <si>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</si>
  <si>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</si>
  <si>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</si>
  <si>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</si>
  <si>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</si>
  <si>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</si>
  <si>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</si>
  <si>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</si>
  <si>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</si>
  <si>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</si>
  <si>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</si>
  <si>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</si>
  <si>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</si>
  <si>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</si>
  <si>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</si>
  <si>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</si>
  <si>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</si>
  <si>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</si>
  <si>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</si>
  <si>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</si>
  <si>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</si>
  <si>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</si>
  <si>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</si>
  <si>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</si>
  <si>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</si>
  <si>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</si>
  <si>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</si>
  <si>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</si>
  <si>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</si>
  <si>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</si>
  <si>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</si>
  <si>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</si>
  <si>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</si>
  <si>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</si>
  <si>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</si>
  <si>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</si>
  <si>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</si>
  <si>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</si>
  <si>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</si>
  <si>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</si>
  <si>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</si>
  <si>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</si>
  <si>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</si>
  <si>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</si>
  <si>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</si>
  <si>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</si>
  <si>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</si>
  <si>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</si>
  <si>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</si>
  <si>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</si>
  <si>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</si>
  <si>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</si>
  <si>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</si>
  <si>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</si>
  <si>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</si>
  <si>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</si>
  <si>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</si>
  <si>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</si>
  <si>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</si>
  <si>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</si>
  <si>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</si>
  <si>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</si>
  <si>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</si>
  <si>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</si>
  <si>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</si>
  <si>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</si>
  <si>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</si>
  <si>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</si>
  <si>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</si>
  <si>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</si>
  <si>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</si>
  <si>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</si>
  <si>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</si>
  <si>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</si>
  <si>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</si>
  <si>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</si>
  <si>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</si>
  <si>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</si>
  <si>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</si>
  <si>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</si>
  <si>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</si>
  <si>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</si>
  <si>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</si>
  <si>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</si>
  <si>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</si>
  <si>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</si>
  <si>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</si>
  <si>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</si>
  <si>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</si>
  <si>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</si>
  <si>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</si>
  <si>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</si>
  <si>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</si>
  <si>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</si>
  <si>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</si>
  <si>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</si>
  <si>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</si>
  <si>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</si>
  <si>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</si>
  <si>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</si>
  <si>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</si>
  <si>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</si>
  <si>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</si>
  <si>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Total general</t>
  </si>
  <si>
    <t>1. Fecha de recaudación al 30/06/2023 // Fecha de registro al 07/07/2023</t>
  </si>
  <si>
    <t>Anexo 2. Distribución Geográfica de Proyectos de Inversión (Junio 2022 y 2023)</t>
  </si>
  <si>
    <t>PRESUPUESTO INICIAL (Ley 366-22)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</si>
  <si>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</si>
  <si>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</si>
  <si>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</si>
  <si>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</si>
  <si>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</si>
  <si>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</si>
  <si>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</si>
  <si>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2.2-Agropecuaria, caza, pesca y silvicultura</t>
  </si>
  <si>
    <t>2.6-Transporte</t>
  </si>
  <si>
    <t>3.2-Protección de la biodiversidad y ordenación de desechos</t>
  </si>
  <si>
    <t>4.1-Vivienda y servicios comunitarios</t>
  </si>
  <si>
    <t>4.3-Actividades deportivas, recreativas, culturales y religiosas</t>
  </si>
  <si>
    <t>4.4-Educación</t>
  </si>
  <si>
    <t>18-PUERTO PLATA</t>
  </si>
  <si>
    <t>1.1-Administración general</t>
  </si>
  <si>
    <t>1.4-Justicia, orden público y seguridad</t>
  </si>
  <si>
    <t>4.2-Salud</t>
  </si>
  <si>
    <t>25-SANTIAGO</t>
  </si>
  <si>
    <t xml:space="preserve"> </t>
  </si>
  <si>
    <t>4.5-Protección social</t>
  </si>
  <si>
    <t>99-MULTIPROVINCIAL</t>
  </si>
  <si>
    <t>1.3 - Defensa nacional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</si>
  <si>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</si>
  <si>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</si>
  <si>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</si>
  <si>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</si>
  <si>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</si>
  <si>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</si>
  <si>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</si>
  <si>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</si>
  <si>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</si>
  <si>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2.4-Energía y combustible</t>
  </si>
  <si>
    <t>2.9-Otros servicios económicos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</si>
  <si>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</si>
  <si>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</si>
  <si>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</si>
  <si>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</si>
  <si>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</si>
  <si>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</si>
  <si>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</si>
  <si>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</si>
  <si>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</si>
  <si>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2.1-Asuntos económicos, comerciales y laborales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</si>
  <si>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</si>
  <si>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</si>
  <si>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</si>
  <si>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</si>
  <si>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</si>
  <si>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</si>
  <si>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</si>
  <si>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</si>
  <si>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</si>
  <si>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</si>
  <si>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</si>
  <si>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</si>
  <si>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</si>
  <si>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</si>
  <si>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</si>
  <si>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</si>
  <si>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</si>
  <si>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</si>
  <si>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</si>
  <si>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</si>
  <si>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1.2 - Relaciones internacionales</t>
  </si>
  <si>
    <t>2.1 - Asuntos económicos, comerciales y laborales</t>
  </si>
  <si>
    <t>2.4 - Energía y combustible</t>
  </si>
  <si>
    <t>2.7 - Comunicaciones</t>
  </si>
  <si>
    <t>32-SANTO DOMINGO</t>
  </si>
  <si>
    <t>2.5-Minería, manufactura y construcción</t>
  </si>
  <si>
    <t>88-MULTIREGIONAL</t>
  </si>
  <si>
    <t>1.2-Relaciones internacionales</t>
  </si>
  <si>
    <t>2.6 - Transporte</t>
  </si>
  <si>
    <t>4.3 - Actividades deportivas, recreativas, culturales y religiosas</t>
  </si>
  <si>
    <t>98-NACIONAL</t>
  </si>
  <si>
    <t>2.3 - Riego</t>
  </si>
  <si>
    <t>2.5 - Minería, manufactura y construcción</t>
  </si>
  <si>
    <t>2.8 - Banca y seguros</t>
  </si>
  <si>
    <t>2.9 - Otros servicios económicos</t>
  </si>
  <si>
    <t>3.1 - Protección del aire, agua y suelo</t>
  </si>
  <si>
    <t>3.2 - Protección de la biodiversidad y ordenación de desechos</t>
  </si>
  <si>
    <t>4.6-Equidad de género</t>
  </si>
  <si>
    <t>5.1 - Intereses y comisiones de deuda pública</t>
  </si>
  <si>
    <t>Anexo 3. Ejecución por Clasificación Programática (Junio 2023)</t>
  </si>
  <si>
    <t>COMPROMISO</t>
  </si>
  <si>
    <t>PAGADO</t>
  </si>
  <si>
    <t>(Capítulo - Subcapítulo - Unidad Ejecutora - Programa)</t>
  </si>
  <si>
    <t>(Ley 366-22)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</si>
  <si>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</si>
  <si>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</si>
  <si>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</si>
  <si>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</si>
  <si>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</si>
  <si>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</si>
  <si>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</si>
  <si>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</si>
  <si>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</si>
  <si>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</si>
  <si>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</si>
  <si>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</si>
  <si>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</si>
  <si>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</si>
  <si>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</si>
  <si>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</si>
  <si>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</si>
  <si>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</si>
  <si>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</si>
  <si>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</si>
  <si>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</si>
  <si>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</si>
  <si>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</si>
  <si>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</si>
  <si>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</si>
  <si>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</si>
  <si>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</si>
  <si>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</si>
  <si>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</si>
  <si>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</si>
  <si>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02-GABINETE DE LA POLÍTICA SOCIAL</t>
  </si>
  <si>
    <t>0001-MINISTERIO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</si>
  <si>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</si>
  <si>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</si>
  <si>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</si>
  <si>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</si>
  <si>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</si>
  <si>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</si>
  <si>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</si>
  <si>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</si>
  <si>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</si>
  <si>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</si>
  <si>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</si>
  <si>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</si>
  <si>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</si>
  <si>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</si>
  <si>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</si>
  <si>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11-Control fiscal</t>
  </si>
  <si>
    <t>06-MINISTERIO DE LA PRESIDENCIA</t>
  </si>
  <si>
    <t>13-Atención,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</si>
  <si>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</si>
  <si>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</si>
  <si>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</si>
  <si>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</si>
  <si>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</si>
  <si>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</si>
  <si>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</si>
  <si>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</si>
  <si>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</si>
  <si>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</si>
  <si>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</si>
  <si>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</si>
  <si>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</si>
  <si>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</si>
  <si>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</si>
  <si>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</si>
  <si>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</si>
  <si>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</si>
  <si>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</si>
  <si>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</si>
  <si>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</si>
  <si>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</si>
  <si>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</si>
  <si>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</si>
  <si>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</si>
  <si>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</si>
  <si>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</si>
  <si>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</si>
  <si>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</si>
  <si>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0001 - POLICÍA NACIONAL</t>
  </si>
  <si>
    <t>11 - Servicios de seguridad ciudadana y orden público</t>
  </si>
  <si>
    <t>50 - Reducción de crímenes y delitos que afectan a la seguridad ciudadana</t>
  </si>
  <si>
    <t>0002 - INSTITUTO POLICIAL DE EDUCACION</t>
  </si>
  <si>
    <t>13 - Formación y cultura de la P.N</t>
  </si>
  <si>
    <t>0004-DIRECCION CENTRAL  DE  POLICIA DE TURISMO</t>
  </si>
  <si>
    <t>11-Servicios de seguridad ciudadana y orden público</t>
  </si>
  <si>
    <t>0005 - DIRECCION GENERAL DE SEGURIDAD DE TRANSITO Y TRANSPORTE TERRESTRE (DIGESETT)</t>
  </si>
  <si>
    <t>12 - Servicios de ordenamiento y asistencia del transporte terreste</t>
  </si>
  <si>
    <t>0007-DIRECCION GENERAL DE LA RESERVA DE LA POLICIA NACIONAL</t>
  </si>
  <si>
    <t>14-Servicios de salud, seguridad y bienestar social de la P.N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</si>
  <si>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</si>
  <si>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</si>
  <si>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</si>
  <si>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</si>
  <si>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</si>
  <si>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</si>
  <si>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</si>
  <si>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0003-FOMENTO Y PRODUCCION CUNARIA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</si>
  <si>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</si>
  <si>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</si>
  <si>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</si>
  <si>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</si>
  <si>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</si>
  <si>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</si>
  <si>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</si>
  <si>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</si>
  <si>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</si>
  <si>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</si>
  <si>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</si>
  <si>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</si>
  <si>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</si>
  <si>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</si>
  <si>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</si>
  <si>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</si>
  <si>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</si>
  <si>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</si>
  <si>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</si>
  <si>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</si>
  <si>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</si>
  <si>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</si>
  <si>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11-Defensa terrestre</t>
  </si>
  <si>
    <t>0002 - ACADEMIA MILITAR BATALLA DE LA CARRERA</t>
  </si>
  <si>
    <t>12 - Educación  y capacitación militar</t>
  </si>
  <si>
    <t>0003-ESCUELA DE GRADUADOS DE ESTUDIOS MILITARES DEL EJERCITO DE REP. DOM.</t>
  </si>
  <si>
    <t>12-Educación  y capacitación militar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</si>
  <si>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</si>
  <si>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</si>
  <si>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</si>
  <si>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</si>
  <si>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</si>
  <si>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</si>
  <si>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</si>
  <si>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</si>
  <si>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0001 - FUERZA AEREA DE LA  REPUBLICA DOMINICANA</t>
  </si>
  <si>
    <t>11 - Defensa Aerea</t>
  </si>
  <si>
    <t>0002 - HOSPITAL MILITAR FAD DR RAMON DE LARA</t>
  </si>
  <si>
    <t>13 - Servicio de salud</t>
  </si>
  <si>
    <t>0003 - FORMACION Y CAPACITACION TECNICO PROFESIONAL (IMESA)</t>
  </si>
  <si>
    <t>12 - Educacion y Capacitacion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</si>
  <si>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</si>
  <si>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</si>
  <si>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</si>
  <si>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</si>
  <si>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</si>
  <si>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</si>
  <si>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</si>
  <si>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</si>
  <si>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</si>
  <si>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</si>
  <si>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</si>
  <si>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</si>
  <si>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</si>
  <si>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</si>
  <si>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</si>
  <si>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</si>
  <si>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</si>
  <si>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</si>
  <si>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</si>
  <si>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</si>
  <si>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</si>
  <si>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</si>
  <si>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</si>
  <si>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</si>
  <si>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</si>
  <si>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</si>
  <si>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</si>
  <si>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</si>
  <si>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</si>
  <si>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</si>
  <si>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</si>
  <si>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</si>
  <si>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</si>
  <si>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</si>
  <si>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</si>
  <si>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</si>
  <si>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</si>
  <si>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</si>
  <si>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</si>
  <si>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</si>
  <si>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</si>
  <si>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</si>
  <si>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</si>
  <si>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</si>
  <si>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</si>
  <si>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</si>
  <si>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</si>
  <si>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</si>
  <si>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</si>
  <si>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</si>
  <si>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</si>
  <si>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</si>
  <si>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</si>
  <si>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</si>
  <si>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</si>
  <si>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</si>
  <si>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</si>
  <si>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</si>
  <si>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</si>
  <si>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</si>
  <si>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</si>
  <si>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</si>
  <si>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</si>
  <si>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</si>
  <si>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</si>
  <si>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</si>
  <si>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</si>
  <si>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</si>
  <si>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</si>
  <si>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</si>
  <si>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</si>
  <si>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</si>
  <si>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</si>
  <si>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</si>
  <si>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</si>
  <si>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</si>
  <si>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</si>
  <si>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</si>
  <si>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</si>
  <si>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</si>
  <si>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</si>
  <si>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</si>
  <si>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</si>
  <si>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</si>
  <si>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</si>
  <si>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</si>
  <si>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</si>
  <si>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</si>
  <si>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</si>
  <si>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</si>
  <si>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</si>
  <si>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</si>
  <si>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</si>
  <si>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</si>
  <si>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</si>
  <si>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</si>
  <si>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</si>
  <si>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</si>
  <si>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</si>
  <si>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</si>
  <si>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</si>
  <si>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</si>
  <si>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</si>
  <si>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</si>
  <si>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</si>
  <si>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</si>
  <si>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</si>
  <si>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</si>
  <si>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</si>
  <si>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</si>
  <si>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</si>
  <si>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</si>
  <si>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</si>
  <si>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</si>
  <si>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</si>
  <si>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</si>
  <si>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</si>
  <si>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</si>
  <si>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</si>
  <si>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</si>
  <si>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</si>
  <si>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</si>
  <si>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</si>
  <si>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</si>
  <si>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</si>
  <si>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</si>
  <si>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</si>
  <si>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</si>
  <si>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</si>
  <si>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</si>
  <si>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</si>
  <si>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</si>
  <si>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</si>
  <si>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</si>
  <si>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</si>
  <si>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</si>
  <si>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</si>
  <si>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</si>
  <si>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</si>
  <si>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</si>
  <si>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</si>
  <si>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</si>
  <si>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</si>
  <si>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</si>
  <si>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</si>
  <si>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</si>
  <si>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</si>
  <si>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</si>
  <si>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</si>
  <si>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</si>
  <si>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</si>
  <si>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</si>
  <si>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</si>
  <si>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</si>
  <si>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</si>
  <si>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</si>
  <si>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</si>
  <si>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</si>
  <si>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</si>
  <si>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</si>
  <si>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</si>
  <si>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</si>
  <si>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</si>
  <si>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</si>
  <si>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</si>
  <si>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</si>
  <si>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</si>
  <si>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</si>
  <si>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</si>
  <si>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</si>
  <si>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</si>
  <si>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</si>
  <si>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</si>
  <si>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</si>
  <si>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</si>
  <si>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</si>
  <si>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</si>
  <si>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</si>
  <si>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</si>
  <si>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</si>
  <si>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</si>
  <si>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</si>
  <si>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</si>
  <si>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</si>
  <si>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</si>
  <si>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</si>
  <si>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</si>
  <si>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</si>
  <si>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</si>
  <si>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</si>
  <si>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</si>
  <si>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</si>
  <si>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</si>
  <si>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</si>
  <si>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</si>
  <si>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</si>
  <si>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</si>
  <si>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</si>
  <si>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</si>
  <si>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</si>
  <si>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</si>
  <si>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</si>
  <si>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</si>
  <si>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</si>
  <si>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</si>
  <si>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</si>
  <si>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</si>
  <si>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</si>
  <si>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</si>
  <si>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</si>
  <si>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</si>
  <si>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</si>
  <si>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</si>
  <si>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</si>
  <si>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</si>
  <si>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</si>
  <si>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</si>
  <si>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</si>
  <si>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</si>
  <si>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</si>
  <si>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</si>
  <si>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</si>
  <si>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</si>
  <si>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</si>
  <si>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</si>
  <si>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</si>
  <si>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</si>
  <si>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</si>
  <si>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</si>
  <si>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</si>
  <si>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</si>
  <si>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</si>
  <si>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</si>
  <si>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</si>
  <si>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</si>
  <si>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</si>
  <si>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</si>
  <si>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</si>
  <si>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</si>
  <si>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</si>
  <si>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</si>
  <si>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</si>
  <si>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</si>
  <si>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</si>
  <si>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</si>
  <si>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</si>
  <si>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</si>
  <si>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</si>
  <si>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</si>
  <si>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</si>
  <si>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</si>
  <si>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</si>
  <si>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01 - ADM. DE OBLIGACIONES DEL TESORO</t>
  </si>
  <si>
    <t>0001 - MINISTERIO DE HACIENDA (OBLIGACIONES DEL TESORO)</t>
  </si>
  <si>
    <t>11 - Pago Energia No Cortable</t>
  </si>
  <si>
    <t>97 - Subsidios del Estado</t>
  </si>
  <si>
    <t>98 - ADMINISTRACION DE CONTRIBUCIONES ESPECIALES</t>
  </si>
  <si>
    <t>99 - Administración de activos, pasivos y transferencias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</si>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</sst>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.0,,_);\(#,##0.0,,\)"/>
    <numFmt numFmtId="167" formatCode="#,##0.00000_);\(#,##0.00000\)"/>
    <numFmt numFmtId="168" formatCode="#,##0.0,,"/>
    <numFmt numFmtId="169" formatCode="_(* #,##0.0_);_(* \(#,##0.0\);_(* &quot;-&quot;??_);_(@_)"/>
    <numFmt numFmtId="170" formatCode="0.0000%"/>
    <numFmt numFmtId="171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sz val="11"/>
      <color indexed="8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8"/>
      <color rgb="FF000000"/>
      <name val="Avenir Next LT Pro"/>
      <family val="2"/>
    </font>
    <font>
      <sz val="9"/>
      <color theme="1"/>
      <name val="Avenir Next LT Pro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vertAlign val="superscript"/>
      <sz val="11"/>
      <color theme="0"/>
      <name val="Avenir Next LT Pro"/>
      <family val="2"/>
    </font>
    <font>
      <b/>
      <sz val="11"/>
      <color theme="8" tint="-0.499984740745262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1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72">
    <xf numFmtId="0" fontId="0" fillId="0" borderId="0" xfId="0"/>
    <xf numFmtId="0" fontId="2" fillId="0" borderId="0" xfId="1" applyFont="1"/>
    <xf numFmtId="165" fontId="2" fillId="0" borderId="0" xfId="2" applyNumberFormat="1" applyFont="1"/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7" fillId="0" borderId="0" xfId="4" applyFont="1" applyAlignment="1">
      <alignment vertical="center" wrapText="1" readingOrder="1"/>
    </xf>
    <xf numFmtId="0" fontId="8" fillId="0" borderId="0" xfId="4" applyFont="1"/>
    <xf numFmtId="0" fontId="8" fillId="0" borderId="0" xfId="4" applyFont="1" applyAlignment="1">
      <alignment horizontal="center" vertical="top" wrapText="1" readingOrder="1"/>
    </xf>
    <xf numFmtId="0" fontId="8" fillId="0" borderId="0" xfId="4" applyFont="1" applyAlignment="1">
      <alignment vertical="top" wrapText="1" readingOrder="1"/>
    </xf>
    <xf numFmtId="0" fontId="2" fillId="0" borderId="0" xfId="4" applyFont="1"/>
    <xf numFmtId="0" fontId="2" fillId="0" borderId="0" xfId="4" applyFont="1" applyAlignment="1">
      <alignment horizontal="center"/>
    </xf>
    <xf numFmtId="0" fontId="7" fillId="2" borderId="1" xfId="4" applyFont="1" applyFill="1" applyBorder="1"/>
    <xf numFmtId="166" fontId="3" fillId="2" borderId="2" xfId="5" applyNumberFormat="1" applyFont="1" applyFill="1" applyBorder="1" applyAlignment="1">
      <alignment horizontal="center" vertical="center"/>
    </xf>
    <xf numFmtId="0" fontId="2" fillId="0" borderId="3" xfId="4" applyFont="1" applyBorder="1" applyAlignment="1">
      <alignment horizontal="center"/>
    </xf>
    <xf numFmtId="0" fontId="10" fillId="4" borderId="5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 wrapText="1"/>
    </xf>
    <xf numFmtId="0" fontId="10" fillId="3" borderId="17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0" fontId="10" fillId="3" borderId="12" xfId="4" applyFont="1" applyFill="1" applyBorder="1" applyAlignment="1">
      <alignment horizontal="center" vertical="center"/>
    </xf>
    <xf numFmtId="0" fontId="12" fillId="2" borderId="18" xfId="4" applyFont="1" applyFill="1" applyBorder="1"/>
    <xf numFmtId="166" fontId="12" fillId="2" borderId="18" xfId="4" applyNumberFormat="1" applyFont="1" applyFill="1" applyBorder="1" applyAlignment="1">
      <alignment horizontal="center" vertical="center"/>
    </xf>
    <xf numFmtId="165" fontId="12" fillId="2" borderId="18" xfId="2" applyNumberFormat="1" applyFont="1" applyFill="1" applyBorder="1" applyAlignment="1">
      <alignment horizontal="center" vertical="center"/>
    </xf>
    <xf numFmtId="0" fontId="4" fillId="0" borderId="19" xfId="4" applyFont="1" applyBorder="1" applyAlignment="1">
      <alignment horizontal="left" indent="1"/>
    </xf>
    <xf numFmtId="166" fontId="4" fillId="0" borderId="20" xfId="4" applyNumberFormat="1" applyFont="1" applyBorder="1" applyAlignment="1">
      <alignment horizontal="center" vertical="center"/>
    </xf>
    <xf numFmtId="165" fontId="4" fillId="0" borderId="20" xfId="2" applyNumberFormat="1" applyFont="1" applyBorder="1" applyAlignment="1">
      <alignment horizontal="center" vertical="center"/>
    </xf>
    <xf numFmtId="0" fontId="4" fillId="0" borderId="21" xfId="4" applyFont="1" applyBorder="1" applyAlignment="1">
      <alignment horizontal="left" indent="1"/>
    </xf>
    <xf numFmtId="166" fontId="4" fillId="0" borderId="0" xfId="4" applyNumberFormat="1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4" applyFont="1" applyAlignment="1">
      <alignment horizontal="left" indent="1"/>
    </xf>
    <xf numFmtId="0" fontId="4" fillId="0" borderId="22" xfId="4" applyFont="1" applyBorder="1" applyAlignment="1">
      <alignment horizontal="left" indent="1"/>
    </xf>
    <xf numFmtId="166" fontId="4" fillId="0" borderId="22" xfId="4" applyNumberFormat="1" applyFont="1" applyBorder="1" applyAlignment="1">
      <alignment horizontal="center" vertical="center"/>
    </xf>
    <xf numFmtId="165" fontId="4" fillId="0" borderId="22" xfId="2" applyNumberFormat="1" applyFont="1" applyBorder="1" applyAlignment="1">
      <alignment horizontal="center" vertical="center"/>
    </xf>
    <xf numFmtId="167" fontId="2" fillId="0" borderId="0" xfId="4" applyNumberFormat="1" applyFont="1"/>
    <xf numFmtId="0" fontId="4" fillId="0" borderId="22" xfId="4" applyFont="1" applyBorder="1" applyAlignment="1">
      <alignment horizontal="left" wrapText="1" indent="1"/>
    </xf>
    <xf numFmtId="166" fontId="4" fillId="0" borderId="23" xfId="4" applyNumberFormat="1" applyFont="1" applyBorder="1" applyAlignment="1">
      <alignment horizontal="center" vertical="center"/>
    </xf>
    <xf numFmtId="165" fontId="4" fillId="0" borderId="23" xfId="2" applyNumberFormat="1" applyFont="1" applyBorder="1" applyAlignment="1">
      <alignment horizontal="center" vertical="center"/>
    </xf>
    <xf numFmtId="0" fontId="4" fillId="0" borderId="0" xfId="4" applyFont="1" applyAlignment="1">
      <alignment horizontal="left" wrapText="1" indent="1"/>
    </xf>
    <xf numFmtId="164" fontId="2" fillId="0" borderId="0" xfId="6" applyFont="1"/>
    <xf numFmtId="164" fontId="2" fillId="0" borderId="0" xfId="4" applyNumberFormat="1" applyFont="1"/>
    <xf numFmtId="0" fontId="4" fillId="0" borderId="21" xfId="4" applyFont="1" applyBorder="1" applyAlignment="1">
      <alignment horizontal="left" wrapText="1" indent="1"/>
    </xf>
    <xf numFmtId="0" fontId="4" fillId="0" borderId="23" xfId="4" applyFont="1" applyBorder="1" applyAlignment="1">
      <alignment horizontal="left" wrapText="1" indent="1"/>
    </xf>
    <xf numFmtId="0" fontId="4" fillId="0" borderId="20" xfId="4" applyFont="1" applyBorder="1" applyAlignment="1">
      <alignment horizontal="left" wrapText="1" indent="1"/>
    </xf>
    <xf numFmtId="0" fontId="4" fillId="0" borderId="23" xfId="4" applyFont="1" applyBorder="1" applyAlignment="1">
      <alignment horizontal="left" indent="1"/>
    </xf>
    <xf numFmtId="168" fontId="4" fillId="0" borderId="20" xfId="4" applyNumberFormat="1" applyFont="1" applyBorder="1" applyAlignment="1">
      <alignment horizontal="center" vertical="center"/>
    </xf>
    <xf numFmtId="168" fontId="4" fillId="0" borderId="23" xfId="4" applyNumberFormat="1" applyFont="1" applyBorder="1" applyAlignment="1">
      <alignment horizontal="center" vertical="center"/>
    </xf>
    <xf numFmtId="0" fontId="10" fillId="4" borderId="24" xfId="4" applyFont="1" applyFill="1" applyBorder="1" applyAlignment="1">
      <alignment horizontal="left"/>
    </xf>
    <xf numFmtId="166" fontId="10" fillId="4" borderId="25" xfId="4" applyNumberFormat="1" applyFont="1" applyFill="1" applyBorder="1" applyAlignment="1">
      <alignment horizontal="center" vertical="center"/>
    </xf>
    <xf numFmtId="165" fontId="10" fillId="4" borderId="25" xfId="2" applyNumberFormat="1" applyFont="1" applyFill="1" applyBorder="1" applyAlignment="1">
      <alignment horizontal="center" vertical="center"/>
    </xf>
    <xf numFmtId="165" fontId="10" fillId="4" borderId="26" xfId="2" applyNumberFormat="1" applyFont="1" applyFill="1" applyBorder="1" applyAlignment="1">
      <alignment horizontal="center" vertical="center"/>
    </xf>
    <xf numFmtId="0" fontId="5" fillId="0" borderId="0" xfId="4" applyFont="1" applyAlignment="1">
      <alignment horizontal="left"/>
    </xf>
    <xf numFmtId="166" fontId="5" fillId="0" borderId="0" xfId="4" applyNumberFormat="1" applyFont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166" fontId="2" fillId="0" borderId="0" xfId="4" applyNumberFormat="1" applyFont="1" applyAlignment="1">
      <alignment horizontal="center" vertical="center"/>
    </xf>
    <xf numFmtId="166" fontId="3" fillId="0" borderId="0" xfId="4" applyNumberFormat="1" applyFont="1" applyAlignment="1">
      <alignment horizontal="center" vertical="center"/>
    </xf>
    <xf numFmtId="43" fontId="2" fillId="0" borderId="0" xfId="7" applyFont="1"/>
    <xf numFmtId="43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0" xfId="0" applyFont="1"/>
    <xf numFmtId="0" fontId="21" fillId="0" borderId="0" xfId="0" applyFont="1"/>
    <xf numFmtId="169" fontId="22" fillId="0" borderId="0" xfId="6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22" fillId="0" borderId="3" xfId="0" applyFont="1" applyBorder="1"/>
    <xf numFmtId="0" fontId="10" fillId="3" borderId="28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3" borderId="3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left"/>
    </xf>
    <xf numFmtId="168" fontId="23" fillId="2" borderId="43" xfId="6" applyNumberFormat="1" applyFont="1" applyFill="1" applyBorder="1" applyAlignment="1">
      <alignment horizontal="center" vertical="center"/>
    </xf>
    <xf numFmtId="165" fontId="23" fillId="2" borderId="43" xfId="8" applyNumberFormat="1" applyFont="1" applyFill="1" applyBorder="1" applyAlignment="1">
      <alignment horizontal="center" vertical="center"/>
    </xf>
    <xf numFmtId="10" fontId="2" fillId="0" borderId="0" xfId="6" applyNumberFormat="1" applyFont="1"/>
    <xf numFmtId="164" fontId="2" fillId="0" borderId="0" xfId="0" applyNumberFormat="1" applyFont="1"/>
    <xf numFmtId="0" fontId="12" fillId="0" borderId="20" xfId="0" applyFont="1" applyBorder="1" applyAlignment="1">
      <alignment horizontal="left" indent="1"/>
    </xf>
    <xf numFmtId="168" fontId="23" fillId="0" borderId="20" xfId="6" applyNumberFormat="1" applyFont="1" applyBorder="1" applyAlignment="1">
      <alignment horizontal="center" vertical="center"/>
    </xf>
    <xf numFmtId="165" fontId="23" fillId="0" borderId="20" xfId="8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wrapText="1" indent="2"/>
    </xf>
    <xf numFmtId="168" fontId="24" fillId="0" borderId="22" xfId="6" applyNumberFormat="1" applyFont="1" applyFill="1" applyBorder="1" applyAlignment="1">
      <alignment horizontal="center" vertical="center"/>
    </xf>
    <xf numFmtId="165" fontId="24" fillId="0" borderId="22" xfId="8" applyNumberFormat="1" applyFont="1" applyFill="1" applyBorder="1" applyAlignment="1">
      <alignment horizontal="center" vertical="center"/>
    </xf>
    <xf numFmtId="165" fontId="24" fillId="0" borderId="22" xfId="8" applyNumberFormat="1" applyFont="1" applyBorder="1" applyAlignment="1">
      <alignment horizontal="center" vertical="center"/>
    </xf>
    <xf numFmtId="168" fontId="24" fillId="0" borderId="22" xfId="6" applyNumberFormat="1" applyFont="1" applyBorder="1" applyAlignment="1">
      <alignment horizontal="center" vertical="center"/>
    </xf>
    <xf numFmtId="165" fontId="2" fillId="0" borderId="0" xfId="8" applyNumberFormat="1" applyFont="1"/>
    <xf numFmtId="0" fontId="4" fillId="0" borderId="22" xfId="0" applyFont="1" applyBorder="1" applyAlignment="1">
      <alignment horizontal="left" indent="2"/>
    </xf>
    <xf numFmtId="0" fontId="4" fillId="0" borderId="23" xfId="0" applyFont="1" applyBorder="1" applyAlignment="1">
      <alignment horizontal="left" indent="2"/>
    </xf>
    <xf numFmtId="168" fontId="24" fillId="0" borderId="23" xfId="6" applyNumberFormat="1" applyFont="1" applyFill="1" applyBorder="1" applyAlignment="1">
      <alignment horizontal="center" vertical="center"/>
    </xf>
    <xf numFmtId="165" fontId="24" fillId="0" borderId="23" xfId="8" applyNumberFormat="1" applyFont="1" applyFill="1" applyBorder="1" applyAlignment="1">
      <alignment horizontal="center" vertical="center"/>
    </xf>
    <xf numFmtId="165" fontId="24" fillId="0" borderId="23" xfId="8" applyNumberFormat="1" applyFont="1" applyBorder="1" applyAlignment="1">
      <alignment horizontal="center" vertical="center"/>
    </xf>
    <xf numFmtId="168" fontId="24" fillId="0" borderId="23" xfId="6" applyNumberFormat="1" applyFont="1" applyBorder="1" applyAlignment="1">
      <alignment horizontal="center" vertical="center"/>
    </xf>
    <xf numFmtId="170" fontId="2" fillId="0" borderId="0" xfId="8" applyNumberFormat="1" applyFont="1"/>
    <xf numFmtId="0" fontId="4" fillId="0" borderId="0" xfId="0" applyFont="1" applyAlignment="1">
      <alignment horizontal="left" indent="2"/>
    </xf>
    <xf numFmtId="168" fontId="24" fillId="0" borderId="0" xfId="6" applyNumberFormat="1" applyFont="1" applyFill="1" applyBorder="1" applyAlignment="1">
      <alignment horizontal="center" vertical="center"/>
    </xf>
    <xf numFmtId="165" fontId="24" fillId="0" borderId="0" xfId="8" applyNumberFormat="1" applyFont="1" applyFill="1" applyBorder="1" applyAlignment="1">
      <alignment horizontal="center" vertical="center"/>
    </xf>
    <xf numFmtId="165" fontId="24" fillId="0" borderId="0" xfId="8" applyNumberFormat="1" applyFont="1" applyBorder="1" applyAlignment="1">
      <alignment horizontal="center" vertical="center"/>
    </xf>
    <xf numFmtId="168" fontId="24" fillId="0" borderId="0" xfId="6" applyNumberFormat="1" applyFont="1" applyBorder="1" applyAlignment="1">
      <alignment horizontal="center" vertical="center"/>
    </xf>
    <xf numFmtId="4" fontId="25" fillId="0" borderId="0" xfId="0" applyNumberFormat="1" applyFont="1"/>
    <xf numFmtId="0" fontId="12" fillId="0" borderId="23" xfId="0" applyFont="1" applyBorder="1" applyAlignment="1">
      <alignment horizontal="left" indent="1"/>
    </xf>
    <xf numFmtId="168" fontId="23" fillId="0" borderId="23" xfId="6" applyNumberFormat="1" applyFont="1" applyFill="1" applyBorder="1" applyAlignment="1">
      <alignment horizontal="center" vertical="center"/>
    </xf>
    <xf numFmtId="165" fontId="23" fillId="0" borderId="23" xfId="8" applyNumberFormat="1" applyFont="1" applyFill="1" applyBorder="1" applyAlignment="1">
      <alignment horizontal="center" vertical="center"/>
    </xf>
    <xf numFmtId="165" fontId="23" fillId="0" borderId="23" xfId="8" applyNumberFormat="1" applyFont="1" applyBorder="1" applyAlignment="1">
      <alignment horizontal="center" vertical="center"/>
    </xf>
    <xf numFmtId="168" fontId="23" fillId="0" borderId="23" xfId="6" applyNumberFormat="1" applyFont="1" applyBorder="1" applyAlignment="1">
      <alignment horizontal="center" vertical="center"/>
    </xf>
    <xf numFmtId="4" fontId="26" fillId="0" borderId="0" xfId="0" applyNumberFormat="1" applyFont="1"/>
    <xf numFmtId="0" fontId="12" fillId="0" borderId="22" xfId="0" applyFont="1" applyBorder="1" applyAlignment="1">
      <alignment horizontal="left" indent="1"/>
    </xf>
    <xf numFmtId="168" fontId="23" fillId="0" borderId="22" xfId="6" applyNumberFormat="1" applyFont="1" applyFill="1" applyBorder="1" applyAlignment="1">
      <alignment horizontal="center" vertical="center"/>
    </xf>
    <xf numFmtId="165" fontId="23" fillId="0" borderId="22" xfId="8" applyNumberFormat="1" applyFont="1" applyFill="1" applyBorder="1" applyAlignment="1">
      <alignment horizontal="center" vertical="center"/>
    </xf>
    <xf numFmtId="165" fontId="23" fillId="0" borderId="22" xfId="8" applyNumberFormat="1" applyFont="1" applyBorder="1" applyAlignment="1">
      <alignment horizontal="center" vertical="center"/>
    </xf>
    <xf numFmtId="168" fontId="23" fillId="0" borderId="22" xfId="6" applyNumberFormat="1" applyFont="1" applyBorder="1" applyAlignment="1">
      <alignment horizontal="center" vertical="center"/>
    </xf>
    <xf numFmtId="0" fontId="12" fillId="0" borderId="0" xfId="0" applyFont="1" applyAlignment="1">
      <alignment horizontal="left" indent="1"/>
    </xf>
    <xf numFmtId="168" fontId="23" fillId="0" borderId="0" xfId="6" applyNumberFormat="1" applyFont="1" applyFill="1" applyBorder="1" applyAlignment="1">
      <alignment horizontal="center" vertical="center"/>
    </xf>
    <xf numFmtId="165" fontId="23" fillId="0" borderId="0" xfId="8" applyNumberFormat="1" applyFont="1" applyFill="1" applyBorder="1" applyAlignment="1">
      <alignment horizontal="center" vertical="center"/>
    </xf>
    <xf numFmtId="165" fontId="23" fillId="0" borderId="0" xfId="8" applyNumberFormat="1" applyFont="1" applyBorder="1" applyAlignment="1">
      <alignment horizontal="center" vertical="center"/>
    </xf>
    <xf numFmtId="168" fontId="23" fillId="0" borderId="0" xfId="6" applyNumberFormat="1" applyFont="1" applyBorder="1" applyAlignment="1">
      <alignment horizontal="center" vertical="center"/>
    </xf>
    <xf numFmtId="0" fontId="12" fillId="2" borderId="18" xfId="0" applyFont="1" applyFill="1" applyBorder="1" applyAlignment="1">
      <alignment horizontal="left"/>
    </xf>
    <xf numFmtId="168" fontId="23" fillId="2" borderId="18" xfId="6" applyNumberFormat="1" applyFont="1" applyFill="1" applyBorder="1" applyAlignment="1">
      <alignment horizontal="center" vertical="center"/>
    </xf>
    <xf numFmtId="165" fontId="23" fillId="2" borderId="18" xfId="8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wrapText="1" indent="1"/>
    </xf>
    <xf numFmtId="168" fontId="23" fillId="0" borderId="20" xfId="6" applyNumberFormat="1" applyFont="1" applyFill="1" applyBorder="1" applyAlignment="1">
      <alignment horizontal="center" vertical="center"/>
    </xf>
    <xf numFmtId="165" fontId="23" fillId="0" borderId="20" xfId="8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 indent="1"/>
    </xf>
    <xf numFmtId="0" fontId="10" fillId="4" borderId="27" xfId="0" applyFont="1" applyFill="1" applyBorder="1" applyAlignment="1">
      <alignment horizontal="left" vertical="center"/>
    </xf>
    <xf numFmtId="168" fontId="10" fillId="4" borderId="28" xfId="6" applyNumberFormat="1" applyFont="1" applyFill="1" applyBorder="1" applyAlignment="1">
      <alignment horizontal="center" vertical="center"/>
    </xf>
    <xf numFmtId="165" fontId="10" fillId="4" borderId="27" xfId="8" applyNumberFormat="1" applyFont="1" applyFill="1" applyBorder="1" applyAlignment="1">
      <alignment horizontal="center" vertical="center"/>
    </xf>
    <xf numFmtId="165" fontId="10" fillId="4" borderId="28" xfId="8" applyNumberFormat="1" applyFont="1" applyFill="1" applyBorder="1" applyAlignment="1">
      <alignment horizontal="center" vertical="center"/>
    </xf>
    <xf numFmtId="165" fontId="10" fillId="4" borderId="44" xfId="8" applyNumberFormat="1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left"/>
    </xf>
    <xf numFmtId="168" fontId="23" fillId="2" borderId="46" xfId="6" applyNumberFormat="1" applyFont="1" applyFill="1" applyBorder="1" applyAlignment="1">
      <alignment horizontal="center" vertical="center"/>
    </xf>
    <xf numFmtId="165" fontId="23" fillId="2" borderId="45" xfId="8" applyNumberFormat="1" applyFont="1" applyFill="1" applyBorder="1" applyAlignment="1">
      <alignment horizontal="center" vertical="center"/>
    </xf>
    <xf numFmtId="165" fontId="23" fillId="2" borderId="46" xfId="8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left" indent="1"/>
    </xf>
    <xf numFmtId="168" fontId="24" fillId="0" borderId="48" xfId="6" applyNumberFormat="1" applyFont="1" applyFill="1" applyBorder="1" applyAlignment="1">
      <alignment horizontal="center" vertical="center"/>
    </xf>
    <xf numFmtId="165" fontId="24" fillId="0" borderId="47" xfId="8" applyNumberFormat="1" applyFont="1" applyFill="1" applyBorder="1" applyAlignment="1">
      <alignment horizontal="center" vertical="center"/>
    </xf>
    <xf numFmtId="165" fontId="24" fillId="0" borderId="48" xfId="8" applyNumberFormat="1" applyFont="1" applyFill="1" applyBorder="1" applyAlignment="1">
      <alignment horizontal="center" vertical="center"/>
    </xf>
    <xf numFmtId="165" fontId="24" fillId="0" borderId="20" xfId="8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indent="1"/>
    </xf>
    <xf numFmtId="168" fontId="24" fillId="0" borderId="37" xfId="6" applyNumberFormat="1" applyFont="1" applyFill="1" applyBorder="1" applyAlignment="1">
      <alignment horizontal="center" vertical="center"/>
    </xf>
    <xf numFmtId="165" fontId="24" fillId="0" borderId="36" xfId="8" applyNumberFormat="1" applyFont="1" applyFill="1" applyBorder="1" applyAlignment="1">
      <alignment horizontal="center" vertical="center"/>
    </xf>
    <xf numFmtId="165" fontId="24" fillId="0" borderId="37" xfId="8" applyNumberFormat="1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left" vertical="center"/>
    </xf>
    <xf numFmtId="168" fontId="10" fillId="4" borderId="50" xfId="6" applyNumberFormat="1" applyFont="1" applyFill="1" applyBorder="1" applyAlignment="1">
      <alignment horizontal="center" vertical="center"/>
    </xf>
    <xf numFmtId="165" fontId="10" fillId="4" borderId="49" xfId="8" applyNumberFormat="1" applyFont="1" applyFill="1" applyBorder="1" applyAlignment="1">
      <alignment horizontal="center" vertical="center"/>
    </xf>
    <xf numFmtId="165" fontId="10" fillId="4" borderId="50" xfId="8" applyNumberFormat="1" applyFont="1" applyFill="1" applyBorder="1" applyAlignment="1">
      <alignment horizontal="center" vertical="center"/>
    </xf>
    <xf numFmtId="165" fontId="10" fillId="4" borderId="3" xfId="8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8" fontId="7" fillId="0" borderId="0" xfId="6" applyNumberFormat="1" applyFont="1" applyFill="1" applyBorder="1" applyAlignment="1">
      <alignment horizontal="center" vertical="center"/>
    </xf>
    <xf numFmtId="165" fontId="7" fillId="0" borderId="36" xfId="8" applyNumberFormat="1" applyFont="1" applyFill="1" applyBorder="1" applyAlignment="1">
      <alignment horizontal="center" vertical="center"/>
    </xf>
    <xf numFmtId="165" fontId="7" fillId="0" borderId="0" xfId="8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vertical="top" wrapText="1" readingOrder="1"/>
    </xf>
    <xf numFmtId="0" fontId="2" fillId="0" borderId="51" xfId="1" applyFont="1" applyBorder="1" applyAlignment="1">
      <alignment horizontal="center"/>
    </xf>
    <xf numFmtId="0" fontId="5" fillId="4" borderId="53" xfId="1" applyFont="1" applyFill="1" applyBorder="1" applyAlignment="1">
      <alignment horizontal="center" vertical="center"/>
    </xf>
    <xf numFmtId="0" fontId="7" fillId="2" borderId="1" xfId="1" applyFont="1" applyFill="1" applyBorder="1"/>
    <xf numFmtId="0" fontId="5" fillId="3" borderId="16" xfId="1" applyFont="1" applyFill="1" applyBorder="1" applyAlignment="1">
      <alignment horizontal="center" vertical="center" wrapText="1"/>
    </xf>
    <xf numFmtId="4" fontId="2" fillId="0" borderId="0" xfId="1" applyNumberFormat="1" applyFont="1"/>
    <xf numFmtId="0" fontId="5" fillId="3" borderId="16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165" fontId="2" fillId="0" borderId="0" xfId="3" applyNumberFormat="1" applyFont="1"/>
    <xf numFmtId="0" fontId="3" fillId="2" borderId="57" xfId="1" applyFont="1" applyFill="1" applyBorder="1" applyAlignment="1">
      <alignment horizontal="left" vertical="center" wrapText="1"/>
    </xf>
    <xf numFmtId="166" fontId="3" fillId="2" borderId="57" xfId="1" applyNumberFormat="1" applyFont="1" applyFill="1" applyBorder="1" applyAlignment="1">
      <alignment horizontal="center" vertical="center"/>
    </xf>
    <xf numFmtId="165" fontId="3" fillId="2" borderId="57" xfId="2" applyNumberFormat="1" applyFont="1" applyFill="1" applyBorder="1" applyAlignment="1">
      <alignment horizontal="center" vertical="center"/>
    </xf>
    <xf numFmtId="165" fontId="2" fillId="0" borderId="0" xfId="2" applyNumberFormat="1" applyFont="1" applyBorder="1" applyAlignment="1">
      <alignment horizontal="center" vertical="center"/>
    </xf>
    <xf numFmtId="0" fontId="3" fillId="0" borderId="20" xfId="1" applyFont="1" applyBorder="1" applyAlignment="1">
      <alignment horizontal="left" vertical="center" wrapText="1" indent="1"/>
    </xf>
    <xf numFmtId="166" fontId="3" fillId="0" borderId="20" xfId="1" applyNumberFormat="1" applyFont="1" applyBorder="1" applyAlignment="1">
      <alignment horizontal="center" vertical="center"/>
    </xf>
    <xf numFmtId="165" fontId="3" fillId="0" borderId="20" xfId="2" applyNumberFormat="1" applyFont="1" applyBorder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0" fontId="2" fillId="0" borderId="22" xfId="1" applyFont="1" applyBorder="1" applyAlignment="1">
      <alignment horizontal="left" vertical="center" wrapText="1" indent="2"/>
    </xf>
    <xf numFmtId="166" fontId="2" fillId="0" borderId="22" xfId="1" applyNumberFormat="1" applyFont="1" applyBorder="1" applyAlignment="1">
      <alignment horizontal="center" vertical="center"/>
    </xf>
    <xf numFmtId="165" fontId="2" fillId="0" borderId="22" xfId="2" applyNumberFormat="1" applyFont="1" applyBorder="1" applyAlignment="1">
      <alignment horizontal="center" vertical="center"/>
    </xf>
    <xf numFmtId="39" fontId="2" fillId="0" borderId="0" xfId="1" applyNumberFormat="1" applyFont="1"/>
    <xf numFmtId="0" fontId="2" fillId="0" borderId="23" xfId="1" applyFont="1" applyBorder="1" applyAlignment="1">
      <alignment horizontal="left" vertical="center" wrapText="1" indent="2"/>
    </xf>
    <xf numFmtId="166" fontId="2" fillId="0" borderId="23" xfId="1" applyNumberFormat="1" applyFont="1" applyBorder="1" applyAlignment="1">
      <alignment horizontal="center" vertical="center"/>
    </xf>
    <xf numFmtId="165" fontId="2" fillId="0" borderId="23" xfId="2" applyNumberFormat="1" applyFont="1" applyBorder="1" applyAlignment="1">
      <alignment horizontal="center" vertical="center"/>
    </xf>
    <xf numFmtId="164" fontId="2" fillId="0" borderId="0" xfId="6" applyFont="1" applyBorder="1" applyAlignment="1">
      <alignment horizontal="center" vertical="center"/>
    </xf>
    <xf numFmtId="0" fontId="2" fillId="0" borderId="23" xfId="10" applyFont="1" applyBorder="1" applyAlignment="1">
      <alignment horizontal="left" vertical="center" wrapText="1" indent="2"/>
    </xf>
    <xf numFmtId="0" fontId="3" fillId="0" borderId="23" xfId="1" applyFont="1" applyBorder="1" applyAlignment="1">
      <alignment horizontal="left" vertical="center" wrapText="1" indent="1"/>
    </xf>
    <xf numFmtId="166" fontId="3" fillId="0" borderId="23" xfId="1" applyNumberFormat="1" applyFont="1" applyBorder="1" applyAlignment="1">
      <alignment horizontal="center" vertical="center"/>
    </xf>
    <xf numFmtId="165" fontId="3" fillId="0" borderId="23" xfId="2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left" vertical="center" wrapText="1" indent="1"/>
    </xf>
    <xf numFmtId="166" fontId="3" fillId="0" borderId="22" xfId="1" applyNumberFormat="1" applyFont="1" applyBorder="1" applyAlignment="1">
      <alignment horizontal="center" vertical="center"/>
    </xf>
    <xf numFmtId="165" fontId="3" fillId="0" borderId="22" xfId="2" applyNumberFormat="1" applyFont="1" applyBorder="1" applyAlignment="1">
      <alignment horizontal="center" vertical="center"/>
    </xf>
    <xf numFmtId="0" fontId="2" fillId="0" borderId="58" xfId="10" applyFont="1" applyBorder="1" applyAlignment="1">
      <alignment horizontal="left" vertical="center" wrapText="1" indent="2"/>
    </xf>
    <xf numFmtId="166" fontId="2" fillId="0" borderId="0" xfId="1" applyNumberFormat="1" applyFont="1" applyAlignment="1">
      <alignment horizontal="center" vertical="center"/>
    </xf>
    <xf numFmtId="0" fontId="2" fillId="0" borderId="22" xfId="10" applyFont="1" applyBorder="1" applyAlignment="1">
      <alignment horizontal="left" vertical="center" wrapText="1" indent="2"/>
    </xf>
    <xf numFmtId="0" fontId="3" fillId="0" borderId="0" xfId="1" applyFont="1" applyAlignment="1">
      <alignment horizontal="left" vertical="center" wrapText="1" indent="1"/>
    </xf>
    <xf numFmtId="166" fontId="3" fillId="0" borderId="0" xfId="1" applyNumberFormat="1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0" fontId="3" fillId="2" borderId="59" xfId="1" applyFont="1" applyFill="1" applyBorder="1" applyAlignment="1">
      <alignment horizontal="left" vertical="center" wrapText="1"/>
    </xf>
    <xf numFmtId="166" fontId="3" fillId="2" borderId="18" xfId="1" applyNumberFormat="1" applyFont="1" applyFill="1" applyBorder="1" applyAlignment="1">
      <alignment horizontal="center" vertical="center"/>
    </xf>
    <xf numFmtId="165" fontId="3" fillId="2" borderId="18" xfId="2" applyNumberFormat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 indent="1"/>
    </xf>
    <xf numFmtId="165" fontId="2" fillId="0" borderId="0" xfId="2" applyNumberFormat="1" applyFont="1" applyBorder="1"/>
    <xf numFmtId="0" fontId="3" fillId="0" borderId="22" xfId="1" applyFont="1" applyBorder="1" applyAlignment="1">
      <alignment horizontal="left" vertical="center" indent="1"/>
    </xf>
    <xf numFmtId="0" fontId="5" fillId="4" borderId="60" xfId="1" applyFont="1" applyFill="1" applyBorder="1" applyAlignment="1">
      <alignment horizontal="left" vertical="center"/>
    </xf>
    <xf numFmtId="166" fontId="5" fillId="4" borderId="61" xfId="1" applyNumberFormat="1" applyFont="1" applyFill="1" applyBorder="1" applyAlignment="1">
      <alignment horizontal="center" vertical="center"/>
    </xf>
    <xf numFmtId="165" fontId="5" fillId="4" borderId="61" xfId="2" applyNumberFormat="1" applyFont="1" applyFill="1" applyBorder="1" applyAlignment="1">
      <alignment horizontal="center" vertical="center"/>
    </xf>
    <xf numFmtId="165" fontId="5" fillId="4" borderId="62" xfId="2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166" fontId="5" fillId="0" borderId="0" xfId="1" applyNumberFormat="1" applyFont="1" applyAlignment="1">
      <alignment horizontal="center" vertical="center"/>
    </xf>
    <xf numFmtId="165" fontId="2" fillId="0" borderId="0" xfId="2" applyNumberFormat="1" applyFont="1" applyFill="1" applyBorder="1"/>
    <xf numFmtId="9" fontId="2" fillId="0" borderId="0" xfId="3" applyFont="1"/>
    <xf numFmtId="165" fontId="2" fillId="0" borderId="0" xfId="1" applyNumberFormat="1" applyFont="1"/>
    <xf numFmtId="166" fontId="2" fillId="0" borderId="0" xfId="1" applyNumberFormat="1" applyFont="1"/>
    <xf numFmtId="171" fontId="2" fillId="0" borderId="0" xfId="1" applyNumberFormat="1" applyFont="1"/>
    <xf numFmtId="0" fontId="3" fillId="0" borderId="0" xfId="1" applyFont="1"/>
    <xf numFmtId="0" fontId="5" fillId="4" borderId="64" xfId="0" applyFont="1" applyFill="1" applyBorder="1" applyAlignment="1">
      <alignment horizontal="center" vertical="center"/>
    </xf>
    <xf numFmtId="166" fontId="3" fillId="5" borderId="0" xfId="0" applyNumberFormat="1" applyFont="1" applyFill="1"/>
    <xf numFmtId="168" fontId="3" fillId="5" borderId="0" xfId="0" applyNumberFormat="1" applyFont="1" applyFill="1"/>
    <xf numFmtId="0" fontId="3" fillId="0" borderId="0" xfId="0" applyFont="1" applyAlignment="1">
      <alignment horizontal="left" indent="1"/>
    </xf>
    <xf numFmtId="168" fontId="3" fillId="0" borderId="0" xfId="0" applyNumberFormat="1" applyFont="1"/>
    <xf numFmtId="0" fontId="3" fillId="6" borderId="0" xfId="0" applyFont="1" applyFill="1" applyAlignment="1">
      <alignment horizontal="left" indent="1"/>
    </xf>
    <xf numFmtId="168" fontId="3" fillId="6" borderId="0" xfId="0" applyNumberFormat="1" applyFont="1" applyFill="1"/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168" fontId="2" fillId="0" borderId="0" xfId="0" applyNumberFormat="1" applyFont="1"/>
    <xf numFmtId="0" fontId="3" fillId="0" borderId="65" xfId="0" applyFont="1" applyBorder="1" applyAlignment="1">
      <alignment horizontal="left"/>
    </xf>
    <xf numFmtId="168" fontId="3" fillId="0" borderId="65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66" fontId="2" fillId="0" borderId="0" xfId="0" applyNumberFormat="1" applyFont="1"/>
    <xf numFmtId="0" fontId="1" fillId="0" borderId="0" xfId="11"/>
    <xf numFmtId="0" fontId="5" fillId="4" borderId="8" xfId="11" applyFont="1" applyFill="1" applyBorder="1" applyAlignment="1">
      <alignment horizontal="center" vertical="center" wrapText="1"/>
    </xf>
    <xf numFmtId="0" fontId="5" fillId="4" borderId="0" xfId="11" applyFont="1" applyFill="1" applyAlignment="1">
      <alignment horizontal="center" vertical="center" wrapText="1"/>
    </xf>
    <xf numFmtId="0" fontId="5" fillId="4" borderId="64" xfId="11" applyFont="1" applyFill="1" applyBorder="1" applyAlignment="1">
      <alignment horizontal="center" vertical="center"/>
    </xf>
    <xf numFmtId="0" fontId="5" fillId="4" borderId="15" xfId="11" applyFont="1" applyFill="1" applyBorder="1" applyAlignment="1">
      <alignment horizontal="center" vertical="center"/>
    </xf>
    <xf numFmtId="0" fontId="5" fillId="4" borderId="15" xfId="11" applyFont="1" applyFill="1" applyBorder="1" applyAlignment="1">
      <alignment horizontal="center" vertical="center" wrapText="1"/>
    </xf>
    <xf numFmtId="0" fontId="3" fillId="5" borderId="0" xfId="11" applyFont="1" applyFill="1" applyAlignment="1">
      <alignment horizontal="left"/>
    </xf>
    <xf numFmtId="166" fontId="3" fillId="5" borderId="0" xfId="11" applyNumberFormat="1" applyFont="1" applyFill="1" applyAlignment="1">
      <alignment horizontal="right"/>
    </xf>
    <xf numFmtId="165" fontId="3" fillId="5" borderId="0" xfId="12" applyNumberFormat="1" applyFont="1" applyFill="1" applyAlignment="1">
      <alignment horizontal="right"/>
    </xf>
    <xf numFmtId="0" fontId="30" fillId="0" borderId="0" xfId="11" applyFont="1" applyAlignment="1">
      <alignment horizontal="left" indent="1"/>
    </xf>
    <xf numFmtId="166" fontId="30" fillId="0" borderId="0" xfId="11" applyNumberFormat="1" applyFont="1" applyAlignment="1">
      <alignment horizontal="right"/>
    </xf>
    <xf numFmtId="165" fontId="30" fillId="0" borderId="0" xfId="12" applyNumberFormat="1" applyFont="1" applyAlignment="1">
      <alignment horizontal="right" vertical="center"/>
    </xf>
    <xf numFmtId="0" fontId="2" fillId="0" borderId="0" xfId="11" applyFont="1" applyAlignment="1">
      <alignment horizontal="left" indent="2"/>
    </xf>
    <xf numFmtId="166" fontId="2" fillId="0" borderId="0" xfId="11" applyNumberFormat="1" applyFont="1" applyAlignment="1">
      <alignment horizontal="right"/>
    </xf>
    <xf numFmtId="165" fontId="2" fillId="0" borderId="0" xfId="12" applyNumberFormat="1" applyFont="1" applyAlignment="1">
      <alignment horizontal="right" vertical="center"/>
    </xf>
    <xf numFmtId="0" fontId="0" fillId="0" borderId="0" xfId="0" applyAlignment="1">
      <alignment horizontal="left" indent="3"/>
    </xf>
    <xf numFmtId="0" fontId="3" fillId="0" borderId="65" xfId="11" applyFont="1" applyBorder="1" applyAlignment="1">
      <alignment horizontal="left"/>
    </xf>
    <xf numFmtId="166" fontId="3" fillId="0" borderId="65" xfId="11" applyNumberFormat="1" applyFont="1" applyBorder="1" applyAlignment="1">
      <alignment horizontal="right"/>
    </xf>
    <xf numFmtId="165" fontId="3" fillId="0" borderId="65" xfId="12" applyNumberFormat="1" applyFont="1" applyBorder="1" applyAlignment="1">
      <alignment horizontal="right" vertical="center"/>
    </xf>
    <xf numFmtId="0" fontId="12" fillId="0" borderId="0" xfId="13" applyFont="1" applyAlignment="1">
      <alignment horizontal="center" vertical="center"/>
    </xf>
    <xf numFmtId="0" fontId="2" fillId="0" borderId="0" xfId="13" applyFont="1"/>
    <xf numFmtId="0" fontId="4" fillId="0" borderId="0" xfId="13" applyFont="1" applyAlignment="1">
      <alignment horizontal="center" vertical="center"/>
    </xf>
    <xf numFmtId="0" fontId="5" fillId="4" borderId="64" xfId="13" applyFont="1" applyFill="1" applyBorder="1" applyAlignment="1">
      <alignment horizontal="center" vertical="center"/>
    </xf>
    <xf numFmtId="0" fontId="5" fillId="4" borderId="15" xfId="13" applyFont="1" applyFill="1" applyBorder="1" applyAlignment="1">
      <alignment horizontal="center" vertical="center"/>
    </xf>
    <xf numFmtId="0" fontId="3" fillId="7" borderId="69" xfId="13" applyFont="1" applyFill="1" applyBorder="1" applyAlignment="1">
      <alignment horizontal="left"/>
    </xf>
    <xf numFmtId="166" fontId="3" fillId="5" borderId="69" xfId="13" applyNumberFormat="1" applyFont="1" applyFill="1" applyBorder="1"/>
    <xf numFmtId="0" fontId="3" fillId="0" borderId="0" xfId="13" applyFont="1" applyAlignment="1">
      <alignment horizontal="left" indent="1"/>
    </xf>
    <xf numFmtId="166" fontId="3" fillId="0" borderId="0" xfId="13" applyNumberFormat="1" applyFont="1"/>
    <xf numFmtId="0" fontId="2" fillId="0" borderId="0" xfId="13" applyFont="1" applyAlignment="1">
      <alignment horizontal="left" indent="2"/>
    </xf>
    <xf numFmtId="166" fontId="2" fillId="0" borderId="0" xfId="13" applyNumberFormat="1" applyFont="1"/>
    <xf numFmtId="0" fontId="2" fillId="0" borderId="0" xfId="13" applyFont="1" applyAlignment="1">
      <alignment horizontal="left" indent="3"/>
    </xf>
    <xf numFmtId="168" fontId="19" fillId="0" borderId="0" xfId="13" applyNumberFormat="1" applyFont="1"/>
    <xf numFmtId="168" fontId="1" fillId="0" borderId="0" xfId="13" applyNumberFormat="1"/>
    <xf numFmtId="168" fontId="0" fillId="0" borderId="0" xfId="0" applyNumberFormat="1"/>
    <xf numFmtId="0" fontId="3" fillId="0" borderId="0" xfId="13" applyFont="1"/>
    <xf numFmtId="0" fontId="3" fillId="0" borderId="65" xfId="13" applyFont="1" applyBorder="1" applyAlignment="1">
      <alignment horizontal="left"/>
    </xf>
    <xf numFmtId="166" fontId="3" fillId="0" borderId="65" xfId="13" applyNumberFormat="1" applyFont="1" applyBorder="1"/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4" applyFont="1" applyAlignment="1">
      <alignment horizontal="center" vertical="center" wrapText="1" readingOrder="1"/>
    </xf>
    <xf numFmtId="0" fontId="8" fillId="0" borderId="0" xfId="4" applyFont="1" applyAlignment="1">
      <alignment horizontal="center" vertical="top" wrapText="1" readingOrder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27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3" borderId="52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4" borderId="54" xfId="1" applyFont="1" applyFill="1" applyBorder="1" applyAlignment="1">
      <alignment horizontal="center" vertical="center"/>
    </xf>
    <xf numFmtId="0" fontId="5" fillId="4" borderId="55" xfId="1" applyFont="1" applyFill="1" applyBorder="1" applyAlignment="1">
      <alignment horizontal="center" vertical="center"/>
    </xf>
    <xf numFmtId="0" fontId="5" fillId="4" borderId="5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0" fillId="3" borderId="4" xfId="4" applyFont="1" applyFill="1" applyBorder="1" applyAlignment="1">
      <alignment horizontal="center" vertical="center"/>
    </xf>
    <xf numFmtId="0" fontId="10" fillId="3" borderId="9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0" fontId="10" fillId="4" borderId="6" xfId="4" applyFont="1" applyFill="1" applyBorder="1" applyAlignment="1">
      <alignment horizontal="center" vertical="center"/>
    </xf>
    <xf numFmtId="0" fontId="10" fillId="4" borderId="7" xfId="4" applyFont="1" applyFill="1" applyBorder="1" applyAlignment="1">
      <alignment horizontal="center" vertical="center"/>
    </xf>
    <xf numFmtId="0" fontId="10" fillId="3" borderId="8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14" xfId="4" applyFont="1" applyFill="1" applyBorder="1" applyAlignment="1">
      <alignment horizontal="center" vertical="center" wrapText="1"/>
    </xf>
    <xf numFmtId="0" fontId="10" fillId="3" borderId="10" xfId="4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2" fillId="0" borderId="0" xfId="4" applyFont="1" applyAlignment="1">
      <alignment horizontal="center"/>
    </xf>
    <xf numFmtId="0" fontId="10" fillId="3" borderId="11" xfId="4" applyFont="1" applyFill="1" applyBorder="1" applyAlignment="1">
      <alignment horizontal="center" vertical="center" wrapText="1"/>
    </xf>
    <xf numFmtId="0" fontId="10" fillId="3" borderId="9" xfId="4" applyFont="1" applyFill="1" applyBorder="1" applyAlignment="1">
      <alignment horizontal="center" vertical="center" wrapText="1"/>
    </xf>
    <xf numFmtId="0" fontId="10" fillId="3" borderId="15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3" xfId="4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4" fillId="0" borderId="0" xfId="11" applyFont="1" applyAlignment="1">
      <alignment horizontal="center" vertical="center"/>
    </xf>
    <xf numFmtId="0" fontId="5" fillId="4" borderId="11" xfId="11" applyFont="1" applyFill="1" applyBorder="1" applyAlignment="1">
      <alignment horizontal="center" vertical="center"/>
    </xf>
    <xf numFmtId="0" fontId="5" fillId="4" borderId="63" xfId="11" applyFont="1" applyFill="1" applyBorder="1" applyAlignment="1">
      <alignment horizontal="center" vertical="center"/>
    </xf>
    <xf numFmtId="0" fontId="5" fillId="4" borderId="11" xfId="11" applyFont="1" applyFill="1" applyBorder="1" applyAlignment="1">
      <alignment horizontal="center" vertical="center" wrapText="1"/>
    </xf>
    <xf numFmtId="0" fontId="5" fillId="4" borderId="9" xfId="11" applyFont="1" applyFill="1" applyBorder="1" applyAlignment="1">
      <alignment horizontal="center" vertical="center"/>
    </xf>
    <xf numFmtId="0" fontId="5" fillId="4" borderId="15" xfId="11" applyFont="1" applyFill="1" applyBorder="1" applyAlignment="1">
      <alignment horizontal="center" vertical="center"/>
    </xf>
    <xf numFmtId="0" fontId="5" fillId="4" borderId="66" xfId="11" applyFont="1" applyFill="1" applyBorder="1" applyAlignment="1">
      <alignment horizontal="center" vertical="center" wrapText="1"/>
    </xf>
    <xf numFmtId="0" fontId="5" fillId="4" borderId="10" xfId="11" applyFont="1" applyFill="1" applyBorder="1" applyAlignment="1">
      <alignment horizontal="center" vertical="center" wrapText="1"/>
    </xf>
    <xf numFmtId="0" fontId="5" fillId="4" borderId="67" xfId="11" applyFont="1" applyFill="1" applyBorder="1" applyAlignment="1">
      <alignment horizontal="center" vertical="center" wrapText="1"/>
    </xf>
    <xf numFmtId="0" fontId="5" fillId="4" borderId="68" xfId="11" applyFont="1" applyFill="1" applyBorder="1" applyAlignment="1">
      <alignment horizontal="center" vertical="center" wrapText="1"/>
    </xf>
    <xf numFmtId="0" fontId="5" fillId="4" borderId="8" xfId="11" applyFont="1" applyFill="1" applyBorder="1" applyAlignment="1">
      <alignment horizontal="center" vertical="center" wrapText="1"/>
    </xf>
    <xf numFmtId="0" fontId="5" fillId="4" borderId="0" xfId="11" applyFont="1" applyFill="1" applyAlignment="1">
      <alignment horizontal="center" vertical="center" wrapText="1"/>
    </xf>
    <xf numFmtId="0" fontId="5" fillId="4" borderId="44" xfId="11" applyFont="1" applyFill="1" applyBorder="1" applyAlignment="1">
      <alignment horizontal="center" vertical="center" wrapText="1"/>
    </xf>
    <xf numFmtId="0" fontId="5" fillId="4" borderId="8" xfId="13" applyFont="1" applyFill="1" applyBorder="1" applyAlignment="1">
      <alignment horizontal="center" vertical="center" wrapText="1"/>
    </xf>
    <xf numFmtId="0" fontId="12" fillId="0" borderId="0" xfId="13" applyFont="1" applyAlignment="1">
      <alignment horizontal="center" vertical="center"/>
    </xf>
    <xf numFmtId="0" fontId="4" fillId="0" borderId="0" xfId="13" applyFont="1" applyAlignment="1">
      <alignment horizontal="center" vertical="center"/>
    </xf>
    <xf numFmtId="0" fontId="5" fillId="4" borderId="11" xfId="13" applyFont="1" applyFill="1" applyBorder="1" applyAlignment="1">
      <alignment horizontal="center" vertical="center"/>
    </xf>
    <xf numFmtId="0" fontId="5" fillId="4" borderId="63" xfId="13" applyFont="1" applyFill="1" applyBorder="1" applyAlignment="1">
      <alignment horizontal="center" vertical="center"/>
    </xf>
    <xf numFmtId="0" fontId="5" fillId="4" borderId="11" xfId="13" applyFont="1" applyFill="1" applyBorder="1" applyAlignment="1">
      <alignment horizontal="center" vertical="center" wrapText="1"/>
    </xf>
    <xf numFmtId="0" fontId="5" fillId="4" borderId="63" xfId="13" applyFont="1" applyFill="1" applyBorder="1" applyAlignment="1">
      <alignment horizontal="center" vertical="center" wrapText="1"/>
    </xf>
    <xf numFmtId="0" fontId="5" fillId="4" borderId="9" xfId="13" applyFont="1" applyFill="1" applyBorder="1" applyAlignment="1">
      <alignment horizontal="center" vertical="center" wrapText="1"/>
    </xf>
    <xf numFmtId="0" fontId="5" fillId="4" borderId="15" xfId="13" applyFont="1" applyFill="1" applyBorder="1" applyAlignment="1">
      <alignment horizontal="center" vertical="center" wrapText="1"/>
    </xf>
    <xf numFmtId="0" fontId="5" fillId="4" borderId="9" xfId="13" applyFont="1" applyFill="1" applyBorder="1" applyAlignment="1">
      <alignment horizontal="center" vertical="center"/>
    </xf>
    <xf numFmtId="0" fontId="5" fillId="4" borderId="15" xfId="13" applyFont="1" applyFill="1" applyBorder="1" applyAlignment="1">
      <alignment horizontal="center" vertical="center"/>
    </xf>
  </cellXfs>
  <cellStyles count="14">
    <cellStyle name="Millares 2" xfId="6" xr:uid="{85588C8A-B249-4D99-81C4-ACD7AE32F170}"/>
    <cellStyle name="Millares 3" xfId="7" xr:uid="{628D6D5A-A400-4334-B7FF-4AC5E3E9E1C3}"/>
    <cellStyle name="Normal" xfId="0" builtinId="0"/>
    <cellStyle name="Normal 10" xfId="13" xr:uid="{2549389E-AAD2-4884-9780-5B148FA3239D}"/>
    <cellStyle name="Normal 10 3" xfId="5" xr:uid="{D2E055B1-3C3D-4A64-B42A-DD9009D6EDE9}"/>
    <cellStyle name="Normal 11" xfId="10" xr:uid="{6FC8040C-7CFA-41D8-AC05-DC480D69C415}"/>
    <cellStyle name="Normal 2" xfId="1" xr:uid="{8884D532-BEE7-41E5-A33E-1EFA65B4449E}"/>
    <cellStyle name="Normal 2 2" xfId="4" xr:uid="{CA356B8C-F39E-459A-91F9-54EE69962FA7}"/>
    <cellStyle name="Normal 3 2" xfId="9" xr:uid="{A10A5D7A-56D2-4FDE-9E29-713486A6DA1C}"/>
    <cellStyle name="Normal 3 2 2" xfId="11" xr:uid="{0C9D2F81-762A-4338-8AE5-BC282EC328C3}"/>
    <cellStyle name="Porcentaje" xfId="8" builtinId="5"/>
    <cellStyle name="Porcentaje 2" xfId="2" xr:uid="{6C2A34A6-F03A-486F-B16E-7B9EE7F92BF7}"/>
    <cellStyle name="Porcentaje 3 2" xfId="3" xr:uid="{2976B6BF-D308-4D0B-BD6E-E421DFD657A5}"/>
    <cellStyle name="Porcentaje 3 2 2" xfId="12" xr:uid="{A07016A4-99E1-483C-9524-FFD6F9771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95" Type="http://schemas.openxmlformats.org/officeDocument/2006/relationships/customXml" Target="../customXml/item2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styles" Target="styles.xml"/><Relationship Id="rId9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6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5.png"/><Relationship Id="rId1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1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0</xdr:col>
      <xdr:colOff>418158</xdr:colOff>
      <xdr:row>4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0CCF734-5F14-4B20-ABB4-CE5517D8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7620</xdr:rowOff>
    </xdr:from>
    <xdr:to>
      <xdr:col>10</xdr:col>
      <xdr:colOff>774858</xdr:colOff>
      <xdr:row>3</xdr:row>
      <xdr:rowOff>94469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A32042D-E943-4DFA-A683-5983A4D3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398" y="7620"/>
          <a:ext cx="1400740" cy="63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7620</xdr:rowOff>
    </xdr:from>
    <xdr:to>
      <xdr:col>2</xdr:col>
      <xdr:colOff>158863</xdr:colOff>
      <xdr:row>3</xdr:row>
      <xdr:rowOff>83351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397E24A3-F6F5-4FF4-A563-747C877F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65192" cy="624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0</xdr:rowOff>
    </xdr:from>
    <xdr:to>
      <xdr:col>10</xdr:col>
      <xdr:colOff>774858</xdr:colOff>
      <xdr:row>3</xdr:row>
      <xdr:rowOff>86849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C254C2FB-3C60-4305-9345-7081D780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398" y="0"/>
          <a:ext cx="1400740" cy="63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20F6E3F1-B901-303F-DF50-304FC5BA9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3482340"/>
          <a:ext cx="83820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518160</xdr:colOff>
      <xdr:row>8</xdr:row>
      <xdr:rowOff>83820</xdr:rowOff>
    </xdr:from>
    <xdr:to>
      <xdr:col>6</xdr:col>
      <xdr:colOff>714375</xdr:colOff>
      <xdr:row>28</xdr:row>
      <xdr:rowOff>48895</xdr:rowOff>
    </xdr:to>
    <xdr:pic>
      <xdr:nvPicPr>
        <xdr:cNvPr id="9" name="Imagen 8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A849425B-B261-A2A3-B3E8-21A2F0DBF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01" t="22539" r="15479" b="14488"/>
        <a:stretch/>
      </xdr:blipFill>
      <xdr:spPr bwMode="auto">
        <a:xfrm>
          <a:off x="2103120" y="1546860"/>
          <a:ext cx="3366135" cy="3622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279258</xdr:colOff>
      <xdr:row>3</xdr:row>
      <xdr:rowOff>9341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5F000C-0AD6-46BE-BF52-B700BAAF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42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59918</xdr:colOff>
      <xdr:row>0</xdr:row>
      <xdr:rowOff>0</xdr:rowOff>
    </xdr:from>
    <xdr:to>
      <xdr:col>8</xdr:col>
      <xdr:colOff>546820</xdr:colOff>
      <xdr:row>3</xdr:row>
      <xdr:rowOff>1639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32F7EB-65B5-4E4B-ABCE-195044FC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978" y="0"/>
          <a:ext cx="1279382" cy="550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358612</xdr:colOff>
      <xdr:row>0</xdr:row>
      <xdr:rowOff>0</xdr:rowOff>
    </xdr:from>
    <xdr:to>
      <xdr:col>1</xdr:col>
      <xdr:colOff>844216</xdr:colOff>
      <xdr:row>2</xdr:row>
      <xdr:rowOff>175260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1D61F8-2039-4109-BBC9-80539F3B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7808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279258</xdr:colOff>
      <xdr:row>3</xdr:row>
      <xdr:rowOff>33048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9FF6E5-9B48-4C9F-A901-4C980E89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42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819378</xdr:colOff>
      <xdr:row>0</xdr:row>
      <xdr:rowOff>0</xdr:rowOff>
    </xdr:from>
    <xdr:to>
      <xdr:col>7</xdr:col>
      <xdr:colOff>574760</xdr:colOff>
      <xdr:row>3</xdr:row>
      <xdr:rowOff>25346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7F5AEE-F1ED-48FD-9CFB-55C6D066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4578" y="0"/>
          <a:ext cx="1279382" cy="550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358612</xdr:colOff>
      <xdr:row>0</xdr:row>
      <xdr:rowOff>0</xdr:rowOff>
    </xdr:from>
    <xdr:to>
      <xdr:col>1</xdr:col>
      <xdr:colOff>1010163</xdr:colOff>
      <xdr:row>3</xdr:row>
      <xdr:rowOff>16087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7BC02C-37DD-4FA8-A68B-56E9A57F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7808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101226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AA92D9E-7F89-43AD-B0EB-2FC04668B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275701</xdr:colOff>
      <xdr:row>0</xdr:row>
      <xdr:rowOff>0</xdr:rowOff>
    </xdr:from>
    <xdr:to>
      <xdr:col>11</xdr:col>
      <xdr:colOff>1701165</xdr:colOff>
      <xdr:row>3</xdr:row>
      <xdr:rowOff>123272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44A4E16-5498-4998-A81D-A577E966B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276" y="0"/>
          <a:ext cx="1425464" cy="637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369054</xdr:colOff>
      <xdr:row>0</xdr:row>
      <xdr:rowOff>13305</xdr:rowOff>
    </xdr:from>
    <xdr:to>
      <xdr:col>1</xdr:col>
      <xdr:colOff>1107166</xdr:colOff>
      <xdr:row>4</xdr:row>
      <xdr:rowOff>948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FAB5C72-7959-4447-AAA9-8D5576631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66762" cy="6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8</xdr:row>
      <xdr:rowOff>19049</xdr:rowOff>
    </xdr:from>
    <xdr:to>
      <xdr:col>7</xdr:col>
      <xdr:colOff>619125</xdr:colOff>
      <xdr:row>33</xdr:row>
      <xdr:rowOff>3740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0949397-70C0-41D1-ABD3-16158B6C63D6}"/>
            </a:ext>
          </a:extLst>
        </xdr:cNvPr>
        <xdr:cNvGrpSpPr/>
      </xdr:nvGrpSpPr>
      <xdr:grpSpPr>
        <a:xfrm>
          <a:off x="1847850" y="1523999"/>
          <a:ext cx="4105275" cy="4747191"/>
          <a:chOff x="1847850" y="790574"/>
          <a:chExt cx="4105275" cy="4747191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FBAC5F66-C542-9E7D-5586-E398D77A1318}"/>
              </a:ext>
            </a:extLst>
          </xdr:cNvPr>
          <xdr:cNvGrpSpPr/>
        </xdr:nvGrpSpPr>
        <xdr:grpSpPr>
          <a:xfrm>
            <a:off x="1847850" y="790574"/>
            <a:ext cx="4105275" cy="4747191"/>
            <a:chOff x="1847850" y="790574"/>
            <a:chExt cx="4105275" cy="4747191"/>
          </a:xfrm>
        </xdr:grpSpPr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ACFD37EC-C659-3026-D959-98E0DD5AAA36}"/>
                </a:ext>
              </a:extLst>
            </xdr:cNvPr>
            <xdr:cNvGrpSpPr/>
          </xdr:nvGrpSpPr>
          <xdr:grpSpPr>
            <a:xfrm>
              <a:off x="1847850" y="790574"/>
              <a:ext cx="4105275" cy="4747191"/>
              <a:chOff x="1847850" y="790574"/>
              <a:chExt cx="4105275" cy="4747191"/>
            </a:xfrm>
          </xdr:grpSpPr>
          <xdr:pic>
            <xdr:nvPicPr>
              <xdr:cNvPr id="9" name="Imagen 8">
                <a:extLst>
                  <a:ext uri="{FF2B5EF4-FFF2-40B4-BE49-F238E27FC236}">
                    <a16:creationId xmlns:a16="http://schemas.microsoft.com/office/drawing/2014/main" id="{1255EE62-1898-1E8A-384C-2A9A920F3556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/>
              <a:srcRect l="17987" t="26448" r="33520" b="30198"/>
              <a:stretch/>
            </xdr:blipFill>
            <xdr:spPr>
              <a:xfrm>
                <a:off x="1847850" y="790574"/>
                <a:ext cx="4105275" cy="4747191"/>
              </a:xfrm>
              <a:prstGeom prst="rect">
                <a:avLst/>
              </a:prstGeom>
            </xdr:spPr>
          </xdr:pic>
          <xdr:sp macro="" textlink="">
            <xdr:nvSpPr>
              <xdr:cNvPr id="10" name="CuadroTexto 9">
                <a:extLst>
                  <a:ext uri="{FF2B5EF4-FFF2-40B4-BE49-F238E27FC236}">
                    <a16:creationId xmlns:a16="http://schemas.microsoft.com/office/drawing/2014/main" id="{C2455D66-CEA8-45CF-6917-13E80CCA185D}"/>
                  </a:ext>
                </a:extLst>
              </xdr:cNvPr>
              <xdr:cNvSpPr txBox="1"/>
            </xdr:nvSpPr>
            <xdr:spPr>
              <a:xfrm>
                <a:off x="3343276" y="4695825"/>
                <a:ext cx="2419349" cy="8382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DO" sz="1100" b="1">
                    <a:solidFill>
                      <a:schemeClr val="bg1"/>
                    </a:solidFill>
                    <a:latin typeface="Avenir Next LT Pro" panose="020B0504020202020204" pitchFamily="34" charset="0"/>
                  </a:rPr>
                  <a:t>Transferencias corrientes recibidas de empresas públicas no financieras nacionales </a:t>
                </a:r>
              </a:p>
              <a:p>
                <a:pPr algn="ctr"/>
                <a:r>
                  <a:rPr lang="es-DO" sz="1100" b="1">
                    <a:solidFill>
                      <a:schemeClr val="bg1"/>
                    </a:solidFill>
                    <a:latin typeface="Avenir Next LT Pro" panose="020B0504020202020204" pitchFamily="34" charset="0"/>
                  </a:rPr>
                  <a:t>5,000.0 </a:t>
                </a:r>
              </a:p>
            </xdr:txBody>
          </xdr:sp>
        </xdr:grp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DA253A97-21A8-88C7-8EFA-A5A5320B76EC}"/>
                </a:ext>
              </a:extLst>
            </xdr:cNvPr>
            <xdr:cNvSpPr txBox="1"/>
          </xdr:nvSpPr>
          <xdr:spPr>
            <a:xfrm>
              <a:off x="1876427" y="3829050"/>
              <a:ext cx="2409824" cy="647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DO" sz="105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Impuesto sobre la renta proveniente de salarios </a:t>
              </a:r>
            </a:p>
            <a:p>
              <a:pPr algn="ctr"/>
              <a:r>
                <a:rPr lang="es-DO" sz="105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5,497.2 </a:t>
              </a:r>
            </a:p>
          </xdr:txBody>
        </xdr:sp>
      </xdr:grp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6E1DFA89-7F53-94B8-2B2E-9472B1FA2DA8}"/>
              </a:ext>
            </a:extLst>
          </xdr:cNvPr>
          <xdr:cNvSpPr txBox="1"/>
        </xdr:nvSpPr>
        <xdr:spPr>
          <a:xfrm>
            <a:off x="3267077" y="1076326"/>
            <a:ext cx="2409823" cy="800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050" b="1">
                <a:solidFill>
                  <a:schemeClr val="bg1"/>
                </a:solidFill>
                <a:latin typeface="Avenir Next LT Pro" panose="020B0504020202020204" pitchFamily="34" charset="0"/>
              </a:rPr>
              <a:t>Impuesto sobre la Transferencia de Bienes Industrializados y Servicios (ITBIS) </a:t>
            </a:r>
          </a:p>
          <a:p>
            <a:pPr algn="ctr"/>
            <a:r>
              <a:rPr lang="es-DO" sz="1050" b="1">
                <a:solidFill>
                  <a:schemeClr val="bg1"/>
                </a:solidFill>
                <a:latin typeface="Avenir Next LT Pro" panose="020B0504020202020204" pitchFamily="34" charset="0"/>
              </a:rPr>
              <a:t>27,456.8 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5E0A3C3-14AB-85D6-5D38-15AE0737B432}"/>
              </a:ext>
            </a:extLst>
          </xdr:cNvPr>
          <xdr:cNvSpPr txBox="1"/>
        </xdr:nvSpPr>
        <xdr:spPr>
          <a:xfrm>
            <a:off x="1857377" y="2019300"/>
            <a:ext cx="2409824" cy="647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100" b="1" i="0" u="none" strike="noStrike">
                <a:solidFill>
                  <a:schemeClr val="bg1"/>
                </a:solidFill>
                <a:effectLst/>
                <a:latin typeface="Avenir Next LT Pro" panose="020B0504020202020204" pitchFamily="34" charset="0"/>
                <a:ea typeface="+mn-ea"/>
                <a:cs typeface="+mn-cs"/>
              </a:rPr>
              <a:t>Impuesto sobre la renta de las empresas</a:t>
            </a:r>
          </a:p>
          <a:p>
            <a:pPr algn="ctr"/>
            <a:r>
              <a:rPr lang="es-DO" sz="1000" b="1">
                <a:solidFill>
                  <a:schemeClr val="bg1"/>
                </a:solidFill>
                <a:latin typeface="Avenir Next LT Pro" panose="020B0504020202020204" pitchFamily="34" charset="0"/>
              </a:rPr>
              <a:t> </a:t>
            </a:r>
            <a:r>
              <a:rPr lang="es-DO" sz="1100" b="1" i="0" u="none" strike="noStrike">
                <a:solidFill>
                  <a:schemeClr val="bg1"/>
                </a:solidFill>
                <a:effectLst/>
                <a:latin typeface="Avenir Next LT Pro" panose="020B0504020202020204" pitchFamily="34" charset="0"/>
                <a:ea typeface="+mn-ea"/>
                <a:cs typeface="+mn-cs"/>
              </a:rPr>
              <a:t>22,413.1</a:t>
            </a:r>
            <a:r>
              <a:rPr lang="es-DO" sz="1000" b="1">
                <a:solidFill>
                  <a:schemeClr val="bg1"/>
                </a:solidFill>
                <a:latin typeface="Avenir Next LT Pro" panose="020B0504020202020204" pitchFamily="34" charset="0"/>
              </a:rPr>
              <a:t> 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77AC825-5FCF-895A-8C5E-B3BCA1E984E6}"/>
              </a:ext>
            </a:extLst>
          </xdr:cNvPr>
          <xdr:cNvSpPr txBox="1"/>
        </xdr:nvSpPr>
        <xdr:spPr>
          <a:xfrm>
            <a:off x="3276602" y="2971800"/>
            <a:ext cx="2409824" cy="647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100" b="1" i="0" u="none" strike="noStrike">
                <a:solidFill>
                  <a:schemeClr val="bg1"/>
                </a:solidFill>
                <a:effectLst/>
                <a:latin typeface="Avenir Next LT Pro" panose="020B0504020202020204" pitchFamily="34" charset="0"/>
                <a:ea typeface="+mn-ea"/>
                <a:cs typeface="+mn-cs"/>
              </a:rPr>
              <a:t>Dividendos Banco de Reservas</a:t>
            </a:r>
            <a:r>
              <a:rPr lang="es-DO" sz="1100" b="1">
                <a:solidFill>
                  <a:schemeClr val="bg1"/>
                </a:solidFill>
                <a:latin typeface="Avenir Next LT Pro" panose="020B0504020202020204" pitchFamily="34" charset="0"/>
              </a:rPr>
              <a:t> </a:t>
            </a:r>
          </a:p>
          <a:p>
            <a:pPr algn="ctr"/>
            <a:r>
              <a:rPr lang="es-DO" sz="1100" b="1" i="0" u="none" strike="noStrike">
                <a:solidFill>
                  <a:schemeClr val="bg1"/>
                </a:solidFill>
                <a:effectLst/>
                <a:latin typeface="Avenir Next LT Pro" panose="020B0504020202020204" pitchFamily="34" charset="0"/>
                <a:ea typeface="+mn-ea"/>
                <a:cs typeface="+mn-cs"/>
              </a:rPr>
              <a:t>7,929.3</a:t>
            </a:r>
            <a:r>
              <a:rPr lang="es-DO" sz="1100" b="1">
                <a:solidFill>
                  <a:schemeClr val="bg1"/>
                </a:solidFill>
                <a:latin typeface="Avenir Next LT Pro" panose="020B0504020202020204" pitchFamily="34" charset="0"/>
              </a:rPr>
              <a:t> 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66936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D53317D5-D214-4FFD-B0C5-B2B73AB67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670036</xdr:colOff>
      <xdr:row>0</xdr:row>
      <xdr:rowOff>71708</xdr:rowOff>
    </xdr:from>
    <xdr:to>
      <xdr:col>10</xdr:col>
      <xdr:colOff>510540</xdr:colOff>
      <xdr:row>3</xdr:row>
      <xdr:rowOff>160690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id="{486D0D1F-C3F4-46D5-BC1B-CB0DA974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876" y="71708"/>
          <a:ext cx="1425464" cy="637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397629</xdr:colOff>
      <xdr:row>0</xdr:row>
      <xdr:rowOff>3780</xdr:rowOff>
    </xdr:from>
    <xdr:to>
      <xdr:col>2</xdr:col>
      <xdr:colOff>179431</xdr:colOff>
      <xdr:row>3</xdr:row>
      <xdr:rowOff>123820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CB1B684D-26C2-4888-89D9-E6E02F7F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66762" cy="6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352425</xdr:colOff>
      <xdr:row>4</xdr:row>
      <xdr:rowOff>17417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F86EFC6-CB36-49B1-AF3A-0B838B29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23850" cy="703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981938</xdr:colOff>
      <xdr:row>0</xdr:row>
      <xdr:rowOff>0</xdr:rowOff>
    </xdr:from>
    <xdr:to>
      <xdr:col>12</xdr:col>
      <xdr:colOff>191374</xdr:colOff>
      <xdr:row>4</xdr:row>
      <xdr:rowOff>106680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3D825C4C-D671-45D6-8549-1DFE701A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913" y="0"/>
          <a:ext cx="1771661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371950</xdr:colOff>
      <xdr:row>0</xdr:row>
      <xdr:rowOff>0</xdr:rowOff>
    </xdr:from>
    <xdr:to>
      <xdr:col>1</xdr:col>
      <xdr:colOff>1152252</xdr:colOff>
      <xdr:row>4</xdr:row>
      <xdr:rowOff>78081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7E7D0C8-BD0A-943E-BBF6-470CC8F0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61352" cy="763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502920</xdr:colOff>
      <xdr:row>9</xdr:row>
      <xdr:rowOff>83820</xdr:rowOff>
    </xdr:from>
    <xdr:to>
      <xdr:col>9</xdr:col>
      <xdr:colOff>770255</xdr:colOff>
      <xdr:row>27</xdr:row>
      <xdr:rowOff>142875</xdr:rowOff>
    </xdr:to>
    <xdr:pic>
      <xdr:nvPicPr>
        <xdr:cNvPr id="2" name="Imagen 1" descr="Mapa&#10;&#10;Descripción generada automáticamente">
          <a:extLst>
            <a:ext uri="{FF2B5EF4-FFF2-40B4-BE49-F238E27FC236}">
              <a16:creationId xmlns:a16="http://schemas.microsoft.com/office/drawing/2014/main" id="{3590829A-9D8A-9DD2-BEAB-A82C00AEDA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70"/>
        <a:stretch/>
      </xdr:blipFill>
      <xdr:spPr bwMode="auto">
        <a:xfrm>
          <a:off x="2880360" y="1729740"/>
          <a:ext cx="5022215" cy="33508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394810</xdr:colOff>
      <xdr:row>0</xdr:row>
      <xdr:rowOff>0</xdr:rowOff>
    </xdr:from>
    <xdr:to>
      <xdr:col>2</xdr:col>
      <xdr:colOff>152400</xdr:colOff>
      <xdr:row>3</xdr:row>
      <xdr:rowOff>119667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54057BD-2E5C-42B6-83E6-EAF48736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342550" cy="668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7620</xdr:rowOff>
    </xdr:from>
    <xdr:to>
      <xdr:col>0</xdr:col>
      <xdr:colOff>320290</xdr:colOff>
      <xdr:row>5</xdr:row>
      <xdr:rowOff>7619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5DFF9F8-0D63-4E16-B5F8-147EBC12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410438</xdr:colOff>
      <xdr:row>0</xdr:row>
      <xdr:rowOff>0</xdr:rowOff>
    </xdr:from>
    <xdr:to>
      <xdr:col>12</xdr:col>
      <xdr:colOff>161813</xdr:colOff>
      <xdr:row>3</xdr:row>
      <xdr:rowOff>137160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BA6D04B5-C678-44D6-B726-9B8AB1A1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5238" y="0"/>
          <a:ext cx="133633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8</xdr:row>
      <xdr:rowOff>114300</xdr:rowOff>
    </xdr:from>
    <xdr:to>
      <xdr:col>11</xdr:col>
      <xdr:colOff>304800</xdr:colOff>
      <xdr:row>18</xdr:row>
      <xdr:rowOff>156238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C3499A4-98DA-4986-ADE8-281D715B1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" y="1577340"/>
          <a:ext cx="7772400" cy="18707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9F647734-55C0-4CB9-85CF-DC4B32813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597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166598</xdr:colOff>
      <xdr:row>0</xdr:row>
      <xdr:rowOff>0</xdr:rowOff>
    </xdr:from>
    <xdr:to>
      <xdr:col>11</xdr:col>
      <xdr:colOff>774858</xdr:colOff>
      <xdr:row>3</xdr:row>
      <xdr:rowOff>86849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430C3C48-C692-40C8-8580-C0DE7BEA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398" y="0"/>
          <a:ext cx="1400740" cy="63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158863</xdr:colOff>
      <xdr:row>3</xdr:row>
      <xdr:rowOff>75731</xdr:rowOff>
    </xdr:to>
    <xdr:pic>
      <xdr:nvPicPr>
        <xdr:cNvPr id="10" name="Imagen 4">
          <a:extLst>
            <a:ext uri="{FF2B5EF4-FFF2-40B4-BE49-F238E27FC236}">
              <a16:creationId xmlns:a16="http://schemas.microsoft.com/office/drawing/2014/main" id="{389FD832-2963-4C7F-906B-46EF344E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265192" cy="624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527856</xdr:colOff>
      <xdr:row>3</xdr:row>
      <xdr:rowOff>137160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2E1CFA7-6C13-4C8D-A8D7-5795F4AF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7856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29438</xdr:colOff>
      <xdr:row>0</xdr:row>
      <xdr:rowOff>0</xdr:rowOff>
    </xdr:from>
    <xdr:to>
      <xdr:col>12</xdr:col>
      <xdr:colOff>1017328</xdr:colOff>
      <xdr:row>4</xdr:row>
      <xdr:rowOff>30480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7D499FD7-642A-449F-905D-167232F7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6118" y="0"/>
          <a:ext cx="178037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600550</xdr:colOff>
      <xdr:row>0</xdr:row>
      <xdr:rowOff>0</xdr:rowOff>
    </xdr:from>
    <xdr:to>
      <xdr:col>2</xdr:col>
      <xdr:colOff>594359</xdr:colOff>
      <xdr:row>4</xdr:row>
      <xdr:rowOff>1881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1FA9C15E-03D6-4F33-B4DA-654C3A6B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550" y="0"/>
          <a:ext cx="1578769" cy="779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442912</xdr:colOff>
      <xdr:row>9</xdr:row>
      <xdr:rowOff>113610</xdr:rowOff>
    </xdr:from>
    <xdr:to>
      <xdr:col>10</xdr:col>
      <xdr:colOff>466725</xdr:colOff>
      <xdr:row>30</xdr:row>
      <xdr:rowOff>50958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B18F8D-34F3-414B-873A-EF2131DCA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7112" y="1199460"/>
          <a:ext cx="6272213" cy="38140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352866</xdr:colOff>
      <xdr:row>3</xdr:row>
      <xdr:rowOff>171449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922B4C-D06B-48D8-A85B-A34F5D8AE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2866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204698</xdr:colOff>
      <xdr:row>0</xdr:row>
      <xdr:rowOff>0</xdr:rowOff>
    </xdr:from>
    <xdr:to>
      <xdr:col>12</xdr:col>
      <xdr:colOff>259208</xdr:colOff>
      <xdr:row>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16BFB7-DAF9-40CF-B0DB-1D7BD7BD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198" y="0"/>
          <a:ext cx="161661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518632</xdr:colOff>
      <xdr:row>0</xdr:row>
      <xdr:rowOff>0</xdr:rowOff>
    </xdr:from>
    <xdr:to>
      <xdr:col>2</xdr:col>
      <xdr:colOff>571500</xdr:colOff>
      <xdr:row>3</xdr:row>
      <xdr:rowOff>169275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BB34F9-1DDB-45D5-89EC-65E770A5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32" y="0"/>
          <a:ext cx="1614968" cy="71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279258</xdr:colOff>
      <xdr:row>3</xdr:row>
      <xdr:rowOff>32201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EF0072-FBBE-433C-8491-C20E39A6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42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113258</xdr:colOff>
      <xdr:row>0</xdr:row>
      <xdr:rowOff>0</xdr:rowOff>
    </xdr:from>
    <xdr:to>
      <xdr:col>5</xdr:col>
      <xdr:colOff>1392640</xdr:colOff>
      <xdr:row>3</xdr:row>
      <xdr:rowOff>24499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B0348D-B55D-42CB-8C05-EC4CEF69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3838" y="0"/>
          <a:ext cx="1279382" cy="550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358612</xdr:colOff>
      <xdr:row>0</xdr:row>
      <xdr:rowOff>0</xdr:rowOff>
    </xdr:from>
    <xdr:to>
      <xdr:col>2</xdr:col>
      <xdr:colOff>387016</xdr:colOff>
      <xdr:row>3</xdr:row>
      <xdr:rowOff>15240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9A43A0-8BF4-45C9-8928-457AFF4A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78084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8E58-12FA-4433-816E-42503330AD69}">
  <dimension ref="B2:J32"/>
  <sheetViews>
    <sheetView showGridLines="0" tabSelected="1" workbookViewId="0">
      <selection activeCell="K20" sqref="K20"/>
    </sheetView>
  </sheetViews>
  <sheetFormatPr baseColWidth="10" defaultRowHeight="15" x14ac:dyDescent="0.25"/>
  <sheetData>
    <row r="2" spans="2:10" x14ac:dyDescent="0.25">
      <c r="B2" s="275" t="s">
        <v>4</v>
      </c>
      <c r="C2" s="275"/>
      <c r="D2" s="275"/>
      <c r="E2" s="275"/>
      <c r="F2" s="275"/>
      <c r="G2" s="275"/>
      <c r="H2" s="275"/>
      <c r="I2" s="275"/>
      <c r="J2" s="275"/>
    </row>
    <row r="3" spans="2:10" x14ac:dyDescent="0.25">
      <c r="B3" s="275" t="s">
        <v>5</v>
      </c>
      <c r="C3" s="275"/>
      <c r="D3" s="275"/>
      <c r="E3" s="275"/>
      <c r="F3" s="275"/>
      <c r="G3" s="275"/>
      <c r="H3" s="275"/>
      <c r="I3" s="275"/>
      <c r="J3" s="275"/>
    </row>
    <row r="4" spans="2:10" x14ac:dyDescent="0.25">
      <c r="B4" s="276" t="s">
        <v>6</v>
      </c>
      <c r="C4" s="276"/>
      <c r="D4" s="276"/>
      <c r="E4" s="276"/>
      <c r="F4" s="276"/>
      <c r="G4" s="276"/>
      <c r="H4" s="276"/>
      <c r="I4" s="276"/>
      <c r="J4" s="276"/>
    </row>
    <row r="6" spans="2:10" x14ac:dyDescent="0.25">
      <c r="C6" s="272" t="s">
        <v>72</v>
      </c>
      <c r="D6" s="272"/>
      <c r="E6" s="272"/>
      <c r="F6" s="272"/>
      <c r="G6" s="272"/>
      <c r="H6" s="272"/>
    </row>
    <row r="7" spans="2:10" x14ac:dyDescent="0.25">
      <c r="C7" s="273" t="s">
        <v>73</v>
      </c>
      <c r="D7" s="273"/>
      <c r="E7" s="273"/>
      <c r="F7" s="273"/>
      <c r="G7" s="273"/>
      <c r="H7" s="273"/>
    </row>
    <row r="8" spans="2:10" x14ac:dyDescent="0.25">
      <c r="C8" s="274" t="s">
        <v>7</v>
      </c>
      <c r="D8" s="274"/>
      <c r="E8" s="274"/>
      <c r="F8" s="274"/>
      <c r="G8" s="274"/>
      <c r="H8" s="274"/>
    </row>
    <row r="29" spans="2:2" x14ac:dyDescent="0.25">
      <c r="B29" s="63" t="s">
        <v>74</v>
      </c>
    </row>
    <row r="30" spans="2:2" x14ac:dyDescent="0.25">
      <c r="B30" s="67" t="s">
        <v>75</v>
      </c>
    </row>
    <row r="31" spans="2:2" x14ac:dyDescent="0.25">
      <c r="B31" s="67" t="s">
        <v>76</v>
      </c>
    </row>
    <row r="32" spans="2:2" x14ac:dyDescent="0.25">
      <c r="B32" s="63" t="s">
        <v>77</v>
      </c>
    </row>
  </sheetData>
  <mergeCells count="6">
    <mergeCell ref="C6:H6"/>
    <mergeCell ref="C7:H7"/>
    <mergeCell ref="C8:H8"/>
    <mergeCell ref="B2:J2"/>
    <mergeCell ref="B3:J3"/>
    <mergeCell ref="B4:J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24D7-142D-4332-89D0-8C27CCF47684}">
  <dimension ref="B2:L291"/>
  <sheetViews>
    <sheetView showGridLines="0" workbookViewId="0">
      <selection activeCell="J8" sqref="J8"/>
    </sheetView>
  </sheetViews>
  <sheetFormatPr baseColWidth="10" defaultColWidth="11.5703125" defaultRowHeight="15" x14ac:dyDescent="0.25"/>
  <cols>
    <col min="1" max="1" width="11.5703125" style="235"/>
    <col min="2" max="2" width="69" style="235" customWidth="1"/>
    <col min="3" max="3" width="25.7109375" style="235" customWidth="1"/>
    <col min="4" max="4" width="14.5703125" style="235" bestFit="1" customWidth="1"/>
    <col min="5" max="5" width="11.7109375" style="235" bestFit="1" customWidth="1"/>
    <col min="6" max="6" width="12.140625" style="235" customWidth="1"/>
    <col min="7" max="7" width="12.42578125" style="235" bestFit="1" customWidth="1"/>
    <col min="8" max="16384" width="11.5703125" style="235"/>
  </cols>
  <sheetData>
    <row r="2" spans="2:7" x14ac:dyDescent="0.25">
      <c r="B2" s="275" t="s">
        <v>4</v>
      </c>
      <c r="C2" s="275"/>
      <c r="D2" s="275"/>
      <c r="E2" s="275"/>
      <c r="F2" s="275"/>
      <c r="G2" s="275"/>
    </row>
    <row r="3" spans="2:7" x14ac:dyDescent="0.25">
      <c r="B3" s="275" t="s">
        <v>5</v>
      </c>
      <c r="C3" s="275"/>
      <c r="D3" s="275"/>
      <c r="E3" s="275"/>
      <c r="F3" s="275"/>
      <c r="G3" s="275"/>
    </row>
    <row r="4" spans="2:7" ht="14.45" customHeight="1" x14ac:dyDescent="0.25">
      <c r="B4" s="276" t="s">
        <v>6</v>
      </c>
      <c r="C4" s="276"/>
      <c r="D4" s="276"/>
      <c r="E4" s="276"/>
      <c r="F4" s="276"/>
      <c r="G4" s="276"/>
    </row>
    <row r="5" spans="2:7" ht="14.45" customHeight="1" x14ac:dyDescent="0.25">
      <c r="B5" s="9"/>
      <c r="C5" s="9"/>
      <c r="D5" s="9"/>
      <c r="E5" s="9"/>
      <c r="F5" s="9"/>
      <c r="G5" s="9"/>
    </row>
    <row r="6" spans="2:7" ht="15.6" customHeight="1" x14ac:dyDescent="0.25">
      <c r="B6" s="347" t="s">
        <v>357</v>
      </c>
      <c r="C6" s="347"/>
      <c r="D6" s="347"/>
      <c r="E6" s="347"/>
      <c r="F6" s="347"/>
      <c r="G6" s="347"/>
    </row>
    <row r="7" spans="2:7" ht="16.149999999999999" customHeight="1" thickBot="1" x14ac:dyDescent="0.3">
      <c r="B7" s="348" t="s">
        <v>172</v>
      </c>
      <c r="C7" s="348"/>
      <c r="D7" s="348"/>
      <c r="E7" s="348"/>
      <c r="F7" s="348"/>
      <c r="G7" s="348"/>
    </row>
    <row r="8" spans="2:7" x14ac:dyDescent="0.25">
      <c r="B8" s="349" t="s">
        <v>9</v>
      </c>
      <c r="C8" s="351" t="s">
        <v>358</v>
      </c>
      <c r="D8" s="354" t="s">
        <v>359</v>
      </c>
      <c r="E8" s="355"/>
      <c r="F8" s="358" t="s">
        <v>360</v>
      </c>
      <c r="G8" s="359"/>
    </row>
    <row r="9" spans="2:7" x14ac:dyDescent="0.25">
      <c r="B9" s="350"/>
      <c r="C9" s="352"/>
      <c r="D9" s="356"/>
      <c r="E9" s="357"/>
      <c r="F9" s="356"/>
      <c r="G9" s="360"/>
    </row>
    <row r="10" spans="2:7" ht="15.75" thickBot="1" x14ac:dyDescent="0.3">
      <c r="B10" s="238" t="s">
        <v>361</v>
      </c>
      <c r="C10" s="353"/>
      <c r="D10" s="240">
        <v>2022</v>
      </c>
      <c r="E10" s="239">
        <v>2023</v>
      </c>
      <c r="F10" s="236" t="s">
        <v>362</v>
      </c>
      <c r="G10" s="237" t="s">
        <v>363</v>
      </c>
    </row>
    <row r="11" spans="2:7" x14ac:dyDescent="0.25">
      <c r="B11" s="241" t="s">
        <v>364</v>
      </c>
      <c r="C11" s="242">
        <v>6230794152</v>
      </c>
      <c r="D11" s="242">
        <f>+D12+D19+D28+D38</f>
        <v>1120428757.6199999</v>
      </c>
      <c r="E11" s="242">
        <f>+E12+E19+E28+E38</f>
        <v>240836877.23000002</v>
      </c>
      <c r="F11" s="242">
        <f t="shared" ref="F11:F74" si="0">E11-D11</f>
        <v>-879591880.38999987</v>
      </c>
      <c r="G11" s="243">
        <f t="shared" ref="G11:G72" si="1">IFERROR(F11/D11,"0.0%")</f>
        <v>-0.78504936115565027</v>
      </c>
    </row>
    <row r="12" spans="2:7" x14ac:dyDescent="0.25">
      <c r="B12" s="244" t="s">
        <v>365</v>
      </c>
      <c r="C12" s="245">
        <v>600392164</v>
      </c>
      <c r="D12" s="245">
        <f>SUM(D13:D18)</f>
        <v>10113683.619999999</v>
      </c>
      <c r="E12" s="245">
        <f>SUM(E13:E18)</f>
        <v>6096657</v>
      </c>
      <c r="F12" s="245">
        <f t="shared" si="0"/>
        <v>-4017026.6199999992</v>
      </c>
      <c r="G12" s="246">
        <f t="shared" si="1"/>
        <v>-0.3971872930705736</v>
      </c>
    </row>
    <row r="13" spans="2:7" x14ac:dyDescent="0.25">
      <c r="B13" s="247" t="s">
        <v>366</v>
      </c>
      <c r="C13" s="248">
        <v>53000000</v>
      </c>
      <c r="D13" s="248">
        <v>4679018.8599999994</v>
      </c>
      <c r="E13" s="248">
        <v>2896699.02</v>
      </c>
      <c r="F13" s="248">
        <f t="shared" si="0"/>
        <v>-1782319.8399999994</v>
      </c>
      <c r="G13" s="249">
        <f t="shared" si="1"/>
        <v>-0.38091743019817614</v>
      </c>
    </row>
    <row r="14" spans="2:7" x14ac:dyDescent="0.25">
      <c r="B14" s="247" t="s">
        <v>367</v>
      </c>
      <c r="C14" s="248">
        <v>129185535</v>
      </c>
      <c r="D14" s="248">
        <v>0</v>
      </c>
      <c r="E14" s="248">
        <v>3199957.98</v>
      </c>
      <c r="F14" s="248">
        <f t="shared" si="0"/>
        <v>3199957.98</v>
      </c>
      <c r="G14" s="249" t="str">
        <f t="shared" si="1"/>
        <v>0.0%</v>
      </c>
    </row>
    <row r="15" spans="2:7" x14ac:dyDescent="0.25">
      <c r="B15" s="247" t="s">
        <v>368</v>
      </c>
      <c r="C15" s="248">
        <v>208572288</v>
      </c>
      <c r="D15" s="248">
        <v>0</v>
      </c>
      <c r="E15" s="248">
        <v>0</v>
      </c>
      <c r="F15" s="248">
        <f t="shared" si="0"/>
        <v>0</v>
      </c>
      <c r="G15" s="249" t="str">
        <f t="shared" si="1"/>
        <v>0.0%</v>
      </c>
    </row>
    <row r="16" spans="2:7" x14ac:dyDescent="0.25">
      <c r="B16" s="247" t="s">
        <v>369</v>
      </c>
      <c r="C16" s="248">
        <v>135061044</v>
      </c>
      <c r="D16" s="248">
        <v>0</v>
      </c>
      <c r="E16" s="248">
        <v>0</v>
      </c>
      <c r="F16" s="248">
        <f t="shared" si="0"/>
        <v>0</v>
      </c>
      <c r="G16" s="249" t="str">
        <f t="shared" si="1"/>
        <v>0.0%</v>
      </c>
    </row>
    <row r="17" spans="2:7" x14ac:dyDescent="0.25">
      <c r="B17" s="247" t="s">
        <v>370</v>
      </c>
      <c r="C17" s="248">
        <v>2196497</v>
      </c>
      <c r="D17" s="248">
        <v>0</v>
      </c>
      <c r="E17" s="248">
        <v>0</v>
      </c>
      <c r="F17" s="248">
        <f t="shared" si="0"/>
        <v>0</v>
      </c>
      <c r="G17" s="249" t="str">
        <f t="shared" si="1"/>
        <v>0.0%</v>
      </c>
    </row>
    <row r="18" spans="2:7" x14ac:dyDescent="0.25">
      <c r="B18" s="247" t="s">
        <v>371</v>
      </c>
      <c r="C18" s="248">
        <v>72376800</v>
      </c>
      <c r="D18" s="248">
        <v>5434664.7599999998</v>
      </c>
      <c r="E18" s="248">
        <v>0</v>
      </c>
      <c r="F18" s="248">
        <f t="shared" si="0"/>
        <v>-5434664.7599999998</v>
      </c>
      <c r="G18" s="249">
        <f t="shared" si="1"/>
        <v>-1</v>
      </c>
    </row>
    <row r="19" spans="2:7" x14ac:dyDescent="0.25">
      <c r="B19" s="244" t="s">
        <v>372</v>
      </c>
      <c r="C19" s="245">
        <v>1155833545</v>
      </c>
      <c r="D19" s="245">
        <f>SUM(D20:D27)</f>
        <v>98955979.540000007</v>
      </c>
      <c r="E19" s="245">
        <f>SUM(E20:E27)</f>
        <v>44979313.670000002</v>
      </c>
      <c r="F19" s="245">
        <f t="shared" si="0"/>
        <v>-53976665.870000005</v>
      </c>
      <c r="G19" s="246">
        <f t="shared" si="1"/>
        <v>-0.5454613871835966</v>
      </c>
    </row>
    <row r="20" spans="2:7" x14ac:dyDescent="0.25">
      <c r="B20" s="247" t="s">
        <v>373</v>
      </c>
      <c r="C20" s="248">
        <v>0</v>
      </c>
      <c r="D20" s="248">
        <v>0</v>
      </c>
      <c r="E20" s="248">
        <v>0</v>
      </c>
      <c r="F20" s="248">
        <f t="shared" si="0"/>
        <v>0</v>
      </c>
      <c r="G20" s="249" t="str">
        <f t="shared" si="1"/>
        <v>0.0%</v>
      </c>
    </row>
    <row r="21" spans="2:7" x14ac:dyDescent="0.25">
      <c r="B21" s="247" t="s">
        <v>374</v>
      </c>
      <c r="C21" s="248">
        <v>8798886</v>
      </c>
      <c r="D21" s="248">
        <v>0</v>
      </c>
      <c r="E21" s="248">
        <v>0</v>
      </c>
      <c r="F21" s="248">
        <f>E21-D22</f>
        <v>-13479468.890000001</v>
      </c>
      <c r="G21" s="249">
        <f>IFERROR(F21/D22,"0.0%")</f>
        <v>-1</v>
      </c>
    </row>
    <row r="22" spans="2:7" x14ac:dyDescent="0.25">
      <c r="B22" s="247" t="s">
        <v>367</v>
      </c>
      <c r="C22" s="248">
        <v>783100069</v>
      </c>
      <c r="D22" s="248">
        <v>13479468.890000001</v>
      </c>
      <c r="E22" s="248">
        <v>44979313.670000002</v>
      </c>
      <c r="F22" s="248">
        <f>E22-D23</f>
        <v>44979313.670000002</v>
      </c>
      <c r="G22" s="249" t="str">
        <f>IFERROR(F22/D23,"0.0%")</f>
        <v>0.0%</v>
      </c>
    </row>
    <row r="23" spans="2:7" x14ac:dyDescent="0.25">
      <c r="B23" s="247" t="s">
        <v>368</v>
      </c>
      <c r="C23" s="248">
        <v>137862646</v>
      </c>
      <c r="D23" s="248">
        <v>0</v>
      </c>
      <c r="E23" s="248">
        <v>0</v>
      </c>
      <c r="F23" s="248">
        <f>E23-D24</f>
        <v>0</v>
      </c>
      <c r="G23" s="249" t="str">
        <f>IFERROR(F23/#REF!,"0.0%")</f>
        <v>0.0%</v>
      </c>
    </row>
    <row r="24" spans="2:7" x14ac:dyDescent="0.25">
      <c r="B24" s="247" t="s">
        <v>369</v>
      </c>
      <c r="C24" s="248">
        <v>0</v>
      </c>
      <c r="D24" s="248">
        <v>0</v>
      </c>
      <c r="E24" s="248">
        <v>0</v>
      </c>
      <c r="F24" s="248">
        <f t="shared" si="0"/>
        <v>0</v>
      </c>
      <c r="G24" s="249" t="str">
        <f t="shared" si="1"/>
        <v>0.0%</v>
      </c>
    </row>
    <row r="25" spans="2:7" x14ac:dyDescent="0.25">
      <c r="B25" s="247" t="s">
        <v>375</v>
      </c>
      <c r="C25" s="248">
        <v>56622348</v>
      </c>
      <c r="D25" s="248">
        <v>77372898.370000005</v>
      </c>
      <c r="E25" s="248">
        <v>0</v>
      </c>
      <c r="F25" s="248">
        <f t="shared" si="0"/>
        <v>-77372898.370000005</v>
      </c>
      <c r="G25" s="249">
        <f t="shared" si="1"/>
        <v>-1</v>
      </c>
    </row>
    <row r="26" spans="2:7" x14ac:dyDescent="0.25">
      <c r="B26" s="247" t="s">
        <v>370</v>
      </c>
      <c r="C26" s="248">
        <v>49069786</v>
      </c>
      <c r="D26" s="248">
        <v>0</v>
      </c>
      <c r="E26" s="248">
        <v>0</v>
      </c>
      <c r="F26" s="248">
        <f t="shared" si="0"/>
        <v>0</v>
      </c>
      <c r="G26" s="249" t="str">
        <f t="shared" si="1"/>
        <v>0.0%</v>
      </c>
    </row>
    <row r="27" spans="2:7" x14ac:dyDescent="0.25">
      <c r="B27" s="247" t="s">
        <v>371</v>
      </c>
      <c r="C27" s="248">
        <v>120379810</v>
      </c>
      <c r="D27" s="248">
        <v>8103612.2800000003</v>
      </c>
      <c r="E27" s="248">
        <v>0</v>
      </c>
      <c r="F27" s="248">
        <f t="shared" si="0"/>
        <v>-8103612.2800000003</v>
      </c>
      <c r="G27" s="249">
        <f t="shared" si="1"/>
        <v>-1</v>
      </c>
    </row>
    <row r="28" spans="2:7" x14ac:dyDescent="0.25">
      <c r="B28" s="244" t="s">
        <v>376</v>
      </c>
      <c r="C28" s="245">
        <v>3261928443</v>
      </c>
      <c r="D28" s="245">
        <f>+D30+D31+D32+D33+D34+D35+D36+D37+D29</f>
        <v>161359094.45999998</v>
      </c>
      <c r="E28" s="245">
        <f>+E30+E31+E32+E33+E34+E35+E36+E37+E29</f>
        <v>189760906.56</v>
      </c>
      <c r="F28" s="245">
        <f>E28-D28</f>
        <v>28401812.100000024</v>
      </c>
      <c r="G28" s="246">
        <f t="shared" si="1"/>
        <v>0.17601618424451851</v>
      </c>
    </row>
    <row r="29" spans="2:7" x14ac:dyDescent="0.25">
      <c r="B29" s="247" t="s">
        <v>373</v>
      </c>
      <c r="C29" s="248">
        <v>0</v>
      </c>
      <c r="D29" s="248">
        <v>0</v>
      </c>
      <c r="E29" s="248">
        <v>0</v>
      </c>
      <c r="F29" s="248">
        <f t="shared" si="0"/>
        <v>0</v>
      </c>
      <c r="G29" s="249" t="str">
        <f t="shared" si="1"/>
        <v>0.0%</v>
      </c>
    </row>
    <row r="30" spans="2:7" x14ac:dyDescent="0.25">
      <c r="B30" s="247" t="s">
        <v>374</v>
      </c>
      <c r="C30" s="248">
        <v>28108806</v>
      </c>
      <c r="D30" s="248">
        <v>0</v>
      </c>
      <c r="E30" s="248">
        <v>0</v>
      </c>
      <c r="F30" s="248">
        <f t="shared" si="0"/>
        <v>0</v>
      </c>
      <c r="G30" s="249" t="str">
        <f t="shared" si="1"/>
        <v>0.0%</v>
      </c>
    </row>
    <row r="31" spans="2:7" x14ac:dyDescent="0.25">
      <c r="B31" s="247" t="s">
        <v>367</v>
      </c>
      <c r="C31" s="248">
        <v>1500657552</v>
      </c>
      <c r="D31" s="248">
        <v>90355343.489999995</v>
      </c>
      <c r="E31" s="248">
        <v>100000000</v>
      </c>
      <c r="F31" s="248">
        <f t="shared" si="0"/>
        <v>9644656.5100000054</v>
      </c>
      <c r="G31" s="249">
        <f t="shared" si="1"/>
        <v>0.10674140717607276</v>
      </c>
    </row>
    <row r="32" spans="2:7" x14ac:dyDescent="0.25">
      <c r="B32" s="247" t="s">
        <v>368</v>
      </c>
      <c r="C32" s="248">
        <v>176202365</v>
      </c>
      <c r="D32" s="248">
        <v>0</v>
      </c>
      <c r="E32" s="248">
        <v>0</v>
      </c>
      <c r="F32" s="248">
        <f t="shared" si="0"/>
        <v>0</v>
      </c>
      <c r="G32" s="249" t="str">
        <f t="shared" si="1"/>
        <v>0.0%</v>
      </c>
    </row>
    <row r="33" spans="2:12" x14ac:dyDescent="0.25">
      <c r="B33" s="247" t="s">
        <v>369</v>
      </c>
      <c r="C33" s="248">
        <v>657921523</v>
      </c>
      <c r="D33" s="248">
        <v>0</v>
      </c>
      <c r="E33" s="248">
        <v>0</v>
      </c>
      <c r="F33" s="248">
        <f t="shared" si="0"/>
        <v>0</v>
      </c>
      <c r="G33" s="249" t="str">
        <f t="shared" si="1"/>
        <v>0.0%</v>
      </c>
    </row>
    <row r="34" spans="2:12" x14ac:dyDescent="0.25">
      <c r="B34" s="247" t="s">
        <v>375</v>
      </c>
      <c r="C34" s="248">
        <v>368497969</v>
      </c>
      <c r="D34" s="248">
        <v>61396720.299999997</v>
      </c>
      <c r="E34" s="248">
        <v>0</v>
      </c>
      <c r="F34" s="248">
        <f t="shared" si="0"/>
        <v>-61396720.299999997</v>
      </c>
      <c r="G34" s="249">
        <f t="shared" si="1"/>
        <v>-1</v>
      </c>
      <c r="L34" s="235" t="s">
        <v>377</v>
      </c>
    </row>
    <row r="35" spans="2:12" x14ac:dyDescent="0.25">
      <c r="B35" s="247" t="s">
        <v>370</v>
      </c>
      <c r="C35" s="248">
        <v>214625596</v>
      </c>
      <c r="D35" s="248">
        <v>0</v>
      </c>
      <c r="E35" s="248">
        <v>0</v>
      </c>
      <c r="F35" s="248">
        <f t="shared" si="0"/>
        <v>0</v>
      </c>
      <c r="G35" s="249" t="str">
        <f t="shared" si="1"/>
        <v>0.0%</v>
      </c>
    </row>
    <row r="36" spans="2:12" x14ac:dyDescent="0.25">
      <c r="B36" s="247" t="s">
        <v>371</v>
      </c>
      <c r="C36" s="248">
        <v>202014632</v>
      </c>
      <c r="D36" s="248">
        <v>9607030.6699999999</v>
      </c>
      <c r="E36" s="248">
        <v>89760906.560000002</v>
      </c>
      <c r="F36" s="248">
        <f t="shared" si="0"/>
        <v>80153875.890000001</v>
      </c>
      <c r="G36" s="249">
        <f t="shared" si="1"/>
        <v>8.3432517958225692</v>
      </c>
    </row>
    <row r="37" spans="2:12" x14ac:dyDescent="0.25">
      <c r="B37" s="247" t="s">
        <v>378</v>
      </c>
      <c r="C37" s="248">
        <v>113900000</v>
      </c>
      <c r="D37" s="248">
        <v>0</v>
      </c>
      <c r="E37" s="248">
        <v>0</v>
      </c>
      <c r="F37" s="248">
        <f t="shared" si="0"/>
        <v>0</v>
      </c>
      <c r="G37" s="249" t="str">
        <f t="shared" si="1"/>
        <v>0.0%</v>
      </c>
    </row>
    <row r="38" spans="2:12" x14ac:dyDescent="0.25">
      <c r="B38" s="244" t="s">
        <v>379</v>
      </c>
      <c r="C38" s="245">
        <v>1212640000</v>
      </c>
      <c r="D38" s="245">
        <f>D40+D39</f>
        <v>850000000</v>
      </c>
      <c r="E38" s="245">
        <f>E40+E39</f>
        <v>0</v>
      </c>
      <c r="F38" s="245">
        <f t="shared" si="0"/>
        <v>-850000000</v>
      </c>
      <c r="G38" s="246">
        <f t="shared" si="1"/>
        <v>-1</v>
      </c>
    </row>
    <row r="39" spans="2:12" x14ac:dyDescent="0.25">
      <c r="B39" s="247" t="s">
        <v>380</v>
      </c>
      <c r="C39" s="248">
        <v>0</v>
      </c>
      <c r="D39" s="248">
        <v>0</v>
      </c>
      <c r="E39" s="248">
        <v>0</v>
      </c>
      <c r="F39" s="248">
        <f t="shared" si="0"/>
        <v>0</v>
      </c>
      <c r="G39" s="249" t="str">
        <f t="shared" si="1"/>
        <v>0.0%</v>
      </c>
    </row>
    <row r="40" spans="2:12" x14ac:dyDescent="0.25">
      <c r="B40" s="247" t="s">
        <v>367</v>
      </c>
      <c r="C40" s="248">
        <v>1212640000</v>
      </c>
      <c r="D40" s="248">
        <v>850000000</v>
      </c>
      <c r="E40" s="248">
        <v>0</v>
      </c>
      <c r="F40" s="248">
        <f t="shared" si="0"/>
        <v>-850000000</v>
      </c>
      <c r="G40" s="249">
        <f t="shared" si="1"/>
        <v>-1</v>
      </c>
    </row>
    <row r="41" spans="2:12" x14ac:dyDescent="0.25">
      <c r="B41" s="241" t="s">
        <v>381</v>
      </c>
      <c r="C41" s="242">
        <v>1334426050</v>
      </c>
      <c r="D41" s="242">
        <f>+D42+D50+D53</f>
        <v>44750759.829999998</v>
      </c>
      <c r="E41" s="242">
        <f>+E42+E50+E53</f>
        <v>145067774.62</v>
      </c>
      <c r="F41" s="242">
        <f t="shared" si="0"/>
        <v>100317014.79000001</v>
      </c>
      <c r="G41" s="243">
        <f t="shared" si="1"/>
        <v>2.2416829383698982</v>
      </c>
    </row>
    <row r="42" spans="2:12" x14ac:dyDescent="0.25">
      <c r="B42" s="244" t="s">
        <v>382</v>
      </c>
      <c r="C42" s="245">
        <v>976293202</v>
      </c>
      <c r="D42" s="245">
        <f>+D43+D44+D45+D46+D47+D48+D49</f>
        <v>23881597.779999997</v>
      </c>
      <c r="E42" s="245">
        <f>+E43+E44+E45+E46+E47+E48+E49</f>
        <v>71316448.599999994</v>
      </c>
      <c r="F42" s="245">
        <f t="shared" si="0"/>
        <v>47434850.819999993</v>
      </c>
      <c r="G42" s="246">
        <f t="shared" si="1"/>
        <v>1.9862511401864837</v>
      </c>
    </row>
    <row r="43" spans="2:12" x14ac:dyDescent="0.25">
      <c r="B43" s="247" t="s">
        <v>367</v>
      </c>
      <c r="C43" s="248">
        <v>701164946</v>
      </c>
      <c r="D43" s="248">
        <v>20959268.469999999</v>
      </c>
      <c r="E43" s="248">
        <v>6109549.5</v>
      </c>
      <c r="F43" s="248">
        <f t="shared" si="0"/>
        <v>-14849718.969999999</v>
      </c>
      <c r="G43" s="249">
        <f t="shared" si="1"/>
        <v>-0.70850368614988213</v>
      </c>
    </row>
    <row r="44" spans="2:12" x14ac:dyDescent="0.25">
      <c r="B44" s="247" t="s">
        <v>368</v>
      </c>
      <c r="C44" s="248">
        <v>43183012</v>
      </c>
      <c r="D44" s="248">
        <v>0</v>
      </c>
      <c r="E44" s="248">
        <v>0</v>
      </c>
      <c r="F44" s="248">
        <f t="shared" si="0"/>
        <v>0</v>
      </c>
      <c r="G44" s="249" t="str">
        <f t="shared" si="1"/>
        <v>0.0%</v>
      </c>
    </row>
    <row r="45" spans="2:12" x14ac:dyDescent="0.25">
      <c r="B45" s="247" t="s">
        <v>369</v>
      </c>
      <c r="C45" s="248">
        <v>6453123</v>
      </c>
      <c r="D45" s="248">
        <v>2922329.31</v>
      </c>
      <c r="E45" s="248">
        <v>0</v>
      </c>
      <c r="F45" s="248">
        <f t="shared" si="0"/>
        <v>-2922329.31</v>
      </c>
      <c r="G45" s="249">
        <f t="shared" si="1"/>
        <v>-1</v>
      </c>
    </row>
    <row r="46" spans="2:12" x14ac:dyDescent="0.25">
      <c r="B46" s="247" t="s">
        <v>375</v>
      </c>
      <c r="C46" s="248">
        <v>76999249</v>
      </c>
      <c r="D46" s="248">
        <v>0</v>
      </c>
      <c r="E46" s="248">
        <v>11771796.189999999</v>
      </c>
      <c r="F46" s="248">
        <f t="shared" si="0"/>
        <v>11771796.189999999</v>
      </c>
      <c r="G46" s="249" t="str">
        <f t="shared" si="1"/>
        <v>0.0%</v>
      </c>
    </row>
    <row r="47" spans="2:12" x14ac:dyDescent="0.25">
      <c r="B47" s="247" t="s">
        <v>370</v>
      </c>
      <c r="C47" s="248">
        <v>749089</v>
      </c>
      <c r="D47" s="248">
        <v>0</v>
      </c>
      <c r="E47" s="248">
        <v>0</v>
      </c>
      <c r="F47" s="248">
        <f t="shared" si="0"/>
        <v>0</v>
      </c>
      <c r="G47" s="249" t="str">
        <f t="shared" si="1"/>
        <v>0.0%</v>
      </c>
    </row>
    <row r="48" spans="2:12" x14ac:dyDescent="0.25">
      <c r="B48" s="247" t="s">
        <v>371</v>
      </c>
      <c r="C48" s="248">
        <v>147743783</v>
      </c>
      <c r="D48" s="248">
        <v>0</v>
      </c>
      <c r="E48" s="248">
        <v>3863828.77</v>
      </c>
      <c r="F48" s="248">
        <f t="shared" si="0"/>
        <v>3863828.77</v>
      </c>
      <c r="G48" s="249" t="str">
        <f t="shared" si="1"/>
        <v>0.0%</v>
      </c>
    </row>
    <row r="49" spans="2:7" x14ac:dyDescent="0.25">
      <c r="B49" s="247" t="s">
        <v>378</v>
      </c>
      <c r="C49" s="248">
        <v>0</v>
      </c>
      <c r="D49" s="248">
        <v>0</v>
      </c>
      <c r="E49" s="248">
        <v>49571274.140000001</v>
      </c>
      <c r="F49" s="248">
        <f t="shared" si="0"/>
        <v>49571274.140000001</v>
      </c>
      <c r="G49" s="249" t="str">
        <f t="shared" si="1"/>
        <v>0.0%</v>
      </c>
    </row>
    <row r="50" spans="2:7" x14ac:dyDescent="0.25">
      <c r="B50" s="244" t="s">
        <v>383</v>
      </c>
      <c r="C50" s="245">
        <v>285918584</v>
      </c>
      <c r="D50" s="245">
        <f>+D51+D52</f>
        <v>6402427.8899999997</v>
      </c>
      <c r="E50" s="245">
        <f>+E51+E52</f>
        <v>71323003.49000001</v>
      </c>
      <c r="F50" s="245">
        <f t="shared" si="0"/>
        <v>64920575.600000009</v>
      </c>
      <c r="G50" s="246">
        <f t="shared" si="1"/>
        <v>10.139993251841219</v>
      </c>
    </row>
    <row r="51" spans="2:7" x14ac:dyDescent="0.25">
      <c r="B51" s="247" t="s">
        <v>371</v>
      </c>
      <c r="C51" s="248">
        <v>285918584</v>
      </c>
      <c r="D51" s="248">
        <v>6402427.8899999997</v>
      </c>
      <c r="E51" s="248">
        <v>71323003.49000001</v>
      </c>
      <c r="F51" s="248">
        <f t="shared" si="0"/>
        <v>64920575.600000009</v>
      </c>
      <c r="G51" s="249">
        <f t="shared" si="1"/>
        <v>10.139993251841219</v>
      </c>
    </row>
    <row r="52" spans="2:7" x14ac:dyDescent="0.25">
      <c r="B52" s="247" t="s">
        <v>367</v>
      </c>
      <c r="C52" s="248">
        <v>0</v>
      </c>
      <c r="D52" s="248">
        <v>0</v>
      </c>
      <c r="E52" s="248">
        <v>0</v>
      </c>
      <c r="F52" s="248">
        <f t="shared" si="0"/>
        <v>0</v>
      </c>
      <c r="G52" s="249" t="str">
        <f t="shared" si="1"/>
        <v>0.0%</v>
      </c>
    </row>
    <row r="53" spans="2:7" x14ac:dyDescent="0.25">
      <c r="B53" s="244" t="s">
        <v>384</v>
      </c>
      <c r="C53" s="245">
        <v>72214264</v>
      </c>
      <c r="D53" s="245">
        <f>+D54+D55+D56+D57</f>
        <v>14466734.16</v>
      </c>
      <c r="E53" s="245">
        <f>+E54+E55+E56+E57</f>
        <v>2428322.5300000003</v>
      </c>
      <c r="F53" s="245">
        <f t="shared" si="0"/>
        <v>-12038411.629999999</v>
      </c>
      <c r="G53" s="246">
        <f t="shared" si="1"/>
        <v>-0.83214438703697025</v>
      </c>
    </row>
    <row r="54" spans="2:7" x14ac:dyDescent="0.25">
      <c r="B54" s="247" t="s">
        <v>367</v>
      </c>
      <c r="C54" s="248">
        <v>0</v>
      </c>
      <c r="D54" s="248">
        <v>11943276.200000001</v>
      </c>
      <c r="E54" s="248">
        <v>2006754.53</v>
      </c>
      <c r="F54" s="248">
        <f t="shared" si="0"/>
        <v>-9936521.6700000018</v>
      </c>
      <c r="G54" s="249">
        <f t="shared" si="1"/>
        <v>-0.83197621017924717</v>
      </c>
    </row>
    <row r="55" spans="2:7" x14ac:dyDescent="0.25">
      <c r="B55" s="247" t="s">
        <v>369</v>
      </c>
      <c r="C55" s="248">
        <v>9582415</v>
      </c>
      <c r="D55" s="248">
        <v>0</v>
      </c>
      <c r="E55" s="248">
        <v>0</v>
      </c>
      <c r="F55" s="248">
        <f t="shared" si="0"/>
        <v>0</v>
      </c>
      <c r="G55" s="249" t="str">
        <f t="shared" si="1"/>
        <v>0.0%</v>
      </c>
    </row>
    <row r="56" spans="2:7" x14ac:dyDescent="0.25">
      <c r="B56" s="247" t="s">
        <v>370</v>
      </c>
      <c r="C56" s="248">
        <v>16613202</v>
      </c>
      <c r="D56" s="248">
        <v>0</v>
      </c>
      <c r="E56" s="248">
        <v>421568</v>
      </c>
      <c r="F56" s="248">
        <f t="shared" si="0"/>
        <v>421568</v>
      </c>
      <c r="G56" s="249" t="str">
        <f t="shared" si="1"/>
        <v>0.0%</v>
      </c>
    </row>
    <row r="57" spans="2:7" x14ac:dyDescent="0.25">
      <c r="B57" s="247" t="s">
        <v>371</v>
      </c>
      <c r="C57" s="248">
        <v>46018647</v>
      </c>
      <c r="D57" s="248">
        <v>2523457.96</v>
      </c>
      <c r="E57" s="248">
        <v>0</v>
      </c>
      <c r="F57" s="248">
        <f t="shared" si="0"/>
        <v>-2523457.96</v>
      </c>
      <c r="G57" s="249">
        <f t="shared" si="1"/>
        <v>-1</v>
      </c>
    </row>
    <row r="58" spans="2:7" x14ac:dyDescent="0.25">
      <c r="B58" s="241" t="s">
        <v>385</v>
      </c>
      <c r="C58" s="242">
        <v>2929322972</v>
      </c>
      <c r="D58" s="242">
        <f>+D59+D68+D75+D78</f>
        <v>198893441.28</v>
      </c>
      <c r="E58" s="242">
        <f>+E59+E68+E75+E78</f>
        <v>370462272.00999999</v>
      </c>
      <c r="F58" s="242">
        <f t="shared" si="0"/>
        <v>171568830.72999999</v>
      </c>
      <c r="G58" s="243">
        <f t="shared" si="1"/>
        <v>0.86261683455145854</v>
      </c>
    </row>
    <row r="59" spans="2:7" x14ac:dyDescent="0.25">
      <c r="B59" s="244" t="s">
        <v>386</v>
      </c>
      <c r="C59" s="245">
        <v>1414803954</v>
      </c>
      <c r="D59" s="245">
        <f>+D61+D62+D63+D64+D65+D66+D67+D60</f>
        <v>138702384.25999999</v>
      </c>
      <c r="E59" s="245">
        <f>+E61+E62+E63+E64+E65+E66+E67+E60</f>
        <v>93198092.939999998</v>
      </c>
      <c r="F59" s="245">
        <f t="shared" si="0"/>
        <v>-45504291.319999993</v>
      </c>
      <c r="G59" s="246">
        <f t="shared" si="1"/>
        <v>-0.32807144277131833</v>
      </c>
    </row>
    <row r="60" spans="2:7" x14ac:dyDescent="0.25">
      <c r="B60" s="247" t="s">
        <v>373</v>
      </c>
      <c r="C60" s="248">
        <v>0</v>
      </c>
      <c r="D60" s="248">
        <v>0</v>
      </c>
      <c r="E60" s="248">
        <v>0</v>
      </c>
      <c r="F60" s="248">
        <f t="shared" si="0"/>
        <v>0</v>
      </c>
      <c r="G60" s="249" t="str">
        <f t="shared" si="1"/>
        <v>0.0%</v>
      </c>
    </row>
    <row r="61" spans="2:7" x14ac:dyDescent="0.25">
      <c r="B61" s="247" t="s">
        <v>374</v>
      </c>
      <c r="C61" s="248">
        <v>39383951</v>
      </c>
      <c r="D61" s="248">
        <v>8963830.3399999999</v>
      </c>
      <c r="E61" s="248">
        <v>35973861.859999999</v>
      </c>
      <c r="F61" s="248">
        <f t="shared" si="0"/>
        <v>27010031.52</v>
      </c>
      <c r="G61" s="249">
        <f t="shared" si="1"/>
        <v>3.0132243132125143</v>
      </c>
    </row>
    <row r="62" spans="2:7" x14ac:dyDescent="0.25">
      <c r="B62" s="247" t="s">
        <v>367</v>
      </c>
      <c r="C62" s="248">
        <v>194358689</v>
      </c>
      <c r="D62" s="248">
        <v>113673481.77</v>
      </c>
      <c r="E62" s="248">
        <v>0</v>
      </c>
      <c r="F62" s="248">
        <f t="shared" si="0"/>
        <v>-113673481.77</v>
      </c>
      <c r="G62" s="249">
        <f t="shared" si="1"/>
        <v>-1</v>
      </c>
    </row>
    <row r="63" spans="2:7" x14ac:dyDescent="0.25">
      <c r="B63" s="247" t="s">
        <v>368</v>
      </c>
      <c r="C63" s="248">
        <v>53360098</v>
      </c>
      <c r="D63" s="248">
        <v>0</v>
      </c>
      <c r="E63" s="248">
        <v>0</v>
      </c>
      <c r="F63" s="248">
        <f t="shared" si="0"/>
        <v>0</v>
      </c>
      <c r="G63" s="249" t="str">
        <f t="shared" si="1"/>
        <v>0.0%</v>
      </c>
    </row>
    <row r="64" spans="2:7" x14ac:dyDescent="0.25">
      <c r="B64" s="247" t="s">
        <v>369</v>
      </c>
      <c r="C64" s="248">
        <v>237793529</v>
      </c>
      <c r="D64" s="248">
        <v>16065072.15</v>
      </c>
      <c r="E64" s="248">
        <v>49973487.590000004</v>
      </c>
      <c r="F64" s="248">
        <f t="shared" si="0"/>
        <v>33908415.440000005</v>
      </c>
      <c r="G64" s="249">
        <f t="shared" si="1"/>
        <v>2.1106917618169554</v>
      </c>
    </row>
    <row r="65" spans="2:7" x14ac:dyDescent="0.25">
      <c r="B65" s="247" t="s">
        <v>375</v>
      </c>
      <c r="C65" s="248">
        <v>817826522</v>
      </c>
      <c r="D65" s="248">
        <v>0</v>
      </c>
      <c r="E65" s="248">
        <v>0</v>
      </c>
      <c r="F65" s="248">
        <f t="shared" si="0"/>
        <v>0</v>
      </c>
      <c r="G65" s="249" t="str">
        <f t="shared" si="1"/>
        <v>0.0%</v>
      </c>
    </row>
    <row r="66" spans="2:7" x14ac:dyDescent="0.25">
      <c r="B66" s="247" t="s">
        <v>370</v>
      </c>
      <c r="C66" s="248">
        <v>6906676</v>
      </c>
      <c r="D66" s="248">
        <v>0</v>
      </c>
      <c r="E66" s="248">
        <v>0</v>
      </c>
      <c r="F66" s="248">
        <f t="shared" si="0"/>
        <v>0</v>
      </c>
      <c r="G66" s="249" t="str">
        <f t="shared" si="1"/>
        <v>0.0%</v>
      </c>
    </row>
    <row r="67" spans="2:7" x14ac:dyDescent="0.25">
      <c r="B67" s="247" t="s">
        <v>371</v>
      </c>
      <c r="C67" s="248">
        <v>65174489</v>
      </c>
      <c r="D67" s="248">
        <v>0</v>
      </c>
      <c r="E67" s="248">
        <v>7250743.4900000002</v>
      </c>
      <c r="F67" s="248">
        <f t="shared" si="0"/>
        <v>7250743.4900000002</v>
      </c>
      <c r="G67" s="249" t="str">
        <f t="shared" si="1"/>
        <v>0.0%</v>
      </c>
    </row>
    <row r="68" spans="2:7" x14ac:dyDescent="0.25">
      <c r="B68" s="244" t="s">
        <v>387</v>
      </c>
      <c r="C68" s="245">
        <v>989650540</v>
      </c>
      <c r="D68" s="245">
        <f>+D69+D70+D71+D72+D74+D73</f>
        <v>27822778.349999998</v>
      </c>
      <c r="E68" s="245">
        <f>+E69+E70+E71+E72+E74+E73</f>
        <v>207882395.38</v>
      </c>
      <c r="F68" s="245">
        <f t="shared" si="0"/>
        <v>180059617.03</v>
      </c>
      <c r="G68" s="246">
        <f t="shared" si="1"/>
        <v>6.471661987344266</v>
      </c>
    </row>
    <row r="69" spans="2:7" x14ac:dyDescent="0.25">
      <c r="B69" s="247" t="s">
        <v>367</v>
      </c>
      <c r="C69" s="248">
        <v>715000000</v>
      </c>
      <c r="D69" s="248">
        <v>22176191.809999999</v>
      </c>
      <c r="E69" s="248">
        <v>197670692.44999999</v>
      </c>
      <c r="F69" s="248">
        <f t="shared" si="0"/>
        <v>175494500.63999999</v>
      </c>
      <c r="G69" s="249">
        <f t="shared" si="1"/>
        <v>7.9136446033472509</v>
      </c>
    </row>
    <row r="70" spans="2:7" x14ac:dyDescent="0.25">
      <c r="B70" s="247" t="s">
        <v>368</v>
      </c>
      <c r="C70" s="248">
        <v>6867669</v>
      </c>
      <c r="D70" s="248">
        <v>0</v>
      </c>
      <c r="E70" s="248">
        <v>0</v>
      </c>
      <c r="F70" s="248">
        <f t="shared" si="0"/>
        <v>0</v>
      </c>
      <c r="G70" s="249" t="str">
        <f t="shared" si="1"/>
        <v>0.0%</v>
      </c>
    </row>
    <row r="71" spans="2:7" x14ac:dyDescent="0.25">
      <c r="B71" s="247" t="s">
        <v>369</v>
      </c>
      <c r="C71" s="248">
        <v>221707859</v>
      </c>
      <c r="D71" s="248">
        <v>0</v>
      </c>
      <c r="E71" s="248">
        <v>0</v>
      </c>
      <c r="F71" s="248">
        <f t="shared" si="0"/>
        <v>0</v>
      </c>
      <c r="G71" s="249" t="str">
        <f t="shared" si="1"/>
        <v>0.0%</v>
      </c>
    </row>
    <row r="72" spans="2:7" x14ac:dyDescent="0.25">
      <c r="B72" s="247" t="s">
        <v>370</v>
      </c>
      <c r="C72" s="248">
        <v>12597926</v>
      </c>
      <c r="D72" s="248">
        <v>0</v>
      </c>
      <c r="E72" s="248">
        <v>4680516.7699999996</v>
      </c>
      <c r="F72" s="248">
        <f t="shared" si="0"/>
        <v>4680516.7699999996</v>
      </c>
      <c r="G72" s="249" t="str">
        <f t="shared" si="1"/>
        <v>0.0%</v>
      </c>
    </row>
    <row r="73" spans="2:7" x14ac:dyDescent="0.25">
      <c r="B73" s="247" t="s">
        <v>371</v>
      </c>
      <c r="C73" s="248">
        <v>33477086</v>
      </c>
      <c r="D73" s="248">
        <v>0</v>
      </c>
      <c r="E73" s="248">
        <v>5531186.1600000001</v>
      </c>
      <c r="F73" s="248">
        <f t="shared" si="0"/>
        <v>5531186.1600000001</v>
      </c>
      <c r="G73" s="249">
        <f>IFERROR(F73/D74,"0.0%")</f>
        <v>0.97956280680681818</v>
      </c>
    </row>
    <row r="74" spans="2:7" x14ac:dyDescent="0.25">
      <c r="B74" s="247" t="s">
        <v>378</v>
      </c>
      <c r="C74" s="248">
        <v>0</v>
      </c>
      <c r="D74" s="248">
        <v>5646586.54</v>
      </c>
      <c r="E74" s="248">
        <v>0</v>
      </c>
      <c r="F74" s="248">
        <f t="shared" si="0"/>
        <v>-5646586.54</v>
      </c>
      <c r="G74" s="249" t="str">
        <f>IFERROR(F74/#REF!,"0.0%")</f>
        <v>0.0%</v>
      </c>
    </row>
    <row r="75" spans="2:7" x14ac:dyDescent="0.25">
      <c r="B75" s="244" t="s">
        <v>388</v>
      </c>
      <c r="C75" s="245">
        <v>266283091</v>
      </c>
      <c r="D75" s="245">
        <f>+D76+D77</f>
        <v>14117541.329999998</v>
      </c>
      <c r="E75" s="245">
        <f>+E76+E77</f>
        <v>0</v>
      </c>
      <c r="F75" s="245">
        <f t="shared" ref="F75:F138" si="2">E75-D75</f>
        <v>-14117541.329999998</v>
      </c>
      <c r="G75" s="246">
        <f t="shared" ref="G75:G138" si="3">IFERROR(F75/D75,"0.0%")</f>
        <v>-1</v>
      </c>
    </row>
    <row r="76" spans="2:7" x14ac:dyDescent="0.25">
      <c r="B76" s="247" t="s">
        <v>367</v>
      </c>
      <c r="C76" s="248">
        <v>234687907</v>
      </c>
      <c r="D76" s="248">
        <v>11733512.369999999</v>
      </c>
      <c r="E76" s="248">
        <v>0</v>
      </c>
      <c r="F76" s="248">
        <f t="shared" si="2"/>
        <v>-11733512.369999999</v>
      </c>
      <c r="G76" s="249">
        <f t="shared" si="3"/>
        <v>-1</v>
      </c>
    </row>
    <row r="77" spans="2:7" x14ac:dyDescent="0.25">
      <c r="B77" s="247" t="s">
        <v>371</v>
      </c>
      <c r="C77" s="248">
        <v>31595184</v>
      </c>
      <c r="D77" s="248">
        <v>2384028.96</v>
      </c>
      <c r="E77" s="248">
        <v>0</v>
      </c>
      <c r="F77" s="248">
        <f t="shared" si="2"/>
        <v>-2384028.96</v>
      </c>
      <c r="G77" s="249">
        <f t="shared" si="3"/>
        <v>-1</v>
      </c>
    </row>
    <row r="78" spans="2:7" x14ac:dyDescent="0.25">
      <c r="B78" s="244" t="s">
        <v>389</v>
      </c>
      <c r="C78" s="245">
        <v>258585387</v>
      </c>
      <c r="D78" s="245">
        <f>+D79+D80+D81+D82+D83+D84+D85+D86</f>
        <v>18250737.34</v>
      </c>
      <c r="E78" s="245">
        <f>+E79+E80+E81+E82+E83+E84+E85+E86</f>
        <v>69381783.689999998</v>
      </c>
      <c r="F78" s="245">
        <f t="shared" si="2"/>
        <v>51131046.349999994</v>
      </c>
      <c r="G78" s="246">
        <f t="shared" si="3"/>
        <v>2.801587979568172</v>
      </c>
    </row>
    <row r="79" spans="2:7" x14ac:dyDescent="0.25">
      <c r="B79" s="247" t="s">
        <v>366</v>
      </c>
      <c r="C79" s="248">
        <v>27279910</v>
      </c>
      <c r="D79" s="248">
        <v>0</v>
      </c>
      <c r="E79" s="248">
        <v>0</v>
      </c>
      <c r="F79" s="248">
        <f t="shared" si="2"/>
        <v>0</v>
      </c>
      <c r="G79" s="249" t="str">
        <f t="shared" si="3"/>
        <v>0.0%</v>
      </c>
    </row>
    <row r="80" spans="2:7" x14ac:dyDescent="0.25">
      <c r="B80" s="247" t="s">
        <v>390</v>
      </c>
      <c r="C80" s="248">
        <v>0</v>
      </c>
      <c r="D80" s="248">
        <v>0</v>
      </c>
      <c r="E80" s="248">
        <v>0</v>
      </c>
      <c r="F80" s="248">
        <f t="shared" si="2"/>
        <v>0</v>
      </c>
      <c r="G80" s="249" t="str">
        <f t="shared" si="3"/>
        <v>0.0%</v>
      </c>
    </row>
    <row r="81" spans="2:7" x14ac:dyDescent="0.25">
      <c r="B81" s="247" t="s">
        <v>367</v>
      </c>
      <c r="C81" s="248">
        <v>75000000</v>
      </c>
      <c r="D81" s="248">
        <v>18250737.34</v>
      </c>
      <c r="E81" s="248">
        <v>69381783.689999998</v>
      </c>
      <c r="F81" s="248">
        <f t="shared" si="2"/>
        <v>51131046.349999994</v>
      </c>
      <c r="G81" s="249">
        <f t="shared" si="3"/>
        <v>2.801587979568172</v>
      </c>
    </row>
    <row r="82" spans="2:7" x14ac:dyDescent="0.25">
      <c r="B82" s="247" t="s">
        <v>391</v>
      </c>
      <c r="C82" s="248">
        <v>0</v>
      </c>
      <c r="D82" s="248">
        <v>0</v>
      </c>
      <c r="E82" s="248">
        <v>0</v>
      </c>
      <c r="F82" s="248">
        <f t="shared" si="2"/>
        <v>0</v>
      </c>
      <c r="G82" s="249" t="str">
        <f t="shared" si="3"/>
        <v>0.0%</v>
      </c>
    </row>
    <row r="83" spans="2:7" x14ac:dyDescent="0.25">
      <c r="B83" s="247" t="s">
        <v>368</v>
      </c>
      <c r="C83" s="248">
        <v>95566881</v>
      </c>
      <c r="D83" s="248">
        <v>0</v>
      </c>
      <c r="E83" s="248">
        <v>0</v>
      </c>
      <c r="F83" s="248">
        <f t="shared" si="2"/>
        <v>0</v>
      </c>
      <c r="G83" s="249" t="str">
        <f t="shared" si="3"/>
        <v>0.0%</v>
      </c>
    </row>
    <row r="84" spans="2:7" x14ac:dyDescent="0.25">
      <c r="B84" s="247" t="s">
        <v>375</v>
      </c>
      <c r="C84" s="248">
        <v>20000000</v>
      </c>
      <c r="D84" s="248">
        <v>0</v>
      </c>
      <c r="E84" s="248">
        <v>0</v>
      </c>
      <c r="F84" s="248">
        <f t="shared" si="2"/>
        <v>0</v>
      </c>
      <c r="G84" s="249" t="str">
        <f t="shared" si="3"/>
        <v>0.0%</v>
      </c>
    </row>
    <row r="85" spans="2:7" x14ac:dyDescent="0.25">
      <c r="B85" s="247" t="s">
        <v>370</v>
      </c>
      <c r="C85" s="248">
        <v>0</v>
      </c>
      <c r="D85" s="248">
        <v>0</v>
      </c>
      <c r="E85" s="248">
        <v>0</v>
      </c>
      <c r="F85" s="248">
        <f t="shared" si="2"/>
        <v>0</v>
      </c>
      <c r="G85" s="249" t="str">
        <f t="shared" si="3"/>
        <v>0.0%</v>
      </c>
    </row>
    <row r="86" spans="2:7" x14ac:dyDescent="0.25">
      <c r="B86" s="247" t="s">
        <v>371</v>
      </c>
      <c r="C86" s="248">
        <v>40738596</v>
      </c>
      <c r="D86" s="248">
        <v>0</v>
      </c>
      <c r="E86" s="248">
        <v>0</v>
      </c>
      <c r="F86" s="248">
        <f t="shared" si="2"/>
        <v>0</v>
      </c>
      <c r="G86" s="249" t="str">
        <f t="shared" si="3"/>
        <v>0.0%</v>
      </c>
    </row>
    <row r="87" spans="2:7" x14ac:dyDescent="0.25">
      <c r="B87" s="241" t="s">
        <v>392</v>
      </c>
      <c r="C87" s="242">
        <v>7439472929</v>
      </c>
      <c r="D87" s="242">
        <f>+D88+D94+D102+D107+D112</f>
        <v>357611496.86000001</v>
      </c>
      <c r="E87" s="242">
        <f>+E88+E94+E102+E107+E112</f>
        <v>1322562548.8600001</v>
      </c>
      <c r="F87" s="242">
        <f t="shared" si="2"/>
        <v>964951052.00000012</v>
      </c>
      <c r="G87" s="243">
        <f t="shared" si="3"/>
        <v>2.6983222308922725</v>
      </c>
    </row>
    <row r="88" spans="2:7" x14ac:dyDescent="0.25">
      <c r="B88" s="244" t="s">
        <v>393</v>
      </c>
      <c r="C88" s="245">
        <v>2687131713</v>
      </c>
      <c r="D88" s="245">
        <f>+D89+D90+D91+D92+D93</f>
        <v>139469533.93000001</v>
      </c>
      <c r="E88" s="245">
        <f>+E89+E90+E91+E92+E93</f>
        <v>431239916.75999999</v>
      </c>
      <c r="F88" s="245">
        <f t="shared" si="2"/>
        <v>291770382.82999998</v>
      </c>
      <c r="G88" s="246">
        <f t="shared" si="3"/>
        <v>2.0920008449762229</v>
      </c>
    </row>
    <row r="89" spans="2:7" x14ac:dyDescent="0.25">
      <c r="B89" s="247" t="s">
        <v>394</v>
      </c>
      <c r="C89" s="248">
        <v>2550000000</v>
      </c>
      <c r="D89" s="248">
        <v>31606549.210000001</v>
      </c>
      <c r="E89" s="248">
        <v>378265867.95999998</v>
      </c>
      <c r="F89" s="248">
        <f t="shared" si="2"/>
        <v>346659318.75</v>
      </c>
      <c r="G89" s="249">
        <f t="shared" si="3"/>
        <v>10.967958458442544</v>
      </c>
    </row>
    <row r="90" spans="2:7" x14ac:dyDescent="0.25">
      <c r="B90" s="247" t="s">
        <v>367</v>
      </c>
      <c r="C90" s="248">
        <v>0</v>
      </c>
      <c r="D90" s="248">
        <v>26755502.359999999</v>
      </c>
      <c r="E90" s="248">
        <v>0</v>
      </c>
      <c r="F90" s="248">
        <f t="shared" si="2"/>
        <v>-26755502.359999999</v>
      </c>
      <c r="G90" s="249">
        <f t="shared" si="3"/>
        <v>-1</v>
      </c>
    </row>
    <row r="91" spans="2:7" x14ac:dyDescent="0.25">
      <c r="B91" s="247" t="s">
        <v>375</v>
      </c>
      <c r="C91" s="248">
        <v>110195456</v>
      </c>
      <c r="D91" s="248">
        <v>81107482.359999999</v>
      </c>
      <c r="E91" s="248">
        <v>41455560.100000001</v>
      </c>
      <c r="F91" s="248">
        <f t="shared" si="2"/>
        <v>-39651922.259999998</v>
      </c>
      <c r="G91" s="249">
        <f t="shared" si="3"/>
        <v>-0.48888118711418965</v>
      </c>
    </row>
    <row r="92" spans="2:7" x14ac:dyDescent="0.25">
      <c r="B92" s="247" t="s">
        <v>370</v>
      </c>
      <c r="C92" s="248">
        <v>2221823</v>
      </c>
      <c r="D92" s="248">
        <v>0</v>
      </c>
      <c r="E92" s="248">
        <v>0</v>
      </c>
      <c r="F92" s="248">
        <f t="shared" si="2"/>
        <v>0</v>
      </c>
      <c r="G92" s="249" t="str">
        <f t="shared" si="3"/>
        <v>0.0%</v>
      </c>
    </row>
    <row r="93" spans="2:7" x14ac:dyDescent="0.25">
      <c r="B93" s="247" t="s">
        <v>371</v>
      </c>
      <c r="C93" s="248">
        <v>24714434</v>
      </c>
      <c r="D93" s="248">
        <v>0</v>
      </c>
      <c r="E93" s="248">
        <v>11518488.699999999</v>
      </c>
      <c r="F93" s="248">
        <f t="shared" si="2"/>
        <v>11518488.699999999</v>
      </c>
      <c r="G93" s="249" t="str">
        <f t="shared" si="3"/>
        <v>0.0%</v>
      </c>
    </row>
    <row r="94" spans="2:7" x14ac:dyDescent="0.25">
      <c r="B94" s="244" t="s">
        <v>395</v>
      </c>
      <c r="C94" s="245">
        <v>3902570017</v>
      </c>
      <c r="D94" s="245">
        <f>+D95+D96+D97+D98+D99+D100+D101</f>
        <v>133873224.51000001</v>
      </c>
      <c r="E94" s="245">
        <f>+E95+E96+E97+E98+E99+E100+E101</f>
        <v>746987648.11000001</v>
      </c>
      <c r="F94" s="245">
        <f t="shared" si="2"/>
        <v>613114423.60000002</v>
      </c>
      <c r="G94" s="246">
        <f t="shared" si="3"/>
        <v>4.579813669567673</v>
      </c>
    </row>
    <row r="95" spans="2:7" x14ac:dyDescent="0.25">
      <c r="B95" s="247" t="s">
        <v>394</v>
      </c>
      <c r="C95" s="248">
        <v>900000000</v>
      </c>
      <c r="D95" s="248">
        <v>0</v>
      </c>
      <c r="E95" s="248">
        <v>0</v>
      </c>
      <c r="F95" s="248">
        <f t="shared" si="2"/>
        <v>0</v>
      </c>
      <c r="G95" s="249" t="str">
        <f t="shared" si="3"/>
        <v>0.0%</v>
      </c>
    </row>
    <row r="96" spans="2:7" x14ac:dyDescent="0.25">
      <c r="B96" s="247" t="s">
        <v>366</v>
      </c>
      <c r="C96" s="248">
        <v>21255924</v>
      </c>
      <c r="D96" s="248">
        <v>0</v>
      </c>
      <c r="E96" s="248">
        <v>0</v>
      </c>
      <c r="F96" s="248">
        <f t="shared" si="2"/>
        <v>0</v>
      </c>
      <c r="G96" s="249" t="str">
        <f t="shared" si="3"/>
        <v>0.0%</v>
      </c>
    </row>
    <row r="97" spans="2:7" x14ac:dyDescent="0.25">
      <c r="B97" s="247" t="s">
        <v>367</v>
      </c>
      <c r="C97" s="248">
        <v>2804039490</v>
      </c>
      <c r="D97" s="248">
        <v>114512217.22</v>
      </c>
      <c r="E97" s="248">
        <v>610937554.04999995</v>
      </c>
      <c r="F97" s="248">
        <f t="shared" si="2"/>
        <v>496425336.82999992</v>
      </c>
      <c r="G97" s="249">
        <f t="shared" si="3"/>
        <v>4.3351299003867103</v>
      </c>
    </row>
    <row r="98" spans="2:7" x14ac:dyDescent="0.25">
      <c r="B98" s="247" t="s">
        <v>369</v>
      </c>
      <c r="C98" s="248">
        <v>13967116</v>
      </c>
      <c r="D98" s="248">
        <v>5788218.1699999999</v>
      </c>
      <c r="E98" s="248">
        <v>15869138.83</v>
      </c>
      <c r="F98" s="248">
        <f t="shared" si="2"/>
        <v>10080920.66</v>
      </c>
      <c r="G98" s="249">
        <f t="shared" si="3"/>
        <v>1.7416276242400173</v>
      </c>
    </row>
    <row r="99" spans="2:7" x14ac:dyDescent="0.25">
      <c r="B99" s="247" t="s">
        <v>375</v>
      </c>
      <c r="C99" s="248">
        <v>124911080</v>
      </c>
      <c r="D99" s="248">
        <v>0</v>
      </c>
      <c r="E99" s="248">
        <v>120180955.23</v>
      </c>
      <c r="F99" s="248">
        <f t="shared" si="2"/>
        <v>120180955.23</v>
      </c>
      <c r="G99" s="249" t="str">
        <f t="shared" si="3"/>
        <v>0.0%</v>
      </c>
    </row>
    <row r="100" spans="2:7" x14ac:dyDescent="0.25">
      <c r="B100" s="247" t="s">
        <v>370</v>
      </c>
      <c r="C100" s="248">
        <v>0</v>
      </c>
      <c r="D100" s="248">
        <v>0</v>
      </c>
      <c r="E100" s="248">
        <v>0</v>
      </c>
      <c r="F100" s="248">
        <f t="shared" si="2"/>
        <v>0</v>
      </c>
      <c r="G100" s="249" t="str">
        <f t="shared" si="3"/>
        <v>0.0%</v>
      </c>
    </row>
    <row r="101" spans="2:7" x14ac:dyDescent="0.25">
      <c r="B101" s="247" t="s">
        <v>371</v>
      </c>
      <c r="C101" s="248">
        <v>38396407</v>
      </c>
      <c r="D101" s="248">
        <v>13572789.120000001</v>
      </c>
      <c r="E101" s="248">
        <v>0</v>
      </c>
      <c r="F101" s="248">
        <f t="shared" si="2"/>
        <v>-13572789.120000001</v>
      </c>
      <c r="G101" s="249">
        <f t="shared" si="3"/>
        <v>-1</v>
      </c>
    </row>
    <row r="102" spans="2:7" x14ac:dyDescent="0.25">
      <c r="B102" s="244" t="s">
        <v>396</v>
      </c>
      <c r="C102" s="245">
        <v>196818803</v>
      </c>
      <c r="D102" s="245">
        <f>+D104+D105+D106+D103</f>
        <v>84074616.420000002</v>
      </c>
      <c r="E102" s="245">
        <f>+E104+E105+E106+E103</f>
        <v>49156875.200000003</v>
      </c>
      <c r="F102" s="245">
        <f t="shared" si="2"/>
        <v>-34917741.219999999</v>
      </c>
      <c r="G102" s="246">
        <f t="shared" si="3"/>
        <v>-0.41531847193410004</v>
      </c>
    </row>
    <row r="103" spans="2:7" x14ac:dyDescent="0.25">
      <c r="B103" s="247" t="s">
        <v>367</v>
      </c>
      <c r="C103" s="248">
        <v>0</v>
      </c>
      <c r="D103" s="248">
        <v>74500000</v>
      </c>
      <c r="E103" s="248">
        <v>49156875.200000003</v>
      </c>
      <c r="F103" s="248">
        <f t="shared" si="2"/>
        <v>-25343124.799999997</v>
      </c>
      <c r="G103" s="249">
        <f t="shared" si="3"/>
        <v>-0.34017617181208049</v>
      </c>
    </row>
    <row r="104" spans="2:7" x14ac:dyDescent="0.25">
      <c r="B104" s="247" t="s">
        <v>369</v>
      </c>
      <c r="C104" s="248">
        <v>0</v>
      </c>
      <c r="D104" s="248">
        <v>0</v>
      </c>
      <c r="E104" s="248">
        <v>0</v>
      </c>
      <c r="F104" s="248">
        <f t="shared" si="2"/>
        <v>0</v>
      </c>
      <c r="G104" s="249" t="str">
        <f t="shared" si="3"/>
        <v>0.0%</v>
      </c>
    </row>
    <row r="105" spans="2:7" x14ac:dyDescent="0.25">
      <c r="B105" s="247" t="s">
        <v>371</v>
      </c>
      <c r="C105" s="248">
        <v>191875183</v>
      </c>
      <c r="D105" s="248">
        <v>3937984.04</v>
      </c>
      <c r="E105" s="248">
        <v>0</v>
      </c>
      <c r="F105" s="248">
        <f t="shared" si="2"/>
        <v>-3937984.04</v>
      </c>
      <c r="G105" s="249">
        <f t="shared" si="3"/>
        <v>-1</v>
      </c>
    </row>
    <row r="106" spans="2:7" x14ac:dyDescent="0.25">
      <c r="B106" s="247" t="s">
        <v>378</v>
      </c>
      <c r="C106" s="248">
        <v>4943620</v>
      </c>
      <c r="D106" s="248">
        <v>5636632.3799999999</v>
      </c>
      <c r="E106" s="248">
        <v>0</v>
      </c>
      <c r="F106" s="248">
        <f t="shared" si="2"/>
        <v>-5636632.3799999999</v>
      </c>
      <c r="G106" s="249">
        <f t="shared" si="3"/>
        <v>-1</v>
      </c>
    </row>
    <row r="107" spans="2:7" x14ac:dyDescent="0.25">
      <c r="B107" s="244" t="s">
        <v>397</v>
      </c>
      <c r="C107" s="245">
        <v>642352396</v>
      </c>
      <c r="D107" s="245">
        <f>+D108+D109+D110+D111</f>
        <v>0</v>
      </c>
      <c r="E107" s="245">
        <f>+E108+E109+E110+E111</f>
        <v>95063442.889999986</v>
      </c>
      <c r="F107" s="245">
        <f t="shared" si="2"/>
        <v>95063442.889999986</v>
      </c>
      <c r="G107" s="246" t="str">
        <f t="shared" si="3"/>
        <v>0.0%</v>
      </c>
    </row>
    <row r="108" spans="2:7" x14ac:dyDescent="0.25">
      <c r="B108" s="247" t="s">
        <v>367</v>
      </c>
      <c r="C108" s="248">
        <v>436845749</v>
      </c>
      <c r="D108" s="248">
        <v>0</v>
      </c>
      <c r="E108" s="248">
        <v>33161155.280000001</v>
      </c>
      <c r="F108" s="248">
        <f t="shared" si="2"/>
        <v>33161155.280000001</v>
      </c>
      <c r="G108" s="249" t="str">
        <f t="shared" si="3"/>
        <v>0.0%</v>
      </c>
    </row>
    <row r="109" spans="2:7" x14ac:dyDescent="0.25">
      <c r="B109" s="247" t="s">
        <v>375</v>
      </c>
      <c r="C109" s="248">
        <v>158764142</v>
      </c>
      <c r="D109" s="248">
        <v>0</v>
      </c>
      <c r="E109" s="248">
        <v>49463761.789999999</v>
      </c>
      <c r="F109" s="248">
        <f t="shared" si="2"/>
        <v>49463761.789999999</v>
      </c>
      <c r="G109" s="249" t="str">
        <f t="shared" si="3"/>
        <v>0.0%</v>
      </c>
    </row>
    <row r="110" spans="2:7" x14ac:dyDescent="0.25">
      <c r="B110" s="247" t="s">
        <v>371</v>
      </c>
      <c r="C110" s="248">
        <v>46742505</v>
      </c>
      <c r="D110" s="248">
        <v>0</v>
      </c>
      <c r="E110" s="248">
        <v>12438525.82</v>
      </c>
      <c r="F110" s="248">
        <f t="shared" si="2"/>
        <v>12438525.82</v>
      </c>
      <c r="G110" s="249" t="str">
        <f t="shared" si="3"/>
        <v>0.0%</v>
      </c>
    </row>
    <row r="111" spans="2:7" x14ac:dyDescent="0.25">
      <c r="B111" s="247" t="s">
        <v>378</v>
      </c>
      <c r="C111" s="248">
        <v>0</v>
      </c>
      <c r="D111" s="248">
        <v>0</v>
      </c>
      <c r="E111" s="248">
        <v>0</v>
      </c>
      <c r="F111" s="248">
        <f t="shared" si="2"/>
        <v>0</v>
      </c>
      <c r="G111" s="249" t="str">
        <f t="shared" si="3"/>
        <v>0.0%</v>
      </c>
    </row>
    <row r="112" spans="2:7" x14ac:dyDescent="0.25">
      <c r="B112" s="244" t="s">
        <v>379</v>
      </c>
      <c r="C112" s="245">
        <v>10600000</v>
      </c>
      <c r="D112" s="245">
        <f>+D113</f>
        <v>194122</v>
      </c>
      <c r="E112" s="245">
        <f>+E113</f>
        <v>114665.9</v>
      </c>
      <c r="F112" s="245">
        <f>E112-D112</f>
        <v>-79456.100000000006</v>
      </c>
      <c r="G112" s="246">
        <f>IFERROR(F112/D112,"0.0%")</f>
        <v>-0.4093101245608432</v>
      </c>
    </row>
    <row r="113" spans="2:7" x14ac:dyDescent="0.25">
      <c r="B113" s="247" t="s">
        <v>366</v>
      </c>
      <c r="C113" s="248">
        <v>10600000</v>
      </c>
      <c r="D113" s="248">
        <v>194122</v>
      </c>
      <c r="E113" s="248">
        <v>114665.9</v>
      </c>
      <c r="F113" s="248">
        <f>E113-D113</f>
        <v>-79456.100000000006</v>
      </c>
      <c r="G113" s="249">
        <f>IFERROR(F113/D113,"0.0%")</f>
        <v>-0.4093101245608432</v>
      </c>
    </row>
    <row r="114" spans="2:7" x14ac:dyDescent="0.25">
      <c r="B114" s="241" t="s">
        <v>398</v>
      </c>
      <c r="C114" s="242">
        <v>4646643703</v>
      </c>
      <c r="D114" s="242">
        <f>+D115+D122+D127+D136</f>
        <v>358544617.41000009</v>
      </c>
      <c r="E114" s="242">
        <f>+E115+E122+E127+E136</f>
        <v>342813586.80000001</v>
      </c>
      <c r="F114" s="242">
        <f>E114-D114</f>
        <v>-15731030.610000074</v>
      </c>
      <c r="G114" s="243">
        <f>IFERROR(F114/D114,"0.0%")</f>
        <v>-4.3874680712362925E-2</v>
      </c>
    </row>
    <row r="115" spans="2:7" x14ac:dyDescent="0.25">
      <c r="B115" s="244" t="s">
        <v>399</v>
      </c>
      <c r="C115" s="245">
        <v>2005247299</v>
      </c>
      <c r="D115" s="245">
        <f>SUM(D116:D121)</f>
        <v>211312352.99000004</v>
      </c>
      <c r="E115" s="245">
        <f>SUM(E116:E121)</f>
        <v>60138108.660000004</v>
      </c>
      <c r="F115" s="245">
        <f t="shared" si="2"/>
        <v>-151174244.33000004</v>
      </c>
      <c r="G115" s="246">
        <f t="shared" si="3"/>
        <v>-0.71540656374762002</v>
      </c>
    </row>
    <row r="116" spans="2:7" x14ac:dyDescent="0.25">
      <c r="B116" s="247" t="s">
        <v>374</v>
      </c>
      <c r="C116" s="248">
        <v>1167998</v>
      </c>
      <c r="D116" s="248">
        <v>0</v>
      </c>
      <c r="E116" s="248">
        <v>0</v>
      </c>
      <c r="F116" s="248">
        <f t="shared" ref="F116:F121" si="4">E117-D116</f>
        <v>8490585.2300000004</v>
      </c>
      <c r="G116" s="249" t="str">
        <f t="shared" si="3"/>
        <v>0.0%</v>
      </c>
    </row>
    <row r="117" spans="2:7" x14ac:dyDescent="0.25">
      <c r="B117" s="247" t="s">
        <v>367</v>
      </c>
      <c r="C117" s="248">
        <v>336168381</v>
      </c>
      <c r="D117" s="248">
        <v>25600036.41</v>
      </c>
      <c r="E117" s="248">
        <v>8490585.2300000004</v>
      </c>
      <c r="F117" s="248">
        <f t="shared" si="4"/>
        <v>18684428.150000002</v>
      </c>
      <c r="G117" s="249">
        <f t="shared" si="3"/>
        <v>0.72985943655538743</v>
      </c>
    </row>
    <row r="118" spans="2:7" x14ac:dyDescent="0.25">
      <c r="B118" s="247" t="s">
        <v>368</v>
      </c>
      <c r="C118" s="248">
        <v>1259987317</v>
      </c>
      <c r="D118" s="248">
        <v>165515762.70000005</v>
      </c>
      <c r="E118" s="248">
        <v>44284464.560000002</v>
      </c>
      <c r="F118" s="248">
        <f t="shared" si="4"/>
        <v>-165515762.70000005</v>
      </c>
      <c r="G118" s="249">
        <f t="shared" si="3"/>
        <v>-1</v>
      </c>
    </row>
    <row r="119" spans="2:7" x14ac:dyDescent="0.25">
      <c r="B119" s="247" t="s">
        <v>369</v>
      </c>
      <c r="C119" s="248">
        <v>82459838</v>
      </c>
      <c r="D119" s="248">
        <v>0</v>
      </c>
      <c r="E119" s="248">
        <v>0</v>
      </c>
      <c r="F119" s="248">
        <f t="shared" si="4"/>
        <v>0</v>
      </c>
      <c r="G119" s="249" t="str">
        <f t="shared" si="3"/>
        <v>0.0%</v>
      </c>
    </row>
    <row r="120" spans="2:7" x14ac:dyDescent="0.25">
      <c r="B120" s="247" t="s">
        <v>370</v>
      </c>
      <c r="C120" s="248">
        <v>4390720</v>
      </c>
      <c r="D120" s="248">
        <v>4571967.4000000004</v>
      </c>
      <c r="E120" s="248">
        <v>0</v>
      </c>
      <c r="F120" s="248">
        <f t="shared" si="4"/>
        <v>2791091.4699999997</v>
      </c>
      <c r="G120" s="249">
        <f t="shared" si="3"/>
        <v>0.61047930263019801</v>
      </c>
    </row>
    <row r="121" spans="2:7" x14ac:dyDescent="0.25">
      <c r="B121" s="247" t="s">
        <v>371</v>
      </c>
      <c r="C121" s="248">
        <v>321073045</v>
      </c>
      <c r="D121" s="248">
        <v>15624586.48</v>
      </c>
      <c r="E121" s="248">
        <v>7363058.8700000001</v>
      </c>
      <c r="F121" s="248">
        <f t="shared" si="4"/>
        <v>166159117.15000001</v>
      </c>
      <c r="G121" s="249">
        <f t="shared" si="3"/>
        <v>10.634464941692332</v>
      </c>
    </row>
    <row r="122" spans="2:7" x14ac:dyDescent="0.25">
      <c r="B122" s="244" t="s">
        <v>400</v>
      </c>
      <c r="C122" s="245">
        <v>1787798715</v>
      </c>
      <c r="D122" s="245">
        <f>+D123+D124+D125+D126</f>
        <v>57215472.069999993</v>
      </c>
      <c r="E122" s="245">
        <f>+E123+E124+E125+E126</f>
        <v>181783703.63</v>
      </c>
      <c r="F122" s="245">
        <f t="shared" si="2"/>
        <v>124568231.56</v>
      </c>
      <c r="G122" s="246">
        <f t="shared" si="3"/>
        <v>2.1771773797059231</v>
      </c>
    </row>
    <row r="123" spans="2:7" x14ac:dyDescent="0.25">
      <c r="B123" s="247" t="s">
        <v>401</v>
      </c>
      <c r="C123" s="248">
        <v>15378000</v>
      </c>
      <c r="D123" s="248">
        <v>0</v>
      </c>
      <c r="E123" s="248">
        <v>0</v>
      </c>
      <c r="F123" s="248">
        <f t="shared" si="2"/>
        <v>0</v>
      </c>
      <c r="G123" s="249" t="str">
        <f t="shared" si="3"/>
        <v>0.0%</v>
      </c>
    </row>
    <row r="124" spans="2:7" x14ac:dyDescent="0.25">
      <c r="B124" s="247" t="s">
        <v>367</v>
      </c>
      <c r="C124" s="248">
        <v>1474826954</v>
      </c>
      <c r="D124" s="248">
        <v>57215472.069999993</v>
      </c>
      <c r="E124" s="248">
        <v>81580614.879999995</v>
      </c>
      <c r="F124" s="248">
        <f t="shared" si="2"/>
        <v>24365142.810000002</v>
      </c>
      <c r="G124" s="249">
        <f t="shared" si="3"/>
        <v>0.42584884697255643</v>
      </c>
    </row>
    <row r="125" spans="2:7" x14ac:dyDescent="0.25">
      <c r="B125" s="247" t="s">
        <v>369</v>
      </c>
      <c r="C125" s="248">
        <v>1862974</v>
      </c>
      <c r="D125" s="248">
        <v>0</v>
      </c>
      <c r="E125" s="248">
        <v>0</v>
      </c>
      <c r="F125" s="248">
        <f t="shared" si="2"/>
        <v>0</v>
      </c>
      <c r="G125" s="249" t="str">
        <f t="shared" si="3"/>
        <v>0.0%</v>
      </c>
    </row>
    <row r="126" spans="2:7" x14ac:dyDescent="0.25">
      <c r="B126" s="247" t="s">
        <v>371</v>
      </c>
      <c r="C126" s="248">
        <v>295730787</v>
      </c>
      <c r="D126" s="248">
        <v>0</v>
      </c>
      <c r="E126" s="248">
        <v>100203088.75</v>
      </c>
      <c r="F126" s="248">
        <f t="shared" si="2"/>
        <v>100203088.75</v>
      </c>
      <c r="G126" s="249" t="str">
        <f t="shared" si="3"/>
        <v>0.0%</v>
      </c>
    </row>
    <row r="127" spans="2:7" x14ac:dyDescent="0.25">
      <c r="B127" s="244" t="s">
        <v>402</v>
      </c>
      <c r="C127" s="245">
        <v>786584488</v>
      </c>
      <c r="D127" s="245">
        <f>SUM(D128:D135)</f>
        <v>70583931.430000007</v>
      </c>
      <c r="E127" s="245">
        <f t="shared" ref="E127" si="5">SUM(E128:E135)</f>
        <v>92735666.469999999</v>
      </c>
      <c r="F127" s="245">
        <f>SUM(F128:F135)</f>
        <v>22151735.039999995</v>
      </c>
      <c r="G127" s="246">
        <f t="shared" si="3"/>
        <v>0.31383538138518779</v>
      </c>
    </row>
    <row r="128" spans="2:7" x14ac:dyDescent="0.25">
      <c r="B128" s="247" t="s">
        <v>373</v>
      </c>
      <c r="C128" s="248">
        <v>0</v>
      </c>
      <c r="D128" s="248">
        <v>0</v>
      </c>
      <c r="E128" s="248">
        <v>0</v>
      </c>
      <c r="F128" s="248">
        <f t="shared" si="2"/>
        <v>0</v>
      </c>
      <c r="G128" s="249" t="str">
        <f t="shared" si="3"/>
        <v>0.0%</v>
      </c>
    </row>
    <row r="129" spans="2:7" x14ac:dyDescent="0.25">
      <c r="B129" s="247" t="s">
        <v>394</v>
      </c>
      <c r="C129" s="248">
        <v>0</v>
      </c>
      <c r="D129" s="248">
        <v>0</v>
      </c>
      <c r="E129" s="248">
        <v>0</v>
      </c>
      <c r="F129" s="248">
        <f t="shared" si="2"/>
        <v>0</v>
      </c>
      <c r="G129" s="249" t="str">
        <f t="shared" si="3"/>
        <v>0.0%</v>
      </c>
    </row>
    <row r="130" spans="2:7" x14ac:dyDescent="0.25">
      <c r="B130" s="247" t="s">
        <v>367</v>
      </c>
      <c r="C130" s="248">
        <v>164932800</v>
      </c>
      <c r="D130" s="248">
        <v>49214959.350000009</v>
      </c>
      <c r="E130" s="248">
        <v>2727749.66</v>
      </c>
      <c r="F130" s="248">
        <f t="shared" si="2"/>
        <v>-46487209.690000013</v>
      </c>
      <c r="G130" s="249">
        <f t="shared" si="3"/>
        <v>-0.94457478587757904</v>
      </c>
    </row>
    <row r="131" spans="2:7" x14ac:dyDescent="0.25">
      <c r="B131" s="247" t="s">
        <v>368</v>
      </c>
      <c r="C131" s="248">
        <v>21288889</v>
      </c>
      <c r="D131" s="248">
        <v>0</v>
      </c>
      <c r="E131" s="248">
        <v>0</v>
      </c>
      <c r="F131" s="248">
        <f t="shared" si="2"/>
        <v>0</v>
      </c>
      <c r="G131" s="249" t="str">
        <f t="shared" si="3"/>
        <v>0.0%</v>
      </c>
    </row>
    <row r="132" spans="2:7" x14ac:dyDescent="0.25">
      <c r="B132" s="247" t="s">
        <v>369</v>
      </c>
      <c r="C132" s="248">
        <v>45119667</v>
      </c>
      <c r="D132" s="248">
        <v>0</v>
      </c>
      <c r="E132" s="248">
        <v>26256125.300000001</v>
      </c>
      <c r="F132" s="248">
        <f t="shared" si="2"/>
        <v>26256125.300000001</v>
      </c>
      <c r="G132" s="249" t="str">
        <f t="shared" si="3"/>
        <v>0.0%</v>
      </c>
    </row>
    <row r="133" spans="2:7" x14ac:dyDescent="0.25">
      <c r="B133" s="247" t="s">
        <v>375</v>
      </c>
      <c r="C133" s="248">
        <v>313032930</v>
      </c>
      <c r="D133" s="248">
        <v>0</v>
      </c>
      <c r="E133" s="248">
        <v>0</v>
      </c>
      <c r="F133" s="248">
        <f t="shared" si="2"/>
        <v>0</v>
      </c>
      <c r="G133" s="249" t="str">
        <f t="shared" si="3"/>
        <v>0.0%</v>
      </c>
    </row>
    <row r="134" spans="2:7" x14ac:dyDescent="0.25">
      <c r="B134" s="247" t="s">
        <v>370</v>
      </c>
      <c r="C134" s="248">
        <v>59120366</v>
      </c>
      <c r="D134" s="248">
        <v>0</v>
      </c>
      <c r="E134" s="248">
        <v>0</v>
      </c>
      <c r="F134" s="248">
        <f t="shared" si="2"/>
        <v>0</v>
      </c>
      <c r="G134" s="249" t="str">
        <f t="shared" si="3"/>
        <v>0.0%</v>
      </c>
    </row>
    <row r="135" spans="2:7" x14ac:dyDescent="0.25">
      <c r="B135" s="247" t="s">
        <v>371</v>
      </c>
      <c r="C135" s="248">
        <v>183089836</v>
      </c>
      <c r="D135" s="248">
        <v>21368972.079999998</v>
      </c>
      <c r="E135" s="248">
        <v>63751791.510000005</v>
      </c>
      <c r="F135" s="248">
        <f t="shared" si="2"/>
        <v>42382819.430000007</v>
      </c>
      <c r="G135" s="249">
        <f t="shared" si="3"/>
        <v>1.9833812909357318</v>
      </c>
    </row>
    <row r="136" spans="2:7" x14ac:dyDescent="0.25">
      <c r="B136" s="244" t="s">
        <v>403</v>
      </c>
      <c r="C136" s="245">
        <v>67013201</v>
      </c>
      <c r="D136" s="245">
        <f>+D137+D138+D139</f>
        <v>19432860.920000002</v>
      </c>
      <c r="E136" s="245">
        <f>+E137+E138+E139</f>
        <v>8156108.04</v>
      </c>
      <c r="F136" s="245">
        <f t="shared" si="2"/>
        <v>-11276752.880000003</v>
      </c>
      <c r="G136" s="246">
        <f t="shared" si="3"/>
        <v>-0.58029298549623964</v>
      </c>
    </row>
    <row r="137" spans="2:7" x14ac:dyDescent="0.25">
      <c r="B137" s="247" t="s">
        <v>367</v>
      </c>
      <c r="C137" s="248">
        <v>0</v>
      </c>
      <c r="D137" s="248">
        <v>17810860.920000002</v>
      </c>
      <c r="E137" s="248">
        <v>0</v>
      </c>
      <c r="F137" s="248">
        <f t="shared" si="2"/>
        <v>-17810860.920000002</v>
      </c>
      <c r="G137" s="249">
        <f t="shared" si="3"/>
        <v>-1</v>
      </c>
    </row>
    <row r="138" spans="2:7" x14ac:dyDescent="0.25">
      <c r="B138" s="247" t="s">
        <v>368</v>
      </c>
      <c r="C138" s="248">
        <v>49733102</v>
      </c>
      <c r="D138" s="248">
        <v>1622000</v>
      </c>
      <c r="E138" s="248">
        <v>2320025</v>
      </c>
      <c r="F138" s="248">
        <f t="shared" si="2"/>
        <v>698025</v>
      </c>
      <c r="G138" s="249">
        <f t="shared" si="3"/>
        <v>0.43034833538840939</v>
      </c>
    </row>
    <row r="139" spans="2:7" x14ac:dyDescent="0.25">
      <c r="B139" s="247" t="s">
        <v>371</v>
      </c>
      <c r="C139" s="248">
        <v>17280099</v>
      </c>
      <c r="D139" s="248">
        <v>0</v>
      </c>
      <c r="E139" s="248">
        <v>5836083.04</v>
      </c>
      <c r="F139" s="248">
        <f t="shared" ref="F139:F211" si="6">E139-D139</f>
        <v>5836083.04</v>
      </c>
      <c r="G139" s="249" t="str">
        <f t="shared" ref="G139:G211" si="7">IFERROR(F139/D139,"0.0%")</f>
        <v>0.0%</v>
      </c>
    </row>
    <row r="140" spans="2:7" x14ac:dyDescent="0.25">
      <c r="B140" s="241" t="s">
        <v>404</v>
      </c>
      <c r="C140" s="242">
        <v>2398450496</v>
      </c>
      <c r="D140" s="242">
        <f>+D141+D148+D158+D164</f>
        <v>625854448.56999993</v>
      </c>
      <c r="E140" s="242">
        <f>+E141+E148+E158+E164</f>
        <v>201419815.90000001</v>
      </c>
      <c r="F140" s="242">
        <f t="shared" si="6"/>
        <v>-424434632.66999996</v>
      </c>
      <c r="G140" s="243">
        <f t="shared" si="7"/>
        <v>-0.67816827640960398</v>
      </c>
    </row>
    <row r="141" spans="2:7" x14ac:dyDescent="0.25">
      <c r="B141" s="244" t="s">
        <v>405</v>
      </c>
      <c r="C141" s="245">
        <v>512665249</v>
      </c>
      <c r="D141" s="245">
        <f>SUM(D142:D147)</f>
        <v>158447850.47999999</v>
      </c>
      <c r="E141" s="245">
        <f>SUM(E142:E147)</f>
        <v>55856900.649999999</v>
      </c>
      <c r="F141" s="245">
        <f t="shared" si="6"/>
        <v>-102590949.82999998</v>
      </c>
      <c r="G141" s="246">
        <f t="shared" si="7"/>
        <v>-0.6474745445849357</v>
      </c>
    </row>
    <row r="142" spans="2:7" x14ac:dyDescent="0.25">
      <c r="B142" s="247" t="s">
        <v>367</v>
      </c>
      <c r="C142" s="248">
        <v>1057624</v>
      </c>
      <c r="D142" s="248">
        <v>17562484.830000002</v>
      </c>
      <c r="E142" s="248">
        <v>806511</v>
      </c>
      <c r="F142" s="248">
        <f t="shared" si="6"/>
        <v>-16755973.830000002</v>
      </c>
      <c r="G142" s="249">
        <f t="shared" si="7"/>
        <v>-0.95407762581395494</v>
      </c>
    </row>
    <row r="143" spans="2:7" x14ac:dyDescent="0.25">
      <c r="B143" s="247" t="s">
        <v>368</v>
      </c>
      <c r="C143" s="248">
        <v>257142849</v>
      </c>
      <c r="D143" s="248">
        <v>30796253.059999995</v>
      </c>
      <c r="E143" s="248">
        <v>55050389.649999999</v>
      </c>
      <c r="F143" s="248">
        <f t="shared" si="6"/>
        <v>24254136.590000004</v>
      </c>
      <c r="G143" s="249">
        <f t="shared" si="7"/>
        <v>0.78756777789641941</v>
      </c>
    </row>
    <row r="144" spans="2:7" x14ac:dyDescent="0.25">
      <c r="B144" s="247" t="s">
        <v>369</v>
      </c>
      <c r="C144" s="248">
        <v>16001865</v>
      </c>
      <c r="D144" s="248">
        <v>0</v>
      </c>
      <c r="E144" s="248">
        <v>0</v>
      </c>
      <c r="F144" s="248">
        <f t="shared" si="6"/>
        <v>0</v>
      </c>
      <c r="G144" s="249" t="str">
        <f t="shared" si="7"/>
        <v>0.0%</v>
      </c>
    </row>
    <row r="145" spans="2:7" x14ac:dyDescent="0.25">
      <c r="B145" s="247" t="s">
        <v>370</v>
      </c>
      <c r="C145" s="248">
        <v>3778824</v>
      </c>
      <c r="D145" s="248">
        <v>0</v>
      </c>
      <c r="E145" s="248">
        <v>0</v>
      </c>
      <c r="F145" s="248">
        <f t="shared" si="6"/>
        <v>0</v>
      </c>
      <c r="G145" s="249" t="str">
        <f t="shared" si="7"/>
        <v>0.0%</v>
      </c>
    </row>
    <row r="146" spans="2:7" x14ac:dyDescent="0.25">
      <c r="B146" s="247" t="s">
        <v>371</v>
      </c>
      <c r="C146" s="248">
        <v>234684087</v>
      </c>
      <c r="D146" s="248">
        <v>0</v>
      </c>
      <c r="E146" s="248">
        <v>0</v>
      </c>
      <c r="F146" s="248">
        <f t="shared" si="6"/>
        <v>0</v>
      </c>
      <c r="G146" s="249" t="str">
        <f t="shared" si="7"/>
        <v>0.0%</v>
      </c>
    </row>
    <row r="147" spans="2:7" x14ac:dyDescent="0.25">
      <c r="B147" s="247" t="s">
        <v>378</v>
      </c>
      <c r="C147" s="248">
        <v>0</v>
      </c>
      <c r="D147" s="248">
        <v>110089112.58999999</v>
      </c>
      <c r="E147" s="248">
        <v>0</v>
      </c>
      <c r="F147" s="248">
        <f t="shared" si="6"/>
        <v>-110089112.58999999</v>
      </c>
      <c r="G147" s="249">
        <f t="shared" si="7"/>
        <v>-1</v>
      </c>
    </row>
    <row r="148" spans="2:7" x14ac:dyDescent="0.25">
      <c r="B148" s="244" t="s">
        <v>406</v>
      </c>
      <c r="C148" s="245">
        <v>1208114791</v>
      </c>
      <c r="D148" s="245">
        <f>SUM(D149:D157)</f>
        <v>412964095.93000001</v>
      </c>
      <c r="E148" s="245">
        <f>SUM(E149:E157)</f>
        <v>114396815.15000001</v>
      </c>
      <c r="F148" s="245">
        <f t="shared" si="6"/>
        <v>-298567280.77999997</v>
      </c>
      <c r="G148" s="246">
        <f t="shared" si="7"/>
        <v>-0.72298605065804311</v>
      </c>
    </row>
    <row r="149" spans="2:7" x14ac:dyDescent="0.25">
      <c r="B149" s="247" t="s">
        <v>373</v>
      </c>
      <c r="C149" s="248">
        <v>0</v>
      </c>
      <c r="D149" s="248">
        <v>0</v>
      </c>
      <c r="E149" s="248">
        <v>0</v>
      </c>
      <c r="F149" s="248">
        <f t="shared" si="6"/>
        <v>0</v>
      </c>
      <c r="G149" s="249" t="str">
        <f t="shared" si="7"/>
        <v>0.0%</v>
      </c>
    </row>
    <row r="150" spans="2:7" x14ac:dyDescent="0.25">
      <c r="B150" s="247" t="s">
        <v>374</v>
      </c>
      <c r="C150" s="248">
        <v>27498768</v>
      </c>
      <c r="D150" s="248">
        <v>0</v>
      </c>
      <c r="E150" s="248">
        <v>0</v>
      </c>
      <c r="F150" s="248">
        <f t="shared" si="6"/>
        <v>0</v>
      </c>
      <c r="G150" s="249" t="str">
        <f t="shared" si="7"/>
        <v>0.0%</v>
      </c>
    </row>
    <row r="151" spans="2:7" x14ac:dyDescent="0.25">
      <c r="B151" s="247" t="s">
        <v>366</v>
      </c>
      <c r="C151" s="248">
        <v>0</v>
      </c>
      <c r="D151" s="248">
        <v>0</v>
      </c>
      <c r="E151" s="248">
        <v>0</v>
      </c>
      <c r="F151" s="248">
        <f t="shared" si="6"/>
        <v>0</v>
      </c>
      <c r="G151" s="249" t="str">
        <f t="shared" si="7"/>
        <v>0.0%</v>
      </c>
    </row>
    <row r="152" spans="2:7" x14ac:dyDescent="0.25">
      <c r="B152" s="247" t="s">
        <v>367</v>
      </c>
      <c r="C152" s="248">
        <v>821731351</v>
      </c>
      <c r="D152" s="248">
        <v>221618702.87</v>
      </c>
      <c r="E152" s="248">
        <v>16600000</v>
      </c>
      <c r="F152" s="248">
        <f t="shared" si="6"/>
        <v>-205018702.87</v>
      </c>
      <c r="G152" s="249">
        <f t="shared" si="7"/>
        <v>-0.92509657449923144</v>
      </c>
    </row>
    <row r="153" spans="2:7" x14ac:dyDescent="0.25">
      <c r="B153" s="247" t="s">
        <v>368</v>
      </c>
      <c r="C153" s="248">
        <v>286453636</v>
      </c>
      <c r="D153" s="248">
        <v>64858180.030000009</v>
      </c>
      <c r="E153" s="248">
        <v>36456836.18</v>
      </c>
      <c r="F153" s="248">
        <f t="shared" si="6"/>
        <v>-28401343.850000009</v>
      </c>
      <c r="G153" s="249">
        <f t="shared" si="7"/>
        <v>-0.43789917997796163</v>
      </c>
    </row>
    <row r="154" spans="2:7" x14ac:dyDescent="0.25">
      <c r="B154" s="247" t="s">
        <v>369</v>
      </c>
      <c r="C154" s="248">
        <v>15371827</v>
      </c>
      <c r="D154" s="248">
        <v>121128070</v>
      </c>
      <c r="E154" s="248">
        <v>61339978.969999999</v>
      </c>
      <c r="F154" s="248">
        <f t="shared" si="6"/>
        <v>-59788091.030000001</v>
      </c>
      <c r="G154" s="249">
        <f t="shared" si="7"/>
        <v>-0.49359402019697002</v>
      </c>
    </row>
    <row r="155" spans="2:7" x14ac:dyDescent="0.25">
      <c r="B155" s="247" t="s">
        <v>370</v>
      </c>
      <c r="C155" s="248">
        <v>0</v>
      </c>
      <c r="D155" s="248">
        <v>0</v>
      </c>
      <c r="E155" s="248">
        <v>0</v>
      </c>
      <c r="F155" s="248">
        <f t="shared" si="6"/>
        <v>0</v>
      </c>
      <c r="G155" s="249" t="str">
        <f t="shared" si="7"/>
        <v>0.0%</v>
      </c>
    </row>
    <row r="156" spans="2:7" x14ac:dyDescent="0.25">
      <c r="B156" s="247" t="s">
        <v>371</v>
      </c>
      <c r="C156" s="248">
        <v>32259209</v>
      </c>
      <c r="D156" s="248">
        <v>5359143.03</v>
      </c>
      <c r="E156" s="248">
        <v>0</v>
      </c>
      <c r="F156" s="248">
        <f t="shared" si="6"/>
        <v>-5359143.03</v>
      </c>
      <c r="G156" s="249">
        <f t="shared" si="7"/>
        <v>-1</v>
      </c>
    </row>
    <row r="157" spans="2:7" x14ac:dyDescent="0.25">
      <c r="B157" s="247" t="s">
        <v>378</v>
      </c>
      <c r="C157" s="248">
        <v>24800000</v>
      </c>
      <c r="D157" s="248">
        <v>0</v>
      </c>
      <c r="E157" s="248">
        <v>0</v>
      </c>
      <c r="F157" s="248">
        <f t="shared" si="6"/>
        <v>0</v>
      </c>
      <c r="G157" s="249" t="str">
        <f t="shared" si="7"/>
        <v>0.0%</v>
      </c>
    </row>
    <row r="158" spans="2:7" x14ac:dyDescent="0.25">
      <c r="B158" s="244" t="s">
        <v>407</v>
      </c>
      <c r="C158" s="245">
        <v>294404374</v>
      </c>
      <c r="D158" s="245">
        <f>SUM(D159:D163)</f>
        <v>40954644.630000003</v>
      </c>
      <c r="E158" s="245">
        <f>SUM(E159:E163)</f>
        <v>30793720.100000001</v>
      </c>
      <c r="F158" s="245">
        <f t="shared" si="6"/>
        <v>-10160924.530000001</v>
      </c>
      <c r="G158" s="246">
        <f t="shared" si="7"/>
        <v>-0.2481018849460836</v>
      </c>
    </row>
    <row r="159" spans="2:7" x14ac:dyDescent="0.25">
      <c r="B159" s="247" t="s">
        <v>374</v>
      </c>
      <c r="C159" s="248">
        <v>4915999</v>
      </c>
      <c r="D159" s="248">
        <v>0</v>
      </c>
      <c r="E159" s="248">
        <v>0</v>
      </c>
      <c r="F159" s="248">
        <f t="shared" si="6"/>
        <v>0</v>
      </c>
      <c r="G159" s="249" t="str">
        <f t="shared" si="7"/>
        <v>0.0%</v>
      </c>
    </row>
    <row r="160" spans="2:7" x14ac:dyDescent="0.25">
      <c r="B160" s="247" t="s">
        <v>367</v>
      </c>
      <c r="C160" s="248">
        <v>86973174</v>
      </c>
      <c r="D160" s="248">
        <v>0</v>
      </c>
      <c r="E160" s="248">
        <v>14818042.66</v>
      </c>
      <c r="F160" s="248">
        <f t="shared" si="6"/>
        <v>14818042.66</v>
      </c>
      <c r="G160" s="249" t="str">
        <f t="shared" si="7"/>
        <v>0.0%</v>
      </c>
    </row>
    <row r="161" spans="2:7" x14ac:dyDescent="0.25">
      <c r="B161" s="247" t="s">
        <v>368</v>
      </c>
      <c r="C161" s="248">
        <v>192699295</v>
      </c>
      <c r="D161" s="248">
        <v>37312679.25</v>
      </c>
      <c r="E161" s="248">
        <v>15975677.440000001</v>
      </c>
      <c r="F161" s="248">
        <f t="shared" si="6"/>
        <v>-21337001.809999999</v>
      </c>
      <c r="G161" s="249">
        <f t="shared" si="7"/>
        <v>-0.57184319751040125</v>
      </c>
    </row>
    <row r="162" spans="2:7" x14ac:dyDescent="0.25">
      <c r="B162" s="247" t="s">
        <v>371</v>
      </c>
      <c r="C162" s="248">
        <v>9815906</v>
      </c>
      <c r="D162" s="248">
        <v>3641965.38</v>
      </c>
      <c r="E162" s="248">
        <v>0</v>
      </c>
      <c r="F162" s="248">
        <f t="shared" si="6"/>
        <v>-3641965.38</v>
      </c>
      <c r="G162" s="249">
        <f t="shared" si="7"/>
        <v>-1</v>
      </c>
    </row>
    <row r="163" spans="2:7" x14ac:dyDescent="0.25">
      <c r="B163" s="247" t="s">
        <v>378</v>
      </c>
      <c r="C163" s="248">
        <v>0</v>
      </c>
      <c r="D163" s="248">
        <v>0</v>
      </c>
      <c r="E163" s="248">
        <v>0</v>
      </c>
      <c r="F163" s="248">
        <f t="shared" si="6"/>
        <v>0</v>
      </c>
      <c r="G163" s="249" t="str">
        <f t="shared" si="7"/>
        <v>0.0%</v>
      </c>
    </row>
    <row r="164" spans="2:7" x14ac:dyDescent="0.25">
      <c r="B164" s="244" t="s">
        <v>408</v>
      </c>
      <c r="C164" s="245">
        <v>383266082</v>
      </c>
      <c r="D164" s="245">
        <f>SUM(D165:D172)</f>
        <v>13487857.530000001</v>
      </c>
      <c r="E164" s="245">
        <f>SUM(E165:E172)</f>
        <v>372380</v>
      </c>
      <c r="F164" s="245">
        <f t="shared" si="6"/>
        <v>-13115477.530000001</v>
      </c>
      <c r="G164" s="246">
        <f t="shared" si="7"/>
        <v>-0.9723914640133362</v>
      </c>
    </row>
    <row r="165" spans="2:7" x14ac:dyDescent="0.25">
      <c r="B165" s="247" t="s">
        <v>373</v>
      </c>
      <c r="C165" s="248">
        <v>11521940</v>
      </c>
      <c r="D165" s="248">
        <v>0</v>
      </c>
      <c r="E165" s="248">
        <v>0</v>
      </c>
      <c r="F165" s="248">
        <f t="shared" si="6"/>
        <v>0</v>
      </c>
      <c r="G165" s="249" t="str">
        <f t="shared" si="7"/>
        <v>0.0%</v>
      </c>
    </row>
    <row r="166" spans="2:7" x14ac:dyDescent="0.25">
      <c r="B166" s="247" t="s">
        <v>394</v>
      </c>
      <c r="C166" s="248">
        <v>3625496</v>
      </c>
      <c r="D166" s="248">
        <v>0</v>
      </c>
      <c r="E166" s="248">
        <v>0</v>
      </c>
      <c r="F166" s="248">
        <f t="shared" si="6"/>
        <v>0</v>
      </c>
      <c r="G166" s="249" t="str">
        <f t="shared" si="7"/>
        <v>0.0%</v>
      </c>
    </row>
    <row r="167" spans="2:7" x14ac:dyDescent="0.25">
      <c r="B167" s="247" t="s">
        <v>374</v>
      </c>
      <c r="C167" s="248">
        <v>2489528</v>
      </c>
      <c r="D167" s="248">
        <v>0</v>
      </c>
      <c r="E167" s="248">
        <v>0</v>
      </c>
      <c r="F167" s="248">
        <f t="shared" si="6"/>
        <v>0</v>
      </c>
      <c r="G167" s="249" t="str">
        <f t="shared" si="7"/>
        <v>0.0%</v>
      </c>
    </row>
    <row r="168" spans="2:7" x14ac:dyDescent="0.25">
      <c r="B168" s="247" t="s">
        <v>366</v>
      </c>
      <c r="C168" s="248">
        <v>2855017</v>
      </c>
      <c r="D168" s="248">
        <v>0</v>
      </c>
      <c r="E168" s="248">
        <v>0</v>
      </c>
      <c r="F168" s="248">
        <f t="shared" si="6"/>
        <v>0</v>
      </c>
      <c r="G168" s="249" t="str">
        <f t="shared" si="7"/>
        <v>0.0%</v>
      </c>
    </row>
    <row r="169" spans="2:7" x14ac:dyDescent="0.25">
      <c r="B169" s="247" t="s">
        <v>367</v>
      </c>
      <c r="C169" s="248">
        <v>353931943</v>
      </c>
      <c r="D169" s="248">
        <v>13487857.530000001</v>
      </c>
      <c r="E169" s="248">
        <v>372380</v>
      </c>
      <c r="F169" s="248">
        <f t="shared" si="6"/>
        <v>-13115477.530000001</v>
      </c>
      <c r="G169" s="249">
        <f t="shared" si="7"/>
        <v>-0.9723914640133362</v>
      </c>
    </row>
    <row r="170" spans="2:7" x14ac:dyDescent="0.25">
      <c r="B170" s="247" t="s">
        <v>391</v>
      </c>
      <c r="C170" s="248">
        <v>234000</v>
      </c>
      <c r="D170" s="248">
        <v>0</v>
      </c>
      <c r="E170" s="248">
        <v>0</v>
      </c>
      <c r="F170" s="248">
        <f t="shared" si="6"/>
        <v>0</v>
      </c>
      <c r="G170" s="249" t="str">
        <f t="shared" si="7"/>
        <v>0.0%</v>
      </c>
    </row>
    <row r="171" spans="2:7" x14ac:dyDescent="0.25">
      <c r="B171" s="247" t="s">
        <v>370</v>
      </c>
      <c r="C171" s="248">
        <v>4624657</v>
      </c>
      <c r="D171" s="248">
        <v>0</v>
      </c>
      <c r="E171" s="248">
        <v>0</v>
      </c>
      <c r="F171" s="248">
        <f t="shared" si="6"/>
        <v>0</v>
      </c>
      <c r="G171" s="249" t="str">
        <f t="shared" si="7"/>
        <v>0.0%</v>
      </c>
    </row>
    <row r="172" spans="2:7" x14ac:dyDescent="0.25">
      <c r="B172" s="247" t="s">
        <v>371</v>
      </c>
      <c r="C172" s="248">
        <v>3983501</v>
      </c>
      <c r="D172" s="248">
        <v>0</v>
      </c>
      <c r="E172" s="248">
        <v>0</v>
      </c>
      <c r="F172" s="248">
        <f t="shared" si="6"/>
        <v>0</v>
      </c>
      <c r="G172" s="249" t="str">
        <f t="shared" si="7"/>
        <v>0.0%</v>
      </c>
    </row>
    <row r="173" spans="2:7" x14ac:dyDescent="0.25">
      <c r="B173" s="241" t="s">
        <v>409</v>
      </c>
      <c r="C173" s="242">
        <v>1514042192</v>
      </c>
      <c r="D173" s="242">
        <f>+D174+D179+D187</f>
        <v>241698593.06</v>
      </c>
      <c r="E173" s="242">
        <f>+E174+E179+E187</f>
        <v>92871351.360000014</v>
      </c>
      <c r="F173" s="242">
        <f t="shared" si="6"/>
        <v>-148827241.69999999</v>
      </c>
      <c r="G173" s="243">
        <f t="shared" si="7"/>
        <v>-0.61575551522989069</v>
      </c>
    </row>
    <row r="174" spans="2:7" x14ac:dyDescent="0.25">
      <c r="B174" s="244" t="s">
        <v>410</v>
      </c>
      <c r="C174" s="245">
        <v>894463111</v>
      </c>
      <c r="D174" s="245">
        <f>+D175+D176+D178+D177</f>
        <v>56350260.909999996</v>
      </c>
      <c r="E174" s="245">
        <f>+E175+E176+E178+E177</f>
        <v>29674853.370000005</v>
      </c>
      <c r="F174" s="245">
        <f t="shared" si="6"/>
        <v>-26675407.539999992</v>
      </c>
      <c r="G174" s="246">
        <f t="shared" si="7"/>
        <v>-0.47338569705302175</v>
      </c>
    </row>
    <row r="175" spans="2:7" x14ac:dyDescent="0.25">
      <c r="B175" s="247" t="s">
        <v>367</v>
      </c>
      <c r="C175" s="248">
        <v>648719046</v>
      </c>
      <c r="D175" s="248">
        <v>21104027.239999998</v>
      </c>
      <c r="E175" s="248">
        <v>4707320</v>
      </c>
      <c r="F175" s="248">
        <f t="shared" si="6"/>
        <v>-16396707.239999998</v>
      </c>
      <c r="G175" s="249">
        <f t="shared" si="7"/>
        <v>-0.77694683832297784</v>
      </c>
    </row>
    <row r="176" spans="2:7" x14ac:dyDescent="0.25">
      <c r="B176" s="247" t="s">
        <v>368</v>
      </c>
      <c r="C176" s="248">
        <v>211039083</v>
      </c>
      <c r="D176" s="248">
        <v>29811792.140000001</v>
      </c>
      <c r="E176" s="248">
        <v>24967533.370000005</v>
      </c>
      <c r="F176" s="248">
        <f t="shared" si="6"/>
        <v>-4844258.7699999958</v>
      </c>
      <c r="G176" s="249">
        <f t="shared" si="7"/>
        <v>-0.16249471844063365</v>
      </c>
    </row>
    <row r="177" spans="2:7" x14ac:dyDescent="0.25">
      <c r="B177" s="247" t="s">
        <v>370</v>
      </c>
      <c r="C177" s="248">
        <v>0</v>
      </c>
      <c r="D177" s="248">
        <v>3685241.49</v>
      </c>
      <c r="E177" s="248">
        <v>0</v>
      </c>
      <c r="F177" s="248">
        <f t="shared" si="6"/>
        <v>-3685241.49</v>
      </c>
      <c r="G177" s="249">
        <f t="shared" si="7"/>
        <v>-1</v>
      </c>
    </row>
    <row r="178" spans="2:7" x14ac:dyDescent="0.25">
      <c r="B178" s="247" t="s">
        <v>371</v>
      </c>
      <c r="C178" s="248">
        <v>34704982</v>
      </c>
      <c r="D178" s="248">
        <v>1749200.04</v>
      </c>
      <c r="E178" s="248">
        <v>0</v>
      </c>
      <c r="F178" s="248">
        <f t="shared" si="6"/>
        <v>-1749200.04</v>
      </c>
      <c r="G178" s="249">
        <f t="shared" si="7"/>
        <v>-1</v>
      </c>
    </row>
    <row r="179" spans="2:7" x14ac:dyDescent="0.25">
      <c r="B179" s="244" t="s">
        <v>411</v>
      </c>
      <c r="C179" s="245">
        <v>527597081</v>
      </c>
      <c r="D179" s="245">
        <f>+D180+D181+D182+D184+D183+D185+D186</f>
        <v>185348332.15000001</v>
      </c>
      <c r="E179" s="245">
        <f>+E180+E181+E182+E184+E183+E185+E186</f>
        <v>63196497.990000002</v>
      </c>
      <c r="F179" s="245">
        <f t="shared" si="6"/>
        <v>-122151834.16</v>
      </c>
      <c r="G179" s="246">
        <f t="shared" si="7"/>
        <v>-0.65903929505631642</v>
      </c>
    </row>
    <row r="180" spans="2:7" x14ac:dyDescent="0.25">
      <c r="B180" s="247" t="s">
        <v>374</v>
      </c>
      <c r="C180" s="248">
        <v>3859232</v>
      </c>
      <c r="D180" s="248">
        <v>0</v>
      </c>
      <c r="E180" s="248">
        <v>0</v>
      </c>
      <c r="F180" s="248">
        <f t="shared" ref="F180:F186" si="8">E181-D180</f>
        <v>4800000</v>
      </c>
      <c r="G180" s="249" t="str">
        <f t="shared" si="7"/>
        <v>0.0%</v>
      </c>
    </row>
    <row r="181" spans="2:7" x14ac:dyDescent="0.25">
      <c r="B181" s="247" t="s">
        <v>367</v>
      </c>
      <c r="C181" s="248">
        <v>184055072</v>
      </c>
      <c r="D181" s="248">
        <v>138044232.81</v>
      </c>
      <c r="E181" s="248">
        <v>4800000</v>
      </c>
      <c r="F181" s="248">
        <f t="shared" si="8"/>
        <v>-120809712.90000001</v>
      </c>
      <c r="G181" s="249">
        <f t="shared" si="7"/>
        <v>-0.87515219173465164</v>
      </c>
    </row>
    <row r="182" spans="2:7" x14ac:dyDescent="0.25">
      <c r="B182" s="247" t="s">
        <v>368</v>
      </c>
      <c r="C182" s="248">
        <v>176196599</v>
      </c>
      <c r="D182" s="248">
        <v>21102489.359999999</v>
      </c>
      <c r="E182" s="248">
        <v>17234519.910000004</v>
      </c>
      <c r="F182" s="248">
        <f t="shared" si="8"/>
        <v>10803923.239999998</v>
      </c>
      <c r="G182" s="249">
        <f t="shared" si="7"/>
        <v>0.51197387453628829</v>
      </c>
    </row>
    <row r="183" spans="2:7" x14ac:dyDescent="0.25">
      <c r="B183" s="247" t="s">
        <v>369</v>
      </c>
      <c r="C183" s="248">
        <v>82525284</v>
      </c>
      <c r="D183" s="248">
        <v>0</v>
      </c>
      <c r="E183" s="248">
        <v>31906412.599999998</v>
      </c>
      <c r="F183" s="248">
        <f t="shared" si="8"/>
        <v>2953474.2</v>
      </c>
      <c r="G183" s="249" t="str">
        <f t="shared" si="7"/>
        <v>0.0%</v>
      </c>
    </row>
    <row r="184" spans="2:7" x14ac:dyDescent="0.25">
      <c r="B184" s="247" t="s">
        <v>370</v>
      </c>
      <c r="C184" s="248">
        <v>34641821</v>
      </c>
      <c r="D184" s="248">
        <v>2042790.63</v>
      </c>
      <c r="E184" s="248">
        <v>2953474.2</v>
      </c>
      <c r="F184" s="248">
        <f t="shared" si="8"/>
        <v>4259300.6500000004</v>
      </c>
      <c r="G184" s="249">
        <f t="shared" si="7"/>
        <v>2.0850402324392885</v>
      </c>
    </row>
    <row r="185" spans="2:7" x14ac:dyDescent="0.25">
      <c r="B185" s="247" t="s">
        <v>371</v>
      </c>
      <c r="C185" s="248">
        <v>46319073</v>
      </c>
      <c r="D185" s="248">
        <v>24158819.350000001</v>
      </c>
      <c r="E185" s="248">
        <v>6302091.2800000003</v>
      </c>
      <c r="F185" s="248">
        <f t="shared" si="8"/>
        <v>-24158819.350000001</v>
      </c>
      <c r="G185" s="249">
        <f t="shared" si="7"/>
        <v>-1</v>
      </c>
    </row>
    <row r="186" spans="2:7" x14ac:dyDescent="0.25">
      <c r="B186" s="247" t="s">
        <v>378</v>
      </c>
      <c r="C186" s="248">
        <v>0</v>
      </c>
      <c r="D186" s="248">
        <v>0</v>
      </c>
      <c r="E186" s="248">
        <v>0</v>
      </c>
      <c r="F186" s="248">
        <f t="shared" si="8"/>
        <v>0</v>
      </c>
      <c r="G186" s="249" t="str">
        <f t="shared" si="7"/>
        <v>0.0%</v>
      </c>
    </row>
    <row r="187" spans="2:7" x14ac:dyDescent="0.25">
      <c r="B187" s="244" t="s">
        <v>379</v>
      </c>
      <c r="C187" s="245">
        <v>91982000</v>
      </c>
      <c r="D187" s="245">
        <f>+D188</f>
        <v>0</v>
      </c>
      <c r="E187" s="245">
        <f>+E188</f>
        <v>0</v>
      </c>
      <c r="F187" s="245">
        <f t="shared" si="6"/>
        <v>0</v>
      </c>
      <c r="G187" s="246" t="str">
        <f t="shared" si="7"/>
        <v>0.0%</v>
      </c>
    </row>
    <row r="188" spans="2:7" x14ac:dyDescent="0.25">
      <c r="B188" s="247" t="s">
        <v>375</v>
      </c>
      <c r="C188" s="248">
        <v>91982000</v>
      </c>
      <c r="D188" s="248">
        <v>0</v>
      </c>
      <c r="E188" s="248">
        <v>0</v>
      </c>
      <c r="F188" s="248">
        <f t="shared" si="6"/>
        <v>0</v>
      </c>
      <c r="G188" s="249" t="str">
        <f t="shared" si="7"/>
        <v>0.0%</v>
      </c>
    </row>
    <row r="189" spans="2:7" x14ac:dyDescent="0.25">
      <c r="B189" s="241" t="s">
        <v>412</v>
      </c>
      <c r="C189" s="242">
        <v>1200755089</v>
      </c>
      <c r="D189" s="242">
        <f>+D190+D196+D203+D210</f>
        <v>367451518.58000004</v>
      </c>
      <c r="E189" s="242">
        <f>+E190+E196+E203+E210</f>
        <v>160733593.76999998</v>
      </c>
      <c r="F189" s="242">
        <f t="shared" si="6"/>
        <v>-206717924.81000006</v>
      </c>
      <c r="G189" s="243">
        <f t="shared" si="7"/>
        <v>-0.56257197033462325</v>
      </c>
    </row>
    <row r="190" spans="2:7" x14ac:dyDescent="0.25">
      <c r="B190" s="244" t="s">
        <v>413</v>
      </c>
      <c r="C190" s="245">
        <v>81734530</v>
      </c>
      <c r="D190" s="245">
        <f>+D194+D195+D193+D191+D192</f>
        <v>83659419.590000004</v>
      </c>
      <c r="E190" s="245">
        <f>+E194+E195+E193+E191+E192</f>
        <v>19156634.84</v>
      </c>
      <c r="F190" s="245">
        <f t="shared" si="6"/>
        <v>-64502784.75</v>
      </c>
      <c r="G190" s="246">
        <f t="shared" si="7"/>
        <v>-0.77101640276871064</v>
      </c>
    </row>
    <row r="191" spans="2:7" x14ac:dyDescent="0.25">
      <c r="B191" s="247" t="s">
        <v>373</v>
      </c>
      <c r="C191" s="248">
        <v>0</v>
      </c>
      <c r="D191" s="248">
        <v>0</v>
      </c>
      <c r="E191" s="248">
        <v>0</v>
      </c>
      <c r="F191" s="248">
        <f t="shared" si="6"/>
        <v>0</v>
      </c>
      <c r="G191" s="249" t="str">
        <f t="shared" si="7"/>
        <v>0.0%</v>
      </c>
    </row>
    <row r="192" spans="2:7" x14ac:dyDescent="0.25">
      <c r="B192" s="247" t="s">
        <v>367</v>
      </c>
      <c r="C192" s="248">
        <v>0</v>
      </c>
      <c r="D192" s="248">
        <v>77000000</v>
      </c>
      <c r="E192" s="248">
        <v>0</v>
      </c>
      <c r="F192" s="248">
        <f t="shared" si="6"/>
        <v>-77000000</v>
      </c>
      <c r="G192" s="249">
        <f t="shared" si="7"/>
        <v>-1</v>
      </c>
    </row>
    <row r="193" spans="2:7" x14ac:dyDescent="0.25">
      <c r="B193" s="247" t="s">
        <v>369</v>
      </c>
      <c r="C193" s="248">
        <v>0</v>
      </c>
      <c r="D193" s="248">
        <v>0</v>
      </c>
      <c r="E193" s="248">
        <v>0</v>
      </c>
      <c r="F193" s="248">
        <f t="shared" si="6"/>
        <v>0</v>
      </c>
      <c r="G193" s="249" t="str">
        <f t="shared" si="7"/>
        <v>0.0%</v>
      </c>
    </row>
    <row r="194" spans="2:7" x14ac:dyDescent="0.25">
      <c r="B194" s="247" t="s">
        <v>375</v>
      </c>
      <c r="C194" s="248">
        <v>55478614</v>
      </c>
      <c r="D194" s="248">
        <v>0</v>
      </c>
      <c r="E194" s="248">
        <v>19156634.84</v>
      </c>
      <c r="F194" s="248">
        <f t="shared" si="6"/>
        <v>19156634.84</v>
      </c>
      <c r="G194" s="249" t="str">
        <f t="shared" si="7"/>
        <v>0.0%</v>
      </c>
    </row>
    <row r="195" spans="2:7" x14ac:dyDescent="0.25">
      <c r="B195" s="247" t="s">
        <v>371</v>
      </c>
      <c r="C195" s="248">
        <v>26255916</v>
      </c>
      <c r="D195" s="248">
        <v>6659419.5899999999</v>
      </c>
      <c r="E195" s="248">
        <v>0</v>
      </c>
      <c r="F195" s="248">
        <f t="shared" si="6"/>
        <v>-6659419.5899999999</v>
      </c>
      <c r="G195" s="249">
        <f t="shared" si="7"/>
        <v>-1</v>
      </c>
    </row>
    <row r="196" spans="2:7" x14ac:dyDescent="0.25">
      <c r="B196" s="244" t="s">
        <v>414</v>
      </c>
      <c r="C196" s="245">
        <v>770279969</v>
      </c>
      <c r="D196" s="245">
        <f>+D197+D198+D199+D200+D201++D202</f>
        <v>197109060</v>
      </c>
      <c r="E196" s="245">
        <f>+E197+E198+E199+E200+E201++E202</f>
        <v>91633639.859999985</v>
      </c>
      <c r="F196" s="245">
        <f t="shared" si="6"/>
        <v>-105475420.14000002</v>
      </c>
      <c r="G196" s="246">
        <f t="shared" si="7"/>
        <v>-0.53511198389358672</v>
      </c>
    </row>
    <row r="197" spans="2:7" x14ac:dyDescent="0.25">
      <c r="B197" s="247" t="s">
        <v>367</v>
      </c>
      <c r="C197" s="248">
        <v>207478011</v>
      </c>
      <c r="D197" s="248">
        <v>67417132.090000004</v>
      </c>
      <c r="E197" s="248">
        <v>0</v>
      </c>
      <c r="F197" s="248">
        <f t="shared" si="6"/>
        <v>-67417132.090000004</v>
      </c>
      <c r="G197" s="249">
        <f t="shared" si="7"/>
        <v>-1</v>
      </c>
    </row>
    <row r="198" spans="2:7" x14ac:dyDescent="0.25">
      <c r="B198" s="247" t="s">
        <v>368</v>
      </c>
      <c r="C198" s="248">
        <v>277418552</v>
      </c>
      <c r="D198" s="248">
        <v>0</v>
      </c>
      <c r="E198" s="248">
        <v>0</v>
      </c>
      <c r="F198" s="248">
        <f t="shared" si="6"/>
        <v>0</v>
      </c>
      <c r="G198" s="249" t="str">
        <f t="shared" si="7"/>
        <v>0.0%</v>
      </c>
    </row>
    <row r="199" spans="2:7" x14ac:dyDescent="0.25">
      <c r="B199" s="247" t="s">
        <v>375</v>
      </c>
      <c r="C199" s="248">
        <v>198574134</v>
      </c>
      <c r="D199" s="248">
        <v>120721433.53</v>
      </c>
      <c r="E199" s="248">
        <v>81025711.899999991</v>
      </c>
      <c r="F199" s="248">
        <f>E199-D199</f>
        <v>-39695721.63000001</v>
      </c>
      <c r="G199" s="249">
        <f t="shared" si="7"/>
        <v>-0.32882082716600103</v>
      </c>
    </row>
    <row r="200" spans="2:7" x14ac:dyDescent="0.25">
      <c r="B200" s="247" t="s">
        <v>370</v>
      </c>
      <c r="C200" s="248">
        <v>12813281</v>
      </c>
      <c r="D200" s="248">
        <v>0</v>
      </c>
      <c r="E200" s="248">
        <v>0</v>
      </c>
      <c r="F200" s="248">
        <f>E200-D200</f>
        <v>0</v>
      </c>
      <c r="G200" s="249" t="str">
        <f t="shared" si="7"/>
        <v>0.0%</v>
      </c>
    </row>
    <row r="201" spans="2:7" x14ac:dyDescent="0.25">
      <c r="B201" s="247" t="s">
        <v>371</v>
      </c>
      <c r="C201" s="248">
        <v>73995991</v>
      </c>
      <c r="D201" s="248">
        <v>8970494.379999999</v>
      </c>
      <c r="E201" s="248">
        <v>10607927.960000001</v>
      </c>
      <c r="F201" s="248">
        <f t="shared" si="6"/>
        <v>1637433.5800000019</v>
      </c>
      <c r="G201" s="249">
        <f t="shared" si="7"/>
        <v>0.18253548919786539</v>
      </c>
    </row>
    <row r="202" spans="2:7" x14ac:dyDescent="0.25">
      <c r="B202" s="247" t="s">
        <v>378</v>
      </c>
      <c r="C202" s="248">
        <v>0</v>
      </c>
      <c r="D202" s="248">
        <v>0</v>
      </c>
      <c r="E202" s="248">
        <v>0</v>
      </c>
      <c r="F202" s="248">
        <f t="shared" si="6"/>
        <v>0</v>
      </c>
      <c r="G202" s="249" t="str">
        <f t="shared" si="7"/>
        <v>0.0%</v>
      </c>
    </row>
    <row r="203" spans="2:7" x14ac:dyDescent="0.25">
      <c r="B203" s="244" t="s">
        <v>415</v>
      </c>
      <c r="C203" s="245">
        <v>337350589</v>
      </c>
      <c r="D203" s="245">
        <f>SUM(D204:D209)</f>
        <v>86683038.99000001</v>
      </c>
      <c r="E203" s="245">
        <f>SUM(E204:E209)</f>
        <v>49943319.069999993</v>
      </c>
      <c r="F203" s="245">
        <f t="shared" si="6"/>
        <v>-36739719.920000017</v>
      </c>
      <c r="G203" s="246">
        <f t="shared" si="7"/>
        <v>-0.42383977705532927</v>
      </c>
    </row>
    <row r="204" spans="2:7" x14ac:dyDescent="0.25">
      <c r="B204" s="247" t="s">
        <v>374</v>
      </c>
      <c r="C204" s="248">
        <v>0</v>
      </c>
      <c r="D204" s="248">
        <v>2847565.22</v>
      </c>
      <c r="E204" s="248">
        <v>0</v>
      </c>
      <c r="F204" s="248">
        <f t="shared" si="6"/>
        <v>-2847565.22</v>
      </c>
      <c r="G204" s="249">
        <f t="shared" si="7"/>
        <v>-1</v>
      </c>
    </row>
    <row r="205" spans="2:7" x14ac:dyDescent="0.25">
      <c r="B205" s="247" t="s">
        <v>367</v>
      </c>
      <c r="C205" s="248">
        <v>15000000</v>
      </c>
      <c r="D205" s="248">
        <v>50102605.869999997</v>
      </c>
      <c r="E205" s="248">
        <v>0</v>
      </c>
      <c r="F205" s="248">
        <f t="shared" si="6"/>
        <v>-50102605.869999997</v>
      </c>
      <c r="G205" s="249">
        <f t="shared" si="7"/>
        <v>-1</v>
      </c>
    </row>
    <row r="206" spans="2:7" x14ac:dyDescent="0.25">
      <c r="B206" s="247" t="s">
        <v>369</v>
      </c>
      <c r="C206" s="248">
        <v>3843340</v>
      </c>
      <c r="D206" s="248">
        <v>0</v>
      </c>
      <c r="E206" s="248">
        <v>0</v>
      </c>
      <c r="F206" s="248">
        <f t="shared" si="6"/>
        <v>0</v>
      </c>
      <c r="G206" s="249" t="str">
        <f t="shared" si="7"/>
        <v>0.0%</v>
      </c>
    </row>
    <row r="207" spans="2:7" x14ac:dyDescent="0.25">
      <c r="B207" s="247" t="s">
        <v>375</v>
      </c>
      <c r="C207" s="248">
        <v>264468046</v>
      </c>
      <c r="D207" s="248">
        <v>20772375.550000001</v>
      </c>
      <c r="E207" s="248">
        <v>34337495.519999996</v>
      </c>
      <c r="F207" s="248">
        <f t="shared" si="6"/>
        <v>13565119.969999995</v>
      </c>
      <c r="G207" s="249">
        <f t="shared" si="7"/>
        <v>0.65303652619548347</v>
      </c>
    </row>
    <row r="208" spans="2:7" x14ac:dyDescent="0.25">
      <c r="B208" s="247" t="s">
        <v>370</v>
      </c>
      <c r="C208" s="248">
        <v>0</v>
      </c>
      <c r="D208" s="248">
        <v>11940073.34</v>
      </c>
      <c r="E208" s="248">
        <v>0</v>
      </c>
      <c r="F208" s="248">
        <f t="shared" si="6"/>
        <v>-11940073.34</v>
      </c>
      <c r="G208" s="249">
        <f t="shared" si="7"/>
        <v>-1</v>
      </c>
    </row>
    <row r="209" spans="2:7" x14ac:dyDescent="0.25">
      <c r="B209" s="247" t="s">
        <v>371</v>
      </c>
      <c r="C209" s="248">
        <v>54039203</v>
      </c>
      <c r="D209" s="248">
        <v>1020419.01</v>
      </c>
      <c r="E209" s="248">
        <v>15605823.550000001</v>
      </c>
      <c r="F209" s="248">
        <f>E209-D209</f>
        <v>14585404.540000001</v>
      </c>
      <c r="G209" s="249">
        <f>IFERROR(F209/D209,"0.0%")</f>
        <v>14.293544511680551</v>
      </c>
    </row>
    <row r="210" spans="2:7" x14ac:dyDescent="0.25">
      <c r="B210" s="244" t="s">
        <v>379</v>
      </c>
      <c r="C210" s="245">
        <v>11390001</v>
      </c>
      <c r="D210" s="245">
        <f>+D211</f>
        <v>0</v>
      </c>
      <c r="E210" s="245">
        <f>+E211</f>
        <v>0</v>
      </c>
      <c r="F210" s="245">
        <f>E210-D210</f>
        <v>0</v>
      </c>
      <c r="G210" s="246" t="str">
        <f>IFERROR(F210/D210,"0.0%")</f>
        <v>0.0%</v>
      </c>
    </row>
    <row r="211" spans="2:7" x14ac:dyDescent="0.25">
      <c r="B211" s="247" t="s">
        <v>369</v>
      </c>
      <c r="C211" s="248">
        <v>11390001</v>
      </c>
      <c r="D211" s="248">
        <v>0</v>
      </c>
      <c r="E211" s="248">
        <v>0</v>
      </c>
      <c r="F211" s="248">
        <f t="shared" si="6"/>
        <v>0</v>
      </c>
      <c r="G211" s="249" t="str">
        <f t="shared" si="7"/>
        <v>0.0%</v>
      </c>
    </row>
    <row r="212" spans="2:7" x14ac:dyDescent="0.25">
      <c r="B212" s="241" t="s">
        <v>416</v>
      </c>
      <c r="C212" s="242">
        <v>1697415147</v>
      </c>
      <c r="D212" s="242">
        <f>+D213+D219+D223</f>
        <v>745834308.8599999</v>
      </c>
      <c r="E212" s="242">
        <f>+E213+E219+E223</f>
        <v>112082636.13</v>
      </c>
      <c r="F212" s="242">
        <f t="shared" ref="F212:F284" si="9">E212-D212</f>
        <v>-633751672.7299999</v>
      </c>
      <c r="G212" s="243">
        <f t="shared" ref="G212:G284" si="10">IFERROR(F212/D212,"0.0%")</f>
        <v>-0.84972180174800871</v>
      </c>
    </row>
    <row r="213" spans="2:7" x14ac:dyDescent="0.25">
      <c r="B213" s="244" t="s">
        <v>417</v>
      </c>
      <c r="C213" s="245">
        <v>729280965</v>
      </c>
      <c r="D213" s="245">
        <f>+D214+D215+D216+D217+D218</f>
        <v>250826409.08000001</v>
      </c>
      <c r="E213" s="245">
        <f>+E214+E215+E216+E217+E218</f>
        <v>91000.92</v>
      </c>
      <c r="F213" s="245">
        <f t="shared" si="9"/>
        <v>-250735408.16000003</v>
      </c>
      <c r="G213" s="246">
        <f t="shared" si="10"/>
        <v>-0.99963719561933784</v>
      </c>
    </row>
    <row r="214" spans="2:7" x14ac:dyDescent="0.25">
      <c r="B214" s="247" t="s">
        <v>367</v>
      </c>
      <c r="C214" s="248">
        <v>413870103</v>
      </c>
      <c r="D214" s="248">
        <v>49120584.879999995</v>
      </c>
      <c r="E214" s="248">
        <v>0</v>
      </c>
      <c r="F214" s="248">
        <f t="shared" si="9"/>
        <v>-49120584.879999995</v>
      </c>
      <c r="G214" s="249">
        <f t="shared" si="10"/>
        <v>-1</v>
      </c>
    </row>
    <row r="215" spans="2:7" x14ac:dyDescent="0.25">
      <c r="B215" s="247" t="s">
        <v>369</v>
      </c>
      <c r="C215" s="248">
        <v>16532462</v>
      </c>
      <c r="D215" s="248">
        <v>0</v>
      </c>
      <c r="E215" s="248">
        <v>0</v>
      </c>
      <c r="F215" s="248">
        <f t="shared" si="9"/>
        <v>0</v>
      </c>
      <c r="G215" s="249" t="str">
        <f t="shared" si="10"/>
        <v>0.0%</v>
      </c>
    </row>
    <row r="216" spans="2:7" x14ac:dyDescent="0.25">
      <c r="B216" s="247" t="s">
        <v>375</v>
      </c>
      <c r="C216" s="248">
        <v>218461490</v>
      </c>
      <c r="D216" s="248">
        <v>183846105.79000002</v>
      </c>
      <c r="E216" s="248">
        <v>0</v>
      </c>
      <c r="F216" s="248">
        <f t="shared" si="9"/>
        <v>-183846105.79000002</v>
      </c>
      <c r="G216" s="249">
        <f t="shared" si="10"/>
        <v>-1</v>
      </c>
    </row>
    <row r="217" spans="2:7" x14ac:dyDescent="0.25">
      <c r="B217" s="247" t="s">
        <v>370</v>
      </c>
      <c r="C217" s="248">
        <v>2609354</v>
      </c>
      <c r="D217" s="248">
        <v>0</v>
      </c>
      <c r="E217" s="248">
        <v>0</v>
      </c>
      <c r="F217" s="248">
        <f t="shared" si="9"/>
        <v>0</v>
      </c>
      <c r="G217" s="249" t="str">
        <f t="shared" si="10"/>
        <v>0.0%</v>
      </c>
    </row>
    <row r="218" spans="2:7" x14ac:dyDescent="0.25">
      <c r="B218" s="247" t="s">
        <v>371</v>
      </c>
      <c r="C218" s="248">
        <v>77807556</v>
      </c>
      <c r="D218" s="248">
        <v>17859718.41</v>
      </c>
      <c r="E218" s="248">
        <v>91000.92</v>
      </c>
      <c r="F218" s="248">
        <f t="shared" si="9"/>
        <v>-17768717.489999998</v>
      </c>
      <c r="G218" s="249">
        <f t="shared" si="10"/>
        <v>-0.99490468338240712</v>
      </c>
    </row>
    <row r="219" spans="2:7" x14ac:dyDescent="0.25">
      <c r="B219" s="244" t="s">
        <v>418</v>
      </c>
      <c r="C219" s="245">
        <v>292349813</v>
      </c>
      <c r="D219" s="245">
        <f>+D220+D221+D222</f>
        <v>98806899.420000002</v>
      </c>
      <c r="E219" s="245">
        <f>+E220+E222+E221</f>
        <v>82286293.560000002</v>
      </c>
      <c r="F219" s="245">
        <f>+F220+F222+F221</f>
        <v>-16520605.860000007</v>
      </c>
      <c r="G219" s="246">
        <f t="shared" si="10"/>
        <v>-0.16720093391227281</v>
      </c>
    </row>
    <row r="220" spans="2:7" x14ac:dyDescent="0.25">
      <c r="B220" s="247" t="s">
        <v>367</v>
      </c>
      <c r="C220" s="248">
        <v>200844381</v>
      </c>
      <c r="D220" s="248">
        <v>83993562.370000005</v>
      </c>
      <c r="E220" s="248">
        <v>64543821.259999998</v>
      </c>
      <c r="F220" s="248">
        <f t="shared" si="9"/>
        <v>-19449741.110000007</v>
      </c>
      <c r="G220" s="249">
        <f t="shared" si="10"/>
        <v>-0.23156228359885442</v>
      </c>
    </row>
    <row r="221" spans="2:7" x14ac:dyDescent="0.25">
      <c r="B221" s="247" t="s">
        <v>370</v>
      </c>
      <c r="C221" s="248">
        <v>3553096</v>
      </c>
      <c r="D221" s="248">
        <v>0</v>
      </c>
      <c r="E221" s="248">
        <v>0</v>
      </c>
      <c r="F221" s="248">
        <f t="shared" si="9"/>
        <v>0</v>
      </c>
      <c r="G221" s="249" t="str">
        <f t="shared" si="10"/>
        <v>0.0%</v>
      </c>
    </row>
    <row r="222" spans="2:7" x14ac:dyDescent="0.25">
      <c r="B222" s="247" t="s">
        <v>371</v>
      </c>
      <c r="C222" s="248">
        <v>87952336</v>
      </c>
      <c r="D222" s="248">
        <v>14813337.050000001</v>
      </c>
      <c r="E222" s="248">
        <v>17742472.300000001</v>
      </c>
      <c r="F222" s="248">
        <f t="shared" si="9"/>
        <v>2929135.25</v>
      </c>
      <c r="G222" s="249">
        <f t="shared" si="10"/>
        <v>0.19773635340323265</v>
      </c>
    </row>
    <row r="223" spans="2:7" x14ac:dyDescent="0.25">
      <c r="B223" s="244" t="s">
        <v>419</v>
      </c>
      <c r="C223" s="245">
        <v>675784369</v>
      </c>
      <c r="D223" s="245">
        <f>+D224+D225+D226+D227</f>
        <v>396201000.35999995</v>
      </c>
      <c r="E223" s="245">
        <f>+E224+E225+E226+E227</f>
        <v>29705341.649999999</v>
      </c>
      <c r="F223" s="245">
        <f t="shared" si="9"/>
        <v>-366495658.70999998</v>
      </c>
      <c r="G223" s="246">
        <f t="shared" si="10"/>
        <v>-0.92502456676533162</v>
      </c>
    </row>
    <row r="224" spans="2:7" x14ac:dyDescent="0.25">
      <c r="B224" s="247" t="s">
        <v>367</v>
      </c>
      <c r="C224" s="248">
        <v>457999999</v>
      </c>
      <c r="D224" s="248">
        <v>395910150.45999998</v>
      </c>
      <c r="E224" s="248">
        <v>29705341.649999999</v>
      </c>
      <c r="F224" s="248">
        <f t="shared" si="9"/>
        <v>-366204808.81</v>
      </c>
      <c r="G224" s="249">
        <f t="shared" si="10"/>
        <v>-0.92496948710335936</v>
      </c>
    </row>
    <row r="225" spans="2:7" x14ac:dyDescent="0.25">
      <c r="B225" s="247" t="s">
        <v>369</v>
      </c>
      <c r="C225" s="248">
        <v>8000000</v>
      </c>
      <c r="D225" s="248">
        <v>0</v>
      </c>
      <c r="E225" s="248">
        <v>0</v>
      </c>
      <c r="F225" s="248">
        <f t="shared" si="9"/>
        <v>0</v>
      </c>
      <c r="G225" s="249" t="str">
        <f t="shared" si="10"/>
        <v>0.0%</v>
      </c>
    </row>
    <row r="226" spans="2:7" x14ac:dyDescent="0.25">
      <c r="B226" s="247" t="s">
        <v>370</v>
      </c>
      <c r="C226" s="248">
        <v>8573218</v>
      </c>
      <c r="D226" s="248">
        <v>0</v>
      </c>
      <c r="E226" s="248">
        <v>0</v>
      </c>
      <c r="F226" s="248">
        <f t="shared" si="9"/>
        <v>0</v>
      </c>
      <c r="G226" s="249" t="str">
        <f t="shared" si="10"/>
        <v>0.0%</v>
      </c>
    </row>
    <row r="227" spans="2:7" x14ac:dyDescent="0.25">
      <c r="B227" s="247" t="s">
        <v>371</v>
      </c>
      <c r="C227" s="248">
        <v>201211152</v>
      </c>
      <c r="D227" s="248">
        <v>290849.90000000002</v>
      </c>
      <c r="E227" s="248">
        <v>0</v>
      </c>
      <c r="F227" s="248">
        <f t="shared" si="9"/>
        <v>-290849.90000000002</v>
      </c>
      <c r="G227" s="249">
        <f t="shared" si="10"/>
        <v>-1</v>
      </c>
    </row>
    <row r="228" spans="2:7" x14ac:dyDescent="0.25">
      <c r="B228" s="241" t="s">
        <v>420</v>
      </c>
      <c r="C228" s="242">
        <v>30160771103</v>
      </c>
      <c r="D228" s="242">
        <f>+D229+D243+D252</f>
        <v>1405400816.4100001</v>
      </c>
      <c r="E228" s="242">
        <f>+E229+E243+E252</f>
        <v>1862960508.7699997</v>
      </c>
      <c r="F228" s="242">
        <f t="shared" si="9"/>
        <v>457559692.35999966</v>
      </c>
      <c r="G228" s="243">
        <f t="shared" si="10"/>
        <v>0.32557238263800392</v>
      </c>
    </row>
    <row r="229" spans="2:7" x14ac:dyDescent="0.25">
      <c r="B229" s="244" t="s">
        <v>421</v>
      </c>
      <c r="C229" s="245">
        <v>7268807952</v>
      </c>
      <c r="D229" s="245">
        <f>SUM(D230:D242)</f>
        <v>401513877.26999998</v>
      </c>
      <c r="E229" s="245">
        <f>SUM(E230:E242)</f>
        <v>487879991.97000003</v>
      </c>
      <c r="F229" s="245">
        <f t="shared" si="9"/>
        <v>86366114.700000048</v>
      </c>
      <c r="G229" s="246">
        <f t="shared" si="10"/>
        <v>0.21510119472638484</v>
      </c>
    </row>
    <row r="230" spans="2:7" x14ac:dyDescent="0.25">
      <c r="B230" s="247" t="s">
        <v>373</v>
      </c>
      <c r="C230" s="248">
        <v>427712796</v>
      </c>
      <c r="D230" s="248">
        <v>10910233.57</v>
      </c>
      <c r="E230" s="248">
        <v>45466518.740000002</v>
      </c>
      <c r="F230" s="248">
        <f>E230-D230</f>
        <v>34556285.170000002</v>
      </c>
      <c r="G230" s="249">
        <f t="shared" si="10"/>
        <v>3.1673277156063673</v>
      </c>
    </row>
    <row r="231" spans="2:7" x14ac:dyDescent="0.25">
      <c r="B231" s="247" t="s">
        <v>422</v>
      </c>
      <c r="C231" s="248">
        <v>0</v>
      </c>
      <c r="D231" s="248">
        <v>0</v>
      </c>
      <c r="E231" s="248">
        <v>0</v>
      </c>
      <c r="F231" s="248">
        <f t="shared" ref="F231:F232" si="11">E231-D231</f>
        <v>0</v>
      </c>
      <c r="G231" s="249" t="str">
        <f t="shared" si="10"/>
        <v>0.0%</v>
      </c>
    </row>
    <row r="232" spans="2:7" x14ac:dyDescent="0.25">
      <c r="B232" s="247" t="s">
        <v>380</v>
      </c>
      <c r="C232" s="248">
        <v>0</v>
      </c>
      <c r="D232" s="248">
        <v>0</v>
      </c>
      <c r="E232" s="248">
        <v>0</v>
      </c>
      <c r="F232" s="248">
        <f t="shared" si="11"/>
        <v>0</v>
      </c>
      <c r="G232" s="249" t="str">
        <f t="shared" si="10"/>
        <v>0.0%</v>
      </c>
    </row>
    <row r="233" spans="2:7" x14ac:dyDescent="0.25">
      <c r="B233" s="247" t="s">
        <v>374</v>
      </c>
      <c r="C233" s="248">
        <v>392968024</v>
      </c>
      <c r="D233" s="248">
        <v>64132398.599999994</v>
      </c>
      <c r="E233" s="248">
        <v>90627991</v>
      </c>
      <c r="F233" s="248">
        <f>E233-D233</f>
        <v>26495592.400000006</v>
      </c>
      <c r="G233" s="249">
        <f t="shared" si="10"/>
        <v>0.41313895906584741</v>
      </c>
    </row>
    <row r="234" spans="2:7" x14ac:dyDescent="0.25">
      <c r="B234" s="247" t="s">
        <v>423</v>
      </c>
      <c r="C234" s="248">
        <v>0</v>
      </c>
      <c r="D234" s="248">
        <v>0</v>
      </c>
      <c r="E234" s="248">
        <v>0</v>
      </c>
      <c r="F234" s="248">
        <f t="shared" ref="F234:F235" si="12">E234-D234</f>
        <v>0</v>
      </c>
      <c r="G234" s="249" t="str">
        <f t="shared" si="10"/>
        <v>0.0%</v>
      </c>
    </row>
    <row r="235" spans="2:7" x14ac:dyDescent="0.25">
      <c r="B235" s="247" t="s">
        <v>424</v>
      </c>
      <c r="C235" s="248">
        <v>0</v>
      </c>
      <c r="D235" s="248">
        <v>0</v>
      </c>
      <c r="E235" s="248">
        <v>0</v>
      </c>
      <c r="F235" s="248">
        <f t="shared" si="12"/>
        <v>0</v>
      </c>
      <c r="G235" s="249" t="str">
        <f t="shared" si="10"/>
        <v>0.0%</v>
      </c>
    </row>
    <row r="236" spans="2:7" x14ac:dyDescent="0.25">
      <c r="B236" s="247" t="s">
        <v>367</v>
      </c>
      <c r="C236" s="248">
        <v>1875935273</v>
      </c>
      <c r="D236" s="248">
        <v>123264072.49000001</v>
      </c>
      <c r="E236" s="248">
        <v>149399767.65999997</v>
      </c>
      <c r="F236" s="248">
        <f>E236-D236</f>
        <v>26135695.169999957</v>
      </c>
      <c r="G236" s="249">
        <f t="shared" si="10"/>
        <v>0.21203011260333182</v>
      </c>
    </row>
    <row r="237" spans="2:7" x14ac:dyDescent="0.25">
      <c r="B237" s="247" t="s">
        <v>425</v>
      </c>
      <c r="C237" s="248">
        <v>0</v>
      </c>
      <c r="D237" s="248">
        <v>0</v>
      </c>
      <c r="E237" s="248">
        <v>0</v>
      </c>
      <c r="F237" s="248">
        <f>E237-D237</f>
        <v>0</v>
      </c>
      <c r="G237" s="249" t="str">
        <f t="shared" si="10"/>
        <v>0.0%</v>
      </c>
    </row>
    <row r="238" spans="2:7" x14ac:dyDescent="0.25">
      <c r="B238" s="247" t="s">
        <v>391</v>
      </c>
      <c r="C238" s="248">
        <v>2277271495</v>
      </c>
      <c r="D238" s="248">
        <v>6727029.9700000007</v>
      </c>
      <c r="E238" s="248">
        <v>0</v>
      </c>
      <c r="F238" s="248">
        <f>E238-D238</f>
        <v>-6727029.9700000007</v>
      </c>
      <c r="G238" s="249">
        <f t="shared" si="10"/>
        <v>-1</v>
      </c>
    </row>
    <row r="239" spans="2:7" x14ac:dyDescent="0.25">
      <c r="B239" s="247" t="s">
        <v>375</v>
      </c>
      <c r="C239" s="248">
        <v>581921207</v>
      </c>
      <c r="D239" s="248">
        <v>169153489.53</v>
      </c>
      <c r="E239" s="248">
        <v>40156115.219999999</v>
      </c>
      <c r="F239" s="248">
        <f t="shared" si="9"/>
        <v>-128997374.31</v>
      </c>
      <c r="G239" s="249">
        <f t="shared" si="10"/>
        <v>-0.7626054577320549</v>
      </c>
    </row>
    <row r="240" spans="2:7" x14ac:dyDescent="0.25">
      <c r="B240" s="247" t="s">
        <v>370</v>
      </c>
      <c r="C240" s="248">
        <v>115563536</v>
      </c>
      <c r="D240" s="248">
        <v>0</v>
      </c>
      <c r="E240" s="248">
        <v>16466023.890000001</v>
      </c>
      <c r="F240" s="248">
        <f t="shared" si="9"/>
        <v>16466023.890000001</v>
      </c>
      <c r="G240" s="249" t="str">
        <f t="shared" si="10"/>
        <v>0.0%</v>
      </c>
    </row>
    <row r="241" spans="2:7" x14ac:dyDescent="0.25">
      <c r="B241" s="247" t="s">
        <v>371</v>
      </c>
      <c r="C241" s="248">
        <v>142135621</v>
      </c>
      <c r="D241" s="248">
        <v>14965686.189999999</v>
      </c>
      <c r="E241" s="248">
        <v>8863886.9100000001</v>
      </c>
      <c r="F241" s="248">
        <f t="shared" si="9"/>
        <v>-6101799.2799999993</v>
      </c>
      <c r="G241" s="249">
        <f t="shared" si="10"/>
        <v>-0.40771931220081259</v>
      </c>
    </row>
    <row r="242" spans="2:7" x14ac:dyDescent="0.25">
      <c r="B242" s="247" t="s">
        <v>378</v>
      </c>
      <c r="C242" s="248">
        <v>1455300000</v>
      </c>
      <c r="D242" s="248">
        <v>12360966.919999998</v>
      </c>
      <c r="E242" s="248">
        <v>136899688.55000001</v>
      </c>
      <c r="F242" s="248">
        <f t="shared" si="9"/>
        <v>124538721.63000001</v>
      </c>
      <c r="G242" s="249">
        <f t="shared" si="10"/>
        <v>10.075160174443702</v>
      </c>
    </row>
    <row r="243" spans="2:7" x14ac:dyDescent="0.25">
      <c r="B243" s="244" t="s">
        <v>426</v>
      </c>
      <c r="C243" s="245">
        <v>22440889682</v>
      </c>
      <c r="D243" s="245">
        <f>SUM(D244:D251)</f>
        <v>917149861.45999992</v>
      </c>
      <c r="E243" s="245">
        <f>SUM(E244:E251)</f>
        <v>1259263497.7399998</v>
      </c>
      <c r="F243" s="245">
        <f t="shared" si="9"/>
        <v>342113636.27999985</v>
      </c>
      <c r="G243" s="246">
        <f t="shared" si="10"/>
        <v>0.37301824996777871</v>
      </c>
    </row>
    <row r="244" spans="2:7" x14ac:dyDescent="0.25">
      <c r="B244" s="247" t="s">
        <v>374</v>
      </c>
      <c r="C244" s="248">
        <v>544913538</v>
      </c>
      <c r="D244" s="248">
        <v>6373892.9299999997</v>
      </c>
      <c r="E244" s="248">
        <v>121950116.53</v>
      </c>
      <c r="F244" s="248">
        <f t="shared" si="9"/>
        <v>115576223.59999999</v>
      </c>
      <c r="G244" s="249">
        <f t="shared" si="10"/>
        <v>18.132752600222922</v>
      </c>
    </row>
    <row r="245" spans="2:7" x14ac:dyDescent="0.25">
      <c r="B245" s="247" t="s">
        <v>427</v>
      </c>
      <c r="C245" s="248">
        <v>0</v>
      </c>
      <c r="D245" s="248">
        <v>0</v>
      </c>
      <c r="E245" s="248">
        <v>0</v>
      </c>
      <c r="F245" s="248">
        <f t="shared" si="9"/>
        <v>0</v>
      </c>
      <c r="G245" s="249" t="str">
        <f t="shared" si="10"/>
        <v>0.0%</v>
      </c>
    </row>
    <row r="246" spans="2:7" x14ac:dyDescent="0.25">
      <c r="B246" s="247" t="s">
        <v>367</v>
      </c>
      <c r="C246" s="248">
        <v>15630783210</v>
      </c>
      <c r="D246" s="248">
        <v>775883618.4799999</v>
      </c>
      <c r="E246" s="248">
        <v>756745792.53999996</v>
      </c>
      <c r="F246" s="248">
        <f t="shared" si="9"/>
        <v>-19137825.939999938</v>
      </c>
      <c r="G246" s="249">
        <f t="shared" si="10"/>
        <v>-2.4665846119411604E-2</v>
      </c>
    </row>
    <row r="247" spans="2:7" x14ac:dyDescent="0.25">
      <c r="B247" s="247" t="s">
        <v>369</v>
      </c>
      <c r="C247" s="248">
        <v>4536107242</v>
      </c>
      <c r="D247" s="248">
        <v>0</v>
      </c>
      <c r="E247" s="248">
        <v>199965169.40000001</v>
      </c>
      <c r="F247" s="248">
        <f t="shared" si="9"/>
        <v>199965169.40000001</v>
      </c>
      <c r="G247" s="249" t="str">
        <f t="shared" si="10"/>
        <v>0.0%</v>
      </c>
    </row>
    <row r="248" spans="2:7" x14ac:dyDescent="0.25">
      <c r="B248" s="247" t="s">
        <v>375</v>
      </c>
      <c r="C248" s="248">
        <v>103900990</v>
      </c>
      <c r="D248" s="248">
        <v>2266966.46</v>
      </c>
      <c r="E248" s="248">
        <v>0</v>
      </c>
      <c r="F248" s="248">
        <f t="shared" si="9"/>
        <v>-2266966.46</v>
      </c>
      <c r="G248" s="249">
        <f t="shared" si="10"/>
        <v>-1</v>
      </c>
    </row>
    <row r="249" spans="2:7" x14ac:dyDescent="0.25">
      <c r="B249" s="247" t="s">
        <v>370</v>
      </c>
      <c r="C249" s="248">
        <v>68903551</v>
      </c>
      <c r="D249" s="248">
        <v>1244723.6000000001</v>
      </c>
      <c r="E249" s="248">
        <v>45382060.609999999</v>
      </c>
      <c r="F249" s="248">
        <f t="shared" si="9"/>
        <v>44137337.009999998</v>
      </c>
      <c r="G249" s="249">
        <f t="shared" si="10"/>
        <v>35.459548617861827</v>
      </c>
    </row>
    <row r="250" spans="2:7" x14ac:dyDescent="0.25">
      <c r="B250" s="247" t="s">
        <v>371</v>
      </c>
      <c r="C250" s="248">
        <v>552249254</v>
      </c>
      <c r="D250" s="248">
        <v>130289320.41999999</v>
      </c>
      <c r="E250" s="248">
        <v>118476177.12</v>
      </c>
      <c r="F250" s="248">
        <f t="shared" si="9"/>
        <v>-11813143.299999982</v>
      </c>
      <c r="G250" s="249">
        <f t="shared" si="10"/>
        <v>-9.0668546446625045E-2</v>
      </c>
    </row>
    <row r="251" spans="2:7" x14ac:dyDescent="0.25">
      <c r="B251" s="247" t="s">
        <v>378</v>
      </c>
      <c r="C251" s="248">
        <v>1004031897</v>
      </c>
      <c r="D251" s="248">
        <v>1091339.5700000012</v>
      </c>
      <c r="E251" s="248">
        <v>16744181.539999999</v>
      </c>
      <c r="F251" s="248">
        <f t="shared" si="9"/>
        <v>15652841.969999999</v>
      </c>
      <c r="G251" s="249">
        <f t="shared" si="10"/>
        <v>14.342778728347568</v>
      </c>
    </row>
    <row r="252" spans="2:7" x14ac:dyDescent="0.25">
      <c r="B252" s="244" t="s">
        <v>379</v>
      </c>
      <c r="C252" s="245">
        <v>451073469</v>
      </c>
      <c r="D252" s="245">
        <f>+D253+D254+D255</f>
        <v>86737077.679999992</v>
      </c>
      <c r="E252" s="245">
        <f>+E253+E254</f>
        <v>115817019.06</v>
      </c>
      <c r="F252" s="245">
        <f t="shared" si="9"/>
        <v>29079941.38000001</v>
      </c>
      <c r="G252" s="246">
        <f t="shared" si="10"/>
        <v>0.33526540388281173</v>
      </c>
    </row>
    <row r="253" spans="2:7" x14ac:dyDescent="0.25">
      <c r="B253" s="247" t="s">
        <v>374</v>
      </c>
      <c r="C253" s="248">
        <v>141073469</v>
      </c>
      <c r="D253" s="248">
        <v>0</v>
      </c>
      <c r="E253" s="248">
        <v>0</v>
      </c>
      <c r="F253" s="248">
        <f t="shared" si="9"/>
        <v>0</v>
      </c>
      <c r="G253" s="249" t="str">
        <f t="shared" si="10"/>
        <v>0.0%</v>
      </c>
    </row>
    <row r="254" spans="2:7" x14ac:dyDescent="0.25">
      <c r="B254" s="247" t="s">
        <v>367</v>
      </c>
      <c r="C254" s="248">
        <v>310000000</v>
      </c>
      <c r="D254" s="248">
        <v>81657061.979999989</v>
      </c>
      <c r="E254" s="248">
        <v>115817019.06</v>
      </c>
      <c r="F254" s="248">
        <f t="shared" si="9"/>
        <v>34159957.080000013</v>
      </c>
      <c r="G254" s="249">
        <f t="shared" si="10"/>
        <v>0.41833438837619097</v>
      </c>
    </row>
    <row r="255" spans="2:7" x14ac:dyDescent="0.25">
      <c r="B255" s="247" t="s">
        <v>370</v>
      </c>
      <c r="C255" s="248">
        <v>0</v>
      </c>
      <c r="D255" s="248">
        <v>5080015.7</v>
      </c>
      <c r="E255" s="248">
        <v>0</v>
      </c>
      <c r="F255" s="248">
        <f t="shared" si="9"/>
        <v>-5080015.7</v>
      </c>
      <c r="G255" s="249">
        <f t="shared" si="10"/>
        <v>-1</v>
      </c>
    </row>
    <row r="256" spans="2:7" x14ac:dyDescent="0.25">
      <c r="B256" s="241" t="s">
        <v>428</v>
      </c>
      <c r="C256" s="242">
        <v>3366195</v>
      </c>
      <c r="D256" s="242">
        <f>+D257</f>
        <v>86737077.679999992</v>
      </c>
      <c r="E256" s="242">
        <f>+E257</f>
        <v>115817019.06</v>
      </c>
      <c r="F256" s="242">
        <f t="shared" si="9"/>
        <v>29079941.38000001</v>
      </c>
      <c r="G256" s="243">
        <f t="shared" si="10"/>
        <v>0.33526540388281173</v>
      </c>
    </row>
    <row r="257" spans="2:7" x14ac:dyDescent="0.25">
      <c r="B257" s="244" t="s">
        <v>379</v>
      </c>
      <c r="C257" s="245">
        <v>3366195</v>
      </c>
      <c r="D257" s="245">
        <f>+D258+D261+D262</f>
        <v>86737077.679999992</v>
      </c>
      <c r="E257" s="245">
        <f>+E258+E261+E262</f>
        <v>115817019.06</v>
      </c>
      <c r="F257" s="245">
        <f t="shared" si="9"/>
        <v>29079941.38000001</v>
      </c>
      <c r="G257" s="246">
        <f t="shared" si="10"/>
        <v>0.33526540388281173</v>
      </c>
    </row>
    <row r="258" spans="2:7" x14ac:dyDescent="0.25">
      <c r="B258" s="247" t="s">
        <v>429</v>
      </c>
      <c r="C258" s="248">
        <v>3366195</v>
      </c>
      <c r="D258" s="248">
        <v>0</v>
      </c>
      <c r="E258" s="248">
        <v>0</v>
      </c>
      <c r="F258" s="248">
        <f t="shared" si="9"/>
        <v>0</v>
      </c>
      <c r="G258" s="249" t="str">
        <f t="shared" si="10"/>
        <v>0.0%</v>
      </c>
    </row>
    <row r="259" spans="2:7" x14ac:dyDescent="0.25">
      <c r="B259" s="247" t="s">
        <v>374</v>
      </c>
      <c r="C259" s="248">
        <v>0</v>
      </c>
      <c r="D259" s="248">
        <v>0</v>
      </c>
      <c r="E259" s="248">
        <v>0</v>
      </c>
      <c r="F259" s="248">
        <f t="shared" si="9"/>
        <v>0</v>
      </c>
      <c r="G259" s="249" t="str">
        <f t="shared" si="10"/>
        <v>0.0%</v>
      </c>
    </row>
    <row r="260" spans="2:7" x14ac:dyDescent="0.25">
      <c r="B260" s="247" t="s">
        <v>366</v>
      </c>
      <c r="C260" s="248">
        <v>0</v>
      </c>
      <c r="D260" s="248">
        <v>0</v>
      </c>
      <c r="E260" s="248">
        <v>0</v>
      </c>
      <c r="F260" s="248">
        <f t="shared" si="9"/>
        <v>0</v>
      </c>
      <c r="G260" s="249" t="str">
        <f t="shared" si="10"/>
        <v>0.0%</v>
      </c>
    </row>
    <row r="261" spans="2:7" x14ac:dyDescent="0.25">
      <c r="B261" s="247" t="s">
        <v>430</v>
      </c>
      <c r="C261" s="248">
        <v>0</v>
      </c>
      <c r="D261" s="248">
        <v>81657061.979999989</v>
      </c>
      <c r="E261" s="248">
        <v>115817019.06</v>
      </c>
      <c r="F261" s="248">
        <f t="shared" si="9"/>
        <v>34159957.080000013</v>
      </c>
      <c r="G261" s="249">
        <f t="shared" si="10"/>
        <v>0.41833438837619097</v>
      </c>
    </row>
    <row r="262" spans="2:7" x14ac:dyDescent="0.25">
      <c r="B262" s="247" t="s">
        <v>431</v>
      </c>
      <c r="C262" s="248">
        <v>0</v>
      </c>
      <c r="D262" s="248">
        <v>5080015.7</v>
      </c>
      <c r="E262" s="248">
        <v>0</v>
      </c>
      <c r="F262" s="248">
        <f t="shared" si="9"/>
        <v>-5080015.7</v>
      </c>
      <c r="G262" s="249">
        <f t="shared" si="10"/>
        <v>-1</v>
      </c>
    </row>
    <row r="263" spans="2:7" x14ac:dyDescent="0.25">
      <c r="B263" s="241" t="s">
        <v>432</v>
      </c>
      <c r="C263" s="242">
        <v>3705141247</v>
      </c>
      <c r="D263" s="242">
        <f>+D264</f>
        <v>579274559.94999993</v>
      </c>
      <c r="E263" s="242">
        <f>+E264</f>
        <v>83245189.459999993</v>
      </c>
      <c r="F263" s="242">
        <f t="shared" si="9"/>
        <v>-496029370.48999995</v>
      </c>
      <c r="G263" s="243">
        <f t="shared" si="10"/>
        <v>-0.85629406983247236</v>
      </c>
    </row>
    <row r="264" spans="2:7" x14ac:dyDescent="0.25">
      <c r="B264" s="244" t="s">
        <v>379</v>
      </c>
      <c r="C264" s="245">
        <v>3705141247</v>
      </c>
      <c r="D264" s="245">
        <f>SUM(D265:D286)</f>
        <v>579274559.94999993</v>
      </c>
      <c r="E264" s="245">
        <f>SUM(E265:E286)</f>
        <v>83245189.459999993</v>
      </c>
      <c r="F264" s="245">
        <f t="shared" si="9"/>
        <v>-496029370.48999995</v>
      </c>
      <c r="G264" s="246">
        <f t="shared" si="10"/>
        <v>-0.85629406983247236</v>
      </c>
    </row>
    <row r="265" spans="2:7" x14ac:dyDescent="0.25">
      <c r="B265" s="247" t="s">
        <v>373</v>
      </c>
      <c r="C265" s="248">
        <v>769138355</v>
      </c>
      <c r="D265" s="248">
        <v>168378035.29999998</v>
      </c>
      <c r="E265" s="248">
        <v>27993487.569999997</v>
      </c>
      <c r="F265" s="248">
        <f t="shared" si="9"/>
        <v>-140384547.72999999</v>
      </c>
      <c r="G265" s="249">
        <f t="shared" si="10"/>
        <v>-0.83374620377222086</v>
      </c>
    </row>
    <row r="266" spans="2:7" x14ac:dyDescent="0.25">
      <c r="B266" s="247" t="s">
        <v>422</v>
      </c>
      <c r="C266" s="248">
        <v>0</v>
      </c>
      <c r="D266" s="248">
        <v>11281333.09</v>
      </c>
      <c r="E266" s="248">
        <v>5823518.2399999993</v>
      </c>
      <c r="F266" s="248">
        <f t="shared" si="9"/>
        <v>-5457814.8500000006</v>
      </c>
      <c r="G266" s="249">
        <f t="shared" si="10"/>
        <v>-0.48379165888098075</v>
      </c>
    </row>
    <row r="267" spans="2:7" x14ac:dyDescent="0.25">
      <c r="B267" s="247" t="s">
        <v>380</v>
      </c>
      <c r="C267" s="248">
        <v>0</v>
      </c>
      <c r="D267" s="248">
        <v>1300943.2</v>
      </c>
      <c r="E267" s="248">
        <v>1469950</v>
      </c>
      <c r="F267" s="248">
        <f t="shared" si="9"/>
        <v>169006.80000000005</v>
      </c>
      <c r="G267" s="249">
        <f t="shared" si="10"/>
        <v>0.12991097536003113</v>
      </c>
    </row>
    <row r="268" spans="2:7" x14ac:dyDescent="0.25">
      <c r="B268" s="247" t="s">
        <v>374</v>
      </c>
      <c r="C268" s="248">
        <v>0</v>
      </c>
      <c r="D268" s="248">
        <v>0</v>
      </c>
      <c r="E268" s="248">
        <v>0</v>
      </c>
      <c r="F268" s="248">
        <f t="shared" si="9"/>
        <v>0</v>
      </c>
      <c r="G268" s="249" t="str">
        <f t="shared" si="10"/>
        <v>0.0%</v>
      </c>
    </row>
    <row r="269" spans="2:7" x14ac:dyDescent="0.25">
      <c r="B269" s="247" t="s">
        <v>423</v>
      </c>
      <c r="C269" s="248">
        <v>0</v>
      </c>
      <c r="D269" s="248">
        <v>0</v>
      </c>
      <c r="E269" s="248">
        <v>0</v>
      </c>
      <c r="F269" s="248">
        <f t="shared" si="9"/>
        <v>0</v>
      </c>
      <c r="G269" s="249" t="str">
        <f t="shared" si="10"/>
        <v>0.0%</v>
      </c>
    </row>
    <row r="270" spans="2:7" x14ac:dyDescent="0.25">
      <c r="B270" s="247" t="s">
        <v>366</v>
      </c>
      <c r="C270" s="248">
        <v>27000000</v>
      </c>
      <c r="D270" s="248">
        <v>0</v>
      </c>
      <c r="E270" s="248">
        <v>0</v>
      </c>
      <c r="F270" s="248">
        <f t="shared" si="9"/>
        <v>0</v>
      </c>
      <c r="G270" s="249" t="str">
        <f t="shared" si="10"/>
        <v>0.0%</v>
      </c>
    </row>
    <row r="271" spans="2:7" x14ac:dyDescent="0.25">
      <c r="B271" s="247" t="s">
        <v>433</v>
      </c>
      <c r="C271" s="248">
        <v>0</v>
      </c>
      <c r="D271" s="248">
        <v>0</v>
      </c>
      <c r="E271" s="248">
        <v>0</v>
      </c>
      <c r="F271" s="248">
        <f t="shared" si="9"/>
        <v>0</v>
      </c>
      <c r="G271" s="249" t="str">
        <f t="shared" si="10"/>
        <v>0.0%</v>
      </c>
    </row>
    <row r="272" spans="2:7" x14ac:dyDescent="0.25">
      <c r="B272" s="247" t="s">
        <v>424</v>
      </c>
      <c r="C272" s="248">
        <v>0</v>
      </c>
      <c r="D272" s="248">
        <v>0</v>
      </c>
      <c r="E272" s="248">
        <v>0</v>
      </c>
      <c r="F272" s="248">
        <f t="shared" si="9"/>
        <v>0</v>
      </c>
      <c r="G272" s="249" t="str">
        <f t="shared" si="10"/>
        <v>0.0%</v>
      </c>
    </row>
    <row r="273" spans="2:7" x14ac:dyDescent="0.25">
      <c r="B273" s="247" t="s">
        <v>434</v>
      </c>
      <c r="C273" s="248">
        <v>0</v>
      </c>
      <c r="D273" s="248">
        <v>0</v>
      </c>
      <c r="E273" s="248">
        <v>0</v>
      </c>
      <c r="F273" s="248">
        <f t="shared" si="9"/>
        <v>0</v>
      </c>
      <c r="G273" s="249" t="str">
        <f t="shared" si="10"/>
        <v>0.0%</v>
      </c>
    </row>
    <row r="274" spans="2:7" x14ac:dyDescent="0.25">
      <c r="B274" s="247" t="s">
        <v>367</v>
      </c>
      <c r="C274" s="248">
        <v>976574945</v>
      </c>
      <c r="D274" s="248">
        <v>256851644.63</v>
      </c>
      <c r="E274" s="248">
        <v>25255728.43</v>
      </c>
      <c r="F274" s="248">
        <f t="shared" si="9"/>
        <v>-231595916.19999999</v>
      </c>
      <c r="G274" s="249">
        <f t="shared" si="10"/>
        <v>-0.90167192245787875</v>
      </c>
    </row>
    <row r="275" spans="2:7" x14ac:dyDescent="0.25">
      <c r="B275" s="247" t="s">
        <v>425</v>
      </c>
      <c r="C275" s="248">
        <v>0</v>
      </c>
      <c r="D275" s="248">
        <v>0</v>
      </c>
      <c r="E275" s="248">
        <v>0</v>
      </c>
      <c r="F275" s="248">
        <f t="shared" si="9"/>
        <v>0</v>
      </c>
      <c r="G275" s="249" t="str">
        <f t="shared" si="10"/>
        <v>0.0%</v>
      </c>
    </row>
    <row r="276" spans="2:7" x14ac:dyDescent="0.25">
      <c r="B276" s="247" t="s">
        <v>435</v>
      </c>
      <c r="C276" s="248">
        <v>0</v>
      </c>
      <c r="D276" s="248">
        <v>0</v>
      </c>
      <c r="E276" s="248">
        <v>0</v>
      </c>
      <c r="F276" s="248">
        <f t="shared" si="9"/>
        <v>0</v>
      </c>
      <c r="G276" s="249" t="str">
        <f t="shared" si="10"/>
        <v>0.0%</v>
      </c>
    </row>
    <row r="277" spans="2:7" x14ac:dyDescent="0.25">
      <c r="B277" s="247" t="s">
        <v>436</v>
      </c>
      <c r="C277" s="248">
        <v>0</v>
      </c>
      <c r="D277" s="248">
        <v>0</v>
      </c>
      <c r="E277" s="248">
        <v>0</v>
      </c>
      <c r="F277" s="248">
        <f t="shared" si="9"/>
        <v>0</v>
      </c>
      <c r="G277" s="249" t="str">
        <f t="shared" si="10"/>
        <v>0.0%</v>
      </c>
    </row>
    <row r="278" spans="2:7" x14ac:dyDescent="0.25">
      <c r="B278" s="247" t="s">
        <v>437</v>
      </c>
      <c r="C278" s="248">
        <v>0</v>
      </c>
      <c r="D278" s="248">
        <v>0</v>
      </c>
      <c r="E278" s="248">
        <v>0</v>
      </c>
      <c r="F278" s="248">
        <f t="shared" si="9"/>
        <v>0</v>
      </c>
      <c r="G278" s="249" t="str">
        <f t="shared" si="10"/>
        <v>0.0%</v>
      </c>
    </row>
    <row r="279" spans="2:7" x14ac:dyDescent="0.25">
      <c r="B279" s="247" t="s">
        <v>438</v>
      </c>
      <c r="C279" s="248">
        <v>0</v>
      </c>
      <c r="D279" s="248">
        <v>0</v>
      </c>
      <c r="E279" s="248">
        <v>0</v>
      </c>
      <c r="F279" s="248">
        <f t="shared" si="9"/>
        <v>0</v>
      </c>
      <c r="G279" s="249" t="str">
        <f t="shared" si="10"/>
        <v>0.0%</v>
      </c>
    </row>
    <row r="280" spans="2:7" x14ac:dyDescent="0.25">
      <c r="B280" s="247" t="s">
        <v>369</v>
      </c>
      <c r="C280" s="248">
        <v>386213210</v>
      </c>
      <c r="D280" s="248">
        <v>134303639.34</v>
      </c>
      <c r="E280" s="248">
        <v>3222801.64</v>
      </c>
      <c r="F280" s="248">
        <f t="shared" si="9"/>
        <v>-131080837.7</v>
      </c>
      <c r="G280" s="249">
        <f t="shared" si="10"/>
        <v>-0.97600361646313072</v>
      </c>
    </row>
    <row r="281" spans="2:7" x14ac:dyDescent="0.25">
      <c r="B281" s="247" t="s">
        <v>375</v>
      </c>
      <c r="C281" s="248">
        <v>893079168</v>
      </c>
      <c r="D281" s="248">
        <v>0</v>
      </c>
      <c r="E281" s="248">
        <v>11979703.580000002</v>
      </c>
      <c r="F281" s="248">
        <f t="shared" si="9"/>
        <v>11979703.580000002</v>
      </c>
      <c r="G281" s="249" t="str">
        <f t="shared" si="10"/>
        <v>0.0%</v>
      </c>
    </row>
    <row r="282" spans="2:7" x14ac:dyDescent="0.25">
      <c r="B282" s="247" t="s">
        <v>370</v>
      </c>
      <c r="C282" s="248">
        <v>3061608</v>
      </c>
      <c r="D282" s="248">
        <v>0</v>
      </c>
      <c r="E282" s="248">
        <v>0</v>
      </c>
      <c r="F282" s="248">
        <f t="shared" si="9"/>
        <v>0</v>
      </c>
      <c r="G282" s="249" t="str">
        <f t="shared" si="10"/>
        <v>0.0%</v>
      </c>
    </row>
    <row r="283" spans="2:7" x14ac:dyDescent="0.25">
      <c r="B283" s="247" t="s">
        <v>371</v>
      </c>
      <c r="C283" s="248">
        <v>613099584</v>
      </c>
      <c r="D283" s="248">
        <v>7158964.3900000006</v>
      </c>
      <c r="E283" s="248">
        <v>7500000</v>
      </c>
      <c r="F283" s="248">
        <f t="shared" si="9"/>
        <v>341035.6099999994</v>
      </c>
      <c r="G283" s="249">
        <f t="shared" si="10"/>
        <v>4.7637562002176601E-2</v>
      </c>
    </row>
    <row r="284" spans="2:7" x14ac:dyDescent="0.25">
      <c r="B284" s="247" t="s">
        <v>378</v>
      </c>
      <c r="C284" s="248">
        <v>32794419</v>
      </c>
      <c r="D284" s="248">
        <v>0</v>
      </c>
      <c r="E284" s="248">
        <v>0</v>
      </c>
      <c r="F284" s="248">
        <f t="shared" si="9"/>
        <v>0</v>
      </c>
      <c r="G284" s="249" t="str">
        <f t="shared" si="10"/>
        <v>0.0%</v>
      </c>
    </row>
    <row r="285" spans="2:7" x14ac:dyDescent="0.25">
      <c r="B285" s="247" t="s">
        <v>439</v>
      </c>
      <c r="C285" s="248">
        <v>4179958</v>
      </c>
      <c r="D285" s="248">
        <v>0</v>
      </c>
      <c r="E285" s="248">
        <v>0</v>
      </c>
      <c r="F285" s="248">
        <f t="shared" ref="F285:F287" si="13">E285-D285</f>
        <v>0</v>
      </c>
      <c r="G285" s="249" t="str">
        <f t="shared" ref="G285:G287" si="14">IFERROR(F285/D285,"0.0%")</f>
        <v>0.0%</v>
      </c>
    </row>
    <row r="286" spans="2:7" x14ac:dyDescent="0.25">
      <c r="B286" s="250" t="s">
        <v>440</v>
      </c>
      <c r="C286" s="248">
        <v>0</v>
      </c>
      <c r="D286" s="248">
        <v>0</v>
      </c>
      <c r="E286" s="248">
        <v>0</v>
      </c>
      <c r="F286" s="248">
        <f t="shared" si="13"/>
        <v>0</v>
      </c>
      <c r="G286" s="249" t="str">
        <f t="shared" si="14"/>
        <v>0.0%</v>
      </c>
    </row>
    <row r="287" spans="2:7" ht="15.75" thickBot="1" x14ac:dyDescent="0.3">
      <c r="B287" s="251" t="s">
        <v>355</v>
      </c>
      <c r="C287" s="252">
        <v>63260601275</v>
      </c>
      <c r="D287" s="252">
        <f>+D11+D41+D58+D87+D114+D140+D173+D189+D212+D228+D263</f>
        <v>6045743318.4299994</v>
      </c>
      <c r="E287" s="252">
        <f>+E11+E41+E58+E87+E114+E140+E173+E189+E212+E228+E263</f>
        <v>4935056154.9100008</v>
      </c>
      <c r="F287" s="252">
        <f t="shared" si="13"/>
        <v>-1110687163.5199986</v>
      </c>
      <c r="G287" s="253">
        <f t="shared" si="14"/>
        <v>-0.18371391324771452</v>
      </c>
    </row>
    <row r="290" spans="2:2" x14ac:dyDescent="0.25">
      <c r="B290" s="1" t="s">
        <v>1</v>
      </c>
    </row>
    <row r="291" spans="2:2" x14ac:dyDescent="0.25">
      <c r="B291" s="5" t="s">
        <v>65</v>
      </c>
    </row>
  </sheetData>
  <mergeCells count="9">
    <mergeCell ref="B8:B9"/>
    <mergeCell ref="C8:C10"/>
    <mergeCell ref="D8:E9"/>
    <mergeCell ref="F8:G9"/>
    <mergeCell ref="B2:G2"/>
    <mergeCell ref="B3:G3"/>
    <mergeCell ref="B4:G4"/>
    <mergeCell ref="B6:G6"/>
    <mergeCell ref="B7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DC7C-4A31-4506-B6CD-90E890A42C25}">
  <dimension ref="B2:J554"/>
  <sheetViews>
    <sheetView showGridLines="0" zoomScale="90" zoomScaleNormal="90" workbookViewId="0">
      <selection activeCell="J23" sqref="J23"/>
    </sheetView>
  </sheetViews>
  <sheetFormatPr baseColWidth="10" defaultColWidth="9.140625" defaultRowHeight="14.25" x14ac:dyDescent="0.2"/>
  <cols>
    <col min="1" max="1" width="9.140625" style="255"/>
    <col min="2" max="2" width="137.28515625" style="255" bestFit="1" customWidth="1"/>
    <col min="3" max="3" width="20" style="255" customWidth="1"/>
    <col min="4" max="4" width="17.28515625" style="255" bestFit="1" customWidth="1"/>
    <col min="5" max="5" width="15.5703125" style="255" bestFit="1" customWidth="1"/>
    <col min="6" max="6" width="13.140625" style="255" bestFit="1" customWidth="1"/>
    <col min="7" max="7" width="9.140625" style="255"/>
    <col min="8" max="8" width="19.85546875" style="255" bestFit="1" customWidth="1"/>
    <col min="9" max="9" width="18" style="255" bestFit="1" customWidth="1"/>
    <col min="10" max="10" width="17.140625" style="255" bestFit="1" customWidth="1"/>
    <col min="11" max="11" width="17.7109375" style="255" bestFit="1" customWidth="1"/>
    <col min="12" max="16384" width="9.140625" style="255"/>
  </cols>
  <sheetData>
    <row r="2" spans="2:8" ht="13.15" customHeight="1" x14ac:dyDescent="0.2">
      <c r="B2" s="275" t="s">
        <v>4</v>
      </c>
      <c r="C2" s="275"/>
      <c r="D2" s="275"/>
      <c r="E2" s="275"/>
      <c r="F2" s="275"/>
      <c r="G2" s="7"/>
    </row>
    <row r="3" spans="2:8" ht="15" x14ac:dyDescent="0.2">
      <c r="B3" s="275" t="s">
        <v>5</v>
      </c>
      <c r="C3" s="275"/>
      <c r="D3" s="275"/>
      <c r="E3" s="275"/>
      <c r="F3" s="275"/>
      <c r="G3" s="7"/>
    </row>
    <row r="4" spans="2:8" x14ac:dyDescent="0.2">
      <c r="B4" s="276" t="s">
        <v>6</v>
      </c>
      <c r="C4" s="276"/>
      <c r="D4" s="276"/>
      <c r="E4" s="276"/>
      <c r="F4" s="276"/>
      <c r="G4" s="10"/>
    </row>
    <row r="6" spans="2:8" ht="15.75" x14ac:dyDescent="0.2">
      <c r="B6" s="362" t="s">
        <v>441</v>
      </c>
      <c r="C6" s="362"/>
      <c r="D6" s="362"/>
      <c r="E6" s="362"/>
      <c r="F6" s="254"/>
    </row>
    <row r="7" spans="2:8" ht="15.75" thickBot="1" x14ac:dyDescent="0.25">
      <c r="B7" s="363" t="s">
        <v>172</v>
      </c>
      <c r="C7" s="363"/>
      <c r="D7" s="363"/>
      <c r="E7" s="363"/>
      <c r="F7" s="256"/>
    </row>
    <row r="8" spans="2:8" ht="15" customHeight="1" x14ac:dyDescent="0.2">
      <c r="B8" s="364" t="s">
        <v>9</v>
      </c>
      <c r="C8" s="366" t="s">
        <v>13</v>
      </c>
      <c r="D8" s="366" t="s">
        <v>442</v>
      </c>
      <c r="E8" s="366" t="s">
        <v>359</v>
      </c>
      <c r="F8" s="361" t="s">
        <v>443</v>
      </c>
    </row>
    <row r="9" spans="2:8" ht="15" customHeight="1" x14ac:dyDescent="0.2">
      <c r="B9" s="365"/>
      <c r="C9" s="367"/>
      <c r="D9" s="368"/>
      <c r="E9" s="370"/>
      <c r="F9" s="361"/>
    </row>
    <row r="10" spans="2:8" ht="15.75" thickBot="1" x14ac:dyDescent="0.25">
      <c r="B10" s="257" t="s">
        <v>444</v>
      </c>
      <c r="C10" s="258" t="s">
        <v>445</v>
      </c>
      <c r="D10" s="369"/>
      <c r="E10" s="371"/>
      <c r="F10" s="361"/>
    </row>
    <row r="11" spans="2:8" ht="15" x14ac:dyDescent="0.25">
      <c r="B11" s="259" t="s">
        <v>446</v>
      </c>
      <c r="C11" s="260">
        <v>2635779124</v>
      </c>
      <c r="D11" s="260">
        <v>219648248.99999958</v>
      </c>
      <c r="E11" s="260">
        <v>219648248.99999958</v>
      </c>
      <c r="F11" s="260">
        <v>219648248.99999958</v>
      </c>
    </row>
    <row r="12" spans="2:8" ht="15" x14ac:dyDescent="0.25">
      <c r="B12" s="261" t="s">
        <v>447</v>
      </c>
      <c r="C12" s="262">
        <v>2635779124</v>
      </c>
      <c r="D12" s="262">
        <v>219648248.99999958</v>
      </c>
      <c r="E12" s="262">
        <v>219648248.99999958</v>
      </c>
      <c r="F12" s="262">
        <v>219648248.99999958</v>
      </c>
    </row>
    <row r="13" spans="2:8" x14ac:dyDescent="0.2">
      <c r="B13" s="263" t="s">
        <v>448</v>
      </c>
      <c r="C13" s="264">
        <v>2635779124</v>
      </c>
      <c r="D13" s="264">
        <v>219648248.99999958</v>
      </c>
      <c r="E13" s="264">
        <v>219648248.99999958</v>
      </c>
      <c r="F13" s="264">
        <v>219648248.99999958</v>
      </c>
    </row>
    <row r="14" spans="2:8" x14ac:dyDescent="0.2">
      <c r="B14" s="265" t="s">
        <v>449</v>
      </c>
      <c r="C14" s="264">
        <v>2287579124</v>
      </c>
      <c r="D14" s="264">
        <v>190631582.33999959</v>
      </c>
      <c r="E14" s="264">
        <v>190631582.33999959</v>
      </c>
      <c r="F14" s="264">
        <v>190631582.33999959</v>
      </c>
      <c r="H14" s="265"/>
    </row>
    <row r="15" spans="2:8" x14ac:dyDescent="0.2">
      <c r="B15" s="265" t="s">
        <v>450</v>
      </c>
      <c r="C15" s="264">
        <v>348200000</v>
      </c>
      <c r="D15" s="264">
        <v>29016666.66</v>
      </c>
      <c r="E15" s="264">
        <v>29016666.66</v>
      </c>
      <c r="F15" s="264">
        <v>29016666.66</v>
      </c>
      <c r="H15" s="265"/>
    </row>
    <row r="16" spans="2:8" ht="15" x14ac:dyDescent="0.25">
      <c r="B16" s="259" t="s">
        <v>451</v>
      </c>
      <c r="C16" s="260">
        <v>5182940712</v>
      </c>
      <c r="D16" s="260">
        <v>431911713.98999995</v>
      </c>
      <c r="E16" s="260">
        <v>431911713.98999995</v>
      </c>
      <c r="F16" s="260">
        <v>431911713.98999995</v>
      </c>
    </row>
    <row r="17" spans="2:10" ht="15" x14ac:dyDescent="0.25">
      <c r="B17" s="261" t="s">
        <v>452</v>
      </c>
      <c r="C17" s="262">
        <v>5182940712</v>
      </c>
      <c r="D17" s="262">
        <v>431911713.98999995</v>
      </c>
      <c r="E17" s="262">
        <v>431911713.98999995</v>
      </c>
      <c r="F17" s="262">
        <v>431911713.98999995</v>
      </c>
    </row>
    <row r="18" spans="2:10" ht="16.149999999999999" customHeight="1" x14ac:dyDescent="0.2">
      <c r="B18" s="263" t="s">
        <v>453</v>
      </c>
      <c r="C18" s="264">
        <v>5182940712</v>
      </c>
      <c r="D18" s="264">
        <v>431911713.98999995</v>
      </c>
      <c r="E18" s="264">
        <v>431911713.98999995</v>
      </c>
      <c r="F18" s="264">
        <v>431911713.98999995</v>
      </c>
    </row>
    <row r="19" spans="2:10" x14ac:dyDescent="0.2">
      <c r="B19" s="265" t="s">
        <v>449</v>
      </c>
      <c r="C19" s="264">
        <v>4519426898</v>
      </c>
      <c r="D19" s="264">
        <v>375695259.65999997</v>
      </c>
      <c r="E19" s="264">
        <v>375695259.65999997</v>
      </c>
      <c r="F19" s="264">
        <v>375695259.65999997</v>
      </c>
    </row>
    <row r="20" spans="2:10" x14ac:dyDescent="0.2">
      <c r="B20" s="265" t="s">
        <v>450</v>
      </c>
      <c r="C20" s="264">
        <v>663513814</v>
      </c>
      <c r="D20" s="264">
        <v>56216454.329999998</v>
      </c>
      <c r="E20" s="264">
        <v>56216454.329999998</v>
      </c>
      <c r="F20" s="264">
        <v>56216454.329999998</v>
      </c>
    </row>
    <row r="21" spans="2:10" ht="15" x14ac:dyDescent="0.25">
      <c r="B21" s="259" t="s">
        <v>454</v>
      </c>
      <c r="C21" s="260">
        <v>119333454295</v>
      </c>
      <c r="D21" s="260">
        <v>5641214069.1300001</v>
      </c>
      <c r="E21" s="260">
        <v>6875061165.71</v>
      </c>
      <c r="F21" s="260">
        <v>12293637950.910002</v>
      </c>
    </row>
    <row r="22" spans="2:10" ht="15" x14ac:dyDescent="0.25">
      <c r="B22" s="261" t="s">
        <v>455</v>
      </c>
      <c r="C22" s="262">
        <v>17407080325</v>
      </c>
      <c r="D22" s="262">
        <v>1229336775.1199999</v>
      </c>
      <c r="E22" s="262">
        <v>1915118137.3100004</v>
      </c>
      <c r="F22" s="262">
        <v>2327566118.8100004</v>
      </c>
      <c r="I22" s="255" t="s">
        <v>377</v>
      </c>
    </row>
    <row r="23" spans="2:10" x14ac:dyDescent="0.2">
      <c r="B23" s="263" t="s">
        <v>456</v>
      </c>
      <c r="C23" s="264">
        <v>12340256298</v>
      </c>
      <c r="D23" s="264">
        <v>1002372395.7</v>
      </c>
      <c r="E23" s="264">
        <v>1046732493.5600002</v>
      </c>
      <c r="F23" s="264">
        <v>1047065564.96</v>
      </c>
    </row>
    <row r="24" spans="2:10" x14ac:dyDescent="0.2">
      <c r="B24" s="265" t="s">
        <v>457</v>
      </c>
      <c r="C24" s="264">
        <v>2314997830</v>
      </c>
      <c r="D24" s="264">
        <v>146432230.17999995</v>
      </c>
      <c r="E24" s="264">
        <v>190792328.03999996</v>
      </c>
      <c r="F24" s="264">
        <v>176735967.42999998</v>
      </c>
    </row>
    <row r="25" spans="2:10" x14ac:dyDescent="0.2">
      <c r="B25" s="265" t="s">
        <v>458</v>
      </c>
      <c r="C25" s="264">
        <v>5242781293</v>
      </c>
      <c r="D25" s="264">
        <v>585792850.83000016</v>
      </c>
      <c r="E25" s="264">
        <v>585792850.83000016</v>
      </c>
      <c r="F25" s="264">
        <v>487234326.17000008</v>
      </c>
    </row>
    <row r="26" spans="2:10" x14ac:dyDescent="0.2">
      <c r="B26" s="265" t="s">
        <v>450</v>
      </c>
      <c r="C26" s="264">
        <v>4592310064</v>
      </c>
      <c r="D26" s="264">
        <v>256235844.17000002</v>
      </c>
      <c r="E26" s="264">
        <v>256235844.17000002</v>
      </c>
      <c r="F26" s="264">
        <v>379944880.15999997</v>
      </c>
    </row>
    <row r="27" spans="2:10" ht="15" x14ac:dyDescent="0.25">
      <c r="B27" s="265" t="s">
        <v>459</v>
      </c>
      <c r="C27" s="264">
        <v>190167111</v>
      </c>
      <c r="D27" s="264">
        <v>13911470.52</v>
      </c>
      <c r="E27" s="264">
        <v>13911470.52</v>
      </c>
      <c r="F27" s="264">
        <v>3150391.2</v>
      </c>
      <c r="I27" s="266"/>
      <c r="J27" s="266"/>
    </row>
    <row r="28" spans="2:10" ht="15" x14ac:dyDescent="0.25">
      <c r="B28" s="263" t="s">
        <v>460</v>
      </c>
      <c r="C28" s="264">
        <v>75282896</v>
      </c>
      <c r="D28" s="264">
        <v>604683.04</v>
      </c>
      <c r="E28" s="264">
        <v>6494807.6600000011</v>
      </c>
      <c r="F28" s="264">
        <v>6982064.8800000008</v>
      </c>
      <c r="I28" s="267"/>
      <c r="J28" s="267"/>
    </row>
    <row r="29" spans="2:10" ht="15" x14ac:dyDescent="0.25">
      <c r="B29" s="265" t="s">
        <v>457</v>
      </c>
      <c r="C29" s="264">
        <v>75282896</v>
      </c>
      <c r="D29" s="264">
        <v>604683.04</v>
      </c>
      <c r="E29" s="264">
        <v>6494807.6600000011</v>
      </c>
      <c r="F29" s="264">
        <v>6982064.8800000008</v>
      </c>
      <c r="I29" s="267"/>
      <c r="J29" s="267"/>
    </row>
    <row r="30" spans="2:10" ht="15" x14ac:dyDescent="0.25">
      <c r="B30" s="263" t="s">
        <v>461</v>
      </c>
      <c r="C30" s="264">
        <v>2082114319</v>
      </c>
      <c r="D30" s="264">
        <v>115189008.46999998</v>
      </c>
      <c r="E30" s="264">
        <v>104791230.79999998</v>
      </c>
      <c r="F30" s="264">
        <v>144303210.38999999</v>
      </c>
      <c r="I30" s="267"/>
      <c r="J30" s="267"/>
    </row>
    <row r="31" spans="2:10" x14ac:dyDescent="0.2">
      <c r="B31" s="265" t="s">
        <v>462</v>
      </c>
      <c r="C31" s="264">
        <v>2082114319</v>
      </c>
      <c r="D31" s="264">
        <v>115189008.46999998</v>
      </c>
      <c r="E31" s="264">
        <v>104791230.79999998</v>
      </c>
      <c r="F31" s="264">
        <v>144303210.38999999</v>
      </c>
    </row>
    <row r="32" spans="2:10" x14ac:dyDescent="0.2">
      <c r="B32" s="263" t="s">
        <v>463</v>
      </c>
      <c r="C32" s="264">
        <v>118280481</v>
      </c>
      <c r="D32" s="264">
        <v>4158794.19</v>
      </c>
      <c r="E32" s="264">
        <v>9063099.1399999987</v>
      </c>
      <c r="F32" s="264">
        <v>9101415.3699999992</v>
      </c>
    </row>
    <row r="33" spans="2:7" x14ac:dyDescent="0.2">
      <c r="B33" s="265" t="s">
        <v>464</v>
      </c>
      <c r="C33" s="264">
        <v>118280481</v>
      </c>
      <c r="D33" s="264">
        <v>4158794.19</v>
      </c>
      <c r="E33" s="264">
        <v>9063099.1399999987</v>
      </c>
      <c r="F33" s="264">
        <v>9101415.3699999992</v>
      </c>
      <c r="G33" s="264"/>
    </row>
    <row r="34" spans="2:7" x14ac:dyDescent="0.2">
      <c r="B34" s="263" t="s">
        <v>465</v>
      </c>
      <c r="C34" s="264">
        <v>191644532</v>
      </c>
      <c r="D34" s="264">
        <v>14387409.500000004</v>
      </c>
      <c r="E34" s="264">
        <v>24240767.300000001</v>
      </c>
      <c r="F34" s="264">
        <v>22551211.639999997</v>
      </c>
      <c r="G34" s="264"/>
    </row>
    <row r="35" spans="2:7" x14ac:dyDescent="0.2">
      <c r="B35" s="265" t="s">
        <v>466</v>
      </c>
      <c r="C35" s="264">
        <v>191644532</v>
      </c>
      <c r="D35" s="264">
        <v>14387409.500000004</v>
      </c>
      <c r="E35" s="264">
        <v>24240767.300000001</v>
      </c>
      <c r="F35" s="264">
        <v>22551211.639999997</v>
      </c>
      <c r="G35" s="264"/>
    </row>
    <row r="36" spans="2:7" x14ac:dyDescent="0.2">
      <c r="B36" s="263" t="s">
        <v>467</v>
      </c>
      <c r="C36" s="264">
        <v>94739958</v>
      </c>
      <c r="D36" s="264">
        <v>493981.88999999996</v>
      </c>
      <c r="E36" s="264">
        <v>6702849.4799999977</v>
      </c>
      <c r="F36" s="264">
        <v>10152408.43</v>
      </c>
      <c r="G36" s="264"/>
    </row>
    <row r="37" spans="2:7" x14ac:dyDescent="0.2">
      <c r="B37" s="265" t="s">
        <v>466</v>
      </c>
      <c r="C37" s="264">
        <v>94739958</v>
      </c>
      <c r="D37" s="264">
        <v>493981.88999999996</v>
      </c>
      <c r="E37" s="264">
        <v>6702849.4799999977</v>
      </c>
      <c r="F37" s="264">
        <v>10152408.43</v>
      </c>
      <c r="G37" s="264"/>
    </row>
    <row r="38" spans="2:7" x14ac:dyDescent="0.2">
      <c r="B38" s="263" t="s">
        <v>468</v>
      </c>
      <c r="C38" s="264">
        <v>74106748</v>
      </c>
      <c r="D38" s="264">
        <v>4951362.84</v>
      </c>
      <c r="E38" s="264">
        <v>5901906.2100000009</v>
      </c>
      <c r="F38" s="264">
        <v>6428535.1999999993</v>
      </c>
      <c r="G38" s="264"/>
    </row>
    <row r="39" spans="2:7" x14ac:dyDescent="0.2">
      <c r="B39" s="265" t="s">
        <v>469</v>
      </c>
      <c r="C39" s="264">
        <v>74106748</v>
      </c>
      <c r="D39" s="264">
        <v>4951362.84</v>
      </c>
      <c r="E39" s="264">
        <v>5901906.2100000009</v>
      </c>
      <c r="F39" s="264">
        <v>6428535.1999999993</v>
      </c>
      <c r="G39" s="264"/>
    </row>
    <row r="40" spans="2:7" x14ac:dyDescent="0.2">
      <c r="B40" s="263" t="s">
        <v>470</v>
      </c>
      <c r="C40" s="264">
        <v>91677073</v>
      </c>
      <c r="D40" s="264">
        <v>1545395.32</v>
      </c>
      <c r="E40" s="264">
        <v>6656710.5199999996</v>
      </c>
      <c r="F40" s="264">
        <v>5655052.1999999993</v>
      </c>
      <c r="G40" s="264"/>
    </row>
    <row r="41" spans="2:7" x14ac:dyDescent="0.2">
      <c r="B41" s="265" t="s">
        <v>471</v>
      </c>
      <c r="C41" s="264">
        <v>91677073</v>
      </c>
      <c r="D41" s="264">
        <v>1545395.32</v>
      </c>
      <c r="E41" s="264">
        <v>6656710.5199999996</v>
      </c>
      <c r="F41" s="264">
        <v>5655052.1999999993</v>
      </c>
      <c r="G41" s="264"/>
    </row>
    <row r="42" spans="2:7" x14ac:dyDescent="0.2">
      <c r="B42" s="263" t="s">
        <v>472</v>
      </c>
      <c r="C42" s="264">
        <v>279967895</v>
      </c>
      <c r="D42" s="264">
        <v>33162407.860000003</v>
      </c>
      <c r="E42" s="264">
        <v>24336218.660000004</v>
      </c>
      <c r="F42" s="264">
        <v>20670541.140000004</v>
      </c>
      <c r="G42" s="264"/>
    </row>
    <row r="43" spans="2:7" x14ac:dyDescent="0.2">
      <c r="B43" s="265" t="s">
        <v>457</v>
      </c>
      <c r="C43" s="264">
        <v>279967895</v>
      </c>
      <c r="D43" s="264">
        <v>33162407.860000003</v>
      </c>
      <c r="E43" s="264">
        <v>24336218.660000004</v>
      </c>
      <c r="F43" s="264">
        <v>20670541.140000004</v>
      </c>
    </row>
    <row r="44" spans="2:7" x14ac:dyDescent="0.2">
      <c r="B44" s="263" t="s">
        <v>473</v>
      </c>
      <c r="C44" s="264">
        <v>347321281</v>
      </c>
      <c r="D44" s="264">
        <v>20800818.970000006</v>
      </c>
      <c r="E44" s="264">
        <v>27551879.350000001</v>
      </c>
      <c r="F44" s="264">
        <v>39377279.709999986</v>
      </c>
    </row>
    <row r="45" spans="2:7" x14ac:dyDescent="0.2">
      <c r="B45" s="265" t="s">
        <v>474</v>
      </c>
      <c r="C45" s="264">
        <v>347321281</v>
      </c>
      <c r="D45" s="264">
        <v>20800818.970000006</v>
      </c>
      <c r="E45" s="264">
        <v>27551879.350000001</v>
      </c>
      <c r="F45" s="264">
        <v>39377279.709999986</v>
      </c>
    </row>
    <row r="46" spans="2:7" x14ac:dyDescent="0.2">
      <c r="B46" s="263" t="s">
        <v>475</v>
      </c>
      <c r="C46" s="264">
        <v>1711688844</v>
      </c>
      <c r="D46" s="264">
        <v>31670517.340000004</v>
      </c>
      <c r="E46" s="264">
        <v>652646174.63000023</v>
      </c>
      <c r="F46" s="264">
        <v>1015278834.8900002</v>
      </c>
    </row>
    <row r="47" spans="2:7" x14ac:dyDescent="0.2">
      <c r="B47" s="265" t="s">
        <v>474</v>
      </c>
      <c r="C47" s="264">
        <v>1711688844</v>
      </c>
      <c r="D47" s="264">
        <v>31670517.340000004</v>
      </c>
      <c r="E47" s="264">
        <v>652646174.63000023</v>
      </c>
      <c r="F47" s="264">
        <v>1015278834.8900002</v>
      </c>
    </row>
    <row r="48" spans="2:7" ht="15" x14ac:dyDescent="0.25">
      <c r="B48" s="261" t="s">
        <v>476</v>
      </c>
      <c r="C48" s="262">
        <v>65239862481</v>
      </c>
      <c r="D48" s="262">
        <v>3536403467.0899992</v>
      </c>
      <c r="E48" s="262">
        <v>4068122438.1299992</v>
      </c>
      <c r="F48" s="262">
        <v>3748662062.2799993</v>
      </c>
    </row>
    <row r="49" spans="2:6" x14ac:dyDescent="0.2">
      <c r="B49" s="263" t="s">
        <v>477</v>
      </c>
      <c r="C49" s="264">
        <v>7654706591</v>
      </c>
      <c r="D49" s="264">
        <v>225232067.11000001</v>
      </c>
      <c r="E49" s="264">
        <v>299499889.22999996</v>
      </c>
      <c r="F49" s="264">
        <v>262662603.23000002</v>
      </c>
    </row>
    <row r="50" spans="2:6" x14ac:dyDescent="0.2">
      <c r="B50" s="265" t="s">
        <v>457</v>
      </c>
      <c r="C50" s="264">
        <v>2197450917</v>
      </c>
      <c r="D50" s="264">
        <v>18586674.389999997</v>
      </c>
      <c r="E50" s="264">
        <v>39920902.450000003</v>
      </c>
      <c r="F50" s="264">
        <v>35673574.090000004</v>
      </c>
    </row>
    <row r="51" spans="2:6" x14ac:dyDescent="0.2">
      <c r="B51" s="265" t="s">
        <v>478</v>
      </c>
      <c r="C51" s="264">
        <v>3581537963</v>
      </c>
      <c r="D51" s="264">
        <v>61198728.910000004</v>
      </c>
      <c r="E51" s="264">
        <v>114132322.96999997</v>
      </c>
      <c r="F51" s="264">
        <v>81542365.329999998</v>
      </c>
    </row>
    <row r="52" spans="2:6" x14ac:dyDescent="0.2">
      <c r="B52" s="265" t="s">
        <v>459</v>
      </c>
      <c r="C52" s="264">
        <v>1875717711</v>
      </c>
      <c r="D52" s="264">
        <v>145446663.81</v>
      </c>
      <c r="E52" s="264">
        <v>145446663.81</v>
      </c>
      <c r="F52" s="264">
        <v>145446663.81</v>
      </c>
    </row>
    <row r="53" spans="2:6" x14ac:dyDescent="0.2">
      <c r="B53" s="263" t="s">
        <v>479</v>
      </c>
      <c r="C53" s="264">
        <v>3275584509</v>
      </c>
      <c r="D53" s="264">
        <v>42133651.890000008</v>
      </c>
      <c r="E53" s="264">
        <v>424576698.34000003</v>
      </c>
      <c r="F53" s="264">
        <v>240864804.57000002</v>
      </c>
    </row>
    <row r="54" spans="2:6" x14ac:dyDescent="0.2">
      <c r="B54" s="265" t="s">
        <v>480</v>
      </c>
      <c r="C54" s="264">
        <v>3275584509</v>
      </c>
      <c r="D54" s="264">
        <v>42133651.890000008</v>
      </c>
      <c r="E54" s="264">
        <v>424576698.34000003</v>
      </c>
      <c r="F54" s="264">
        <v>240864804.57000002</v>
      </c>
    </row>
    <row r="55" spans="2:6" x14ac:dyDescent="0.2">
      <c r="B55" s="263" t="s">
        <v>481</v>
      </c>
      <c r="C55" s="264">
        <v>753935254</v>
      </c>
      <c r="D55" s="264">
        <v>40647035.509999998</v>
      </c>
      <c r="E55" s="264">
        <v>36057207.880000003</v>
      </c>
      <c r="F55" s="264">
        <v>36446046.320000008</v>
      </c>
    </row>
    <row r="56" spans="2:6" x14ac:dyDescent="0.2">
      <c r="B56" s="265" t="s">
        <v>482</v>
      </c>
      <c r="C56" s="264">
        <v>753935254</v>
      </c>
      <c r="D56" s="264">
        <v>40647035.509999998</v>
      </c>
      <c r="E56" s="264">
        <v>36057207.880000003</v>
      </c>
      <c r="F56" s="264">
        <v>36446046.320000008</v>
      </c>
    </row>
    <row r="57" spans="2:6" x14ac:dyDescent="0.2">
      <c r="B57" s="263" t="s">
        <v>483</v>
      </c>
      <c r="C57" s="264">
        <v>46970767771</v>
      </c>
      <c r="D57" s="264">
        <v>2931911855.8599992</v>
      </c>
      <c r="E57" s="264">
        <v>2928046327.3199992</v>
      </c>
      <c r="F57" s="264">
        <v>2858640542.8699999</v>
      </c>
    </row>
    <row r="58" spans="2:6" x14ac:dyDescent="0.2">
      <c r="B58" s="265" t="s">
        <v>478</v>
      </c>
      <c r="C58" s="264">
        <v>46911567771</v>
      </c>
      <c r="D58" s="264">
        <v>2924810432.1699991</v>
      </c>
      <c r="E58" s="264">
        <v>2926598509.249999</v>
      </c>
      <c r="F58" s="264">
        <v>2855485748.5799999</v>
      </c>
    </row>
    <row r="59" spans="2:6" x14ac:dyDescent="0.2">
      <c r="B59" s="265" t="s">
        <v>484</v>
      </c>
      <c r="C59" s="264">
        <v>31800000</v>
      </c>
      <c r="D59" s="264">
        <v>5642405.6100000003</v>
      </c>
      <c r="E59" s="264">
        <v>1097400</v>
      </c>
      <c r="F59" s="264">
        <v>2904970.49</v>
      </c>
    </row>
    <row r="60" spans="2:6" x14ac:dyDescent="0.2">
      <c r="B60" s="265" t="s">
        <v>485</v>
      </c>
      <c r="C60" s="264">
        <v>27400000</v>
      </c>
      <c r="D60" s="264">
        <v>1459018.08</v>
      </c>
      <c r="E60" s="264">
        <v>350418.07</v>
      </c>
      <c r="F60" s="264">
        <v>249823.8</v>
      </c>
    </row>
    <row r="61" spans="2:6" x14ac:dyDescent="0.2">
      <c r="B61" s="263" t="s">
        <v>486</v>
      </c>
      <c r="C61" s="264">
        <v>451028260</v>
      </c>
      <c r="D61" s="264">
        <v>18247534.309999999</v>
      </c>
      <c r="E61" s="264">
        <v>34108116.919999994</v>
      </c>
      <c r="F61" s="264">
        <v>31512510.449999988</v>
      </c>
    </row>
    <row r="62" spans="2:6" x14ac:dyDescent="0.2">
      <c r="B62" s="265" t="s">
        <v>478</v>
      </c>
      <c r="C62" s="264">
        <v>451028260</v>
      </c>
      <c r="D62" s="264">
        <v>18247534.309999999</v>
      </c>
      <c r="E62" s="264">
        <v>34108116.919999994</v>
      </c>
      <c r="F62" s="264">
        <v>31512510.449999988</v>
      </c>
    </row>
    <row r="63" spans="2:6" x14ac:dyDescent="0.2">
      <c r="B63" s="263" t="s">
        <v>487</v>
      </c>
      <c r="C63" s="264">
        <v>1167387478</v>
      </c>
      <c r="D63" s="264">
        <v>90209207.289999977</v>
      </c>
      <c r="E63" s="264">
        <v>81571467.359999999</v>
      </c>
      <c r="F63" s="264">
        <v>67249756.520000011</v>
      </c>
    </row>
    <row r="64" spans="2:6" x14ac:dyDescent="0.2">
      <c r="B64" s="265" t="s">
        <v>488</v>
      </c>
      <c r="C64" s="264">
        <v>1167387478</v>
      </c>
      <c r="D64" s="264">
        <v>90209207.289999977</v>
      </c>
      <c r="E64" s="264">
        <v>81571467.359999999</v>
      </c>
      <c r="F64" s="264">
        <v>67249756.520000011</v>
      </c>
    </row>
    <row r="65" spans="2:7" x14ac:dyDescent="0.2">
      <c r="B65" s="263" t="s">
        <v>489</v>
      </c>
      <c r="C65" s="264">
        <v>4518983011</v>
      </c>
      <c r="D65" s="264">
        <v>143868309.94999996</v>
      </c>
      <c r="E65" s="264">
        <v>210266398.74000001</v>
      </c>
      <c r="F65" s="264">
        <v>219666789.19000006</v>
      </c>
    </row>
    <row r="66" spans="2:7" x14ac:dyDescent="0.2">
      <c r="B66" s="265" t="s">
        <v>480</v>
      </c>
      <c r="C66" s="264">
        <v>4518983011</v>
      </c>
      <c r="D66" s="264">
        <v>143868309.94999996</v>
      </c>
      <c r="E66" s="264">
        <v>210266398.74000001</v>
      </c>
      <c r="F66" s="264">
        <v>219666789.19000006</v>
      </c>
    </row>
    <row r="67" spans="2:7" ht="15" x14ac:dyDescent="0.25">
      <c r="B67" s="263" t="s">
        <v>490</v>
      </c>
      <c r="C67" s="264">
        <v>230938588</v>
      </c>
      <c r="D67" s="264">
        <v>10214020.420000002</v>
      </c>
      <c r="E67" s="264">
        <v>15577626.769999994</v>
      </c>
      <c r="F67" s="264">
        <v>16751016.139999995</v>
      </c>
      <c r="G67" s="268"/>
    </row>
    <row r="68" spans="2:7" x14ac:dyDescent="0.2">
      <c r="B68" s="265" t="s">
        <v>482</v>
      </c>
      <c r="C68" s="264">
        <v>230938588</v>
      </c>
      <c r="D68" s="264">
        <v>10214020.420000002</v>
      </c>
      <c r="E68" s="264">
        <v>15577626.769999994</v>
      </c>
      <c r="F68" s="264">
        <v>16751016.139999995</v>
      </c>
    </row>
    <row r="69" spans="2:7" x14ac:dyDescent="0.2">
      <c r="B69" s="263" t="s">
        <v>491</v>
      </c>
      <c r="C69" s="264">
        <v>216531019</v>
      </c>
      <c r="D69" s="264">
        <v>33939784.75</v>
      </c>
      <c r="E69" s="264">
        <v>38418705.57</v>
      </c>
      <c r="F69" s="264">
        <v>14867992.989999998</v>
      </c>
    </row>
    <row r="70" spans="2:7" ht="15" x14ac:dyDescent="0.25">
      <c r="B70" s="265" t="s">
        <v>482</v>
      </c>
      <c r="C70" s="264">
        <v>216531019</v>
      </c>
      <c r="D70" s="268">
        <v>33939784.75</v>
      </c>
      <c r="E70" s="268">
        <v>38418705.57</v>
      </c>
      <c r="F70" s="268">
        <v>14867992.989999998</v>
      </c>
    </row>
    <row r="71" spans="2:7" ht="15" x14ac:dyDescent="0.25">
      <c r="B71" s="261" t="s">
        <v>492</v>
      </c>
      <c r="C71" s="262">
        <v>2685288023</v>
      </c>
      <c r="D71" s="262">
        <v>25618854.239999995</v>
      </c>
      <c r="E71" s="262">
        <v>173424856.70999989</v>
      </c>
      <c r="F71" s="262">
        <v>157506213.75999996</v>
      </c>
    </row>
    <row r="72" spans="2:7" x14ac:dyDescent="0.2">
      <c r="B72" s="263" t="s">
        <v>477</v>
      </c>
      <c r="C72" s="264">
        <v>2685288023</v>
      </c>
      <c r="D72" s="264">
        <v>25618854.239999995</v>
      </c>
      <c r="E72" s="264">
        <v>173424856.70999989</v>
      </c>
      <c r="F72" s="264">
        <v>157506213.75999996</v>
      </c>
    </row>
    <row r="73" spans="2:7" x14ac:dyDescent="0.2">
      <c r="B73" s="265" t="s">
        <v>493</v>
      </c>
      <c r="C73" s="264">
        <v>2669588023</v>
      </c>
      <c r="D73" s="264">
        <v>25618854.239999995</v>
      </c>
      <c r="E73" s="264">
        <v>173424856.70999989</v>
      </c>
      <c r="F73" s="264">
        <v>157506213.75999996</v>
      </c>
    </row>
    <row r="74" spans="2:7" ht="15" x14ac:dyDescent="0.25">
      <c r="B74" s="261" t="s">
        <v>494</v>
      </c>
      <c r="C74" s="262">
        <v>34001223466</v>
      </c>
      <c r="D74" s="262">
        <v>849854972.67999995</v>
      </c>
      <c r="E74" s="262">
        <v>718395733.55999994</v>
      </c>
      <c r="F74" s="262">
        <v>6059903556.0599995</v>
      </c>
    </row>
    <row r="75" spans="2:7" ht="15" x14ac:dyDescent="0.25">
      <c r="B75" s="263" t="s">
        <v>477</v>
      </c>
      <c r="C75" s="264">
        <v>20420832495</v>
      </c>
      <c r="D75" s="264">
        <v>69564817.489999995</v>
      </c>
      <c r="E75" s="264">
        <v>81339268.020000011</v>
      </c>
      <c r="F75" s="264">
        <v>5588153353.4000006</v>
      </c>
      <c r="G75" s="269"/>
    </row>
    <row r="76" spans="2:7" x14ac:dyDescent="0.2">
      <c r="B76" s="265" t="s">
        <v>457</v>
      </c>
      <c r="C76" s="264">
        <v>925479256</v>
      </c>
      <c r="D76" s="264">
        <v>29375940.720000003</v>
      </c>
      <c r="E76" s="264">
        <v>43314483.330000013</v>
      </c>
      <c r="F76" s="264">
        <v>50128568.709999993</v>
      </c>
    </row>
    <row r="77" spans="2:7" x14ac:dyDescent="0.2">
      <c r="B77" s="265" t="s">
        <v>495</v>
      </c>
      <c r="C77" s="264">
        <v>16000000</v>
      </c>
      <c r="D77" s="264">
        <v>2359037.9700000002</v>
      </c>
      <c r="E77" s="264">
        <v>194945.89</v>
      </c>
      <c r="F77" s="264">
        <v>194945.89</v>
      </c>
    </row>
    <row r="78" spans="2:7" x14ac:dyDescent="0.2">
      <c r="B78" s="265" t="s">
        <v>459</v>
      </c>
      <c r="C78" s="264">
        <v>19479353239</v>
      </c>
      <c r="D78" s="264">
        <v>37829838.799999997</v>
      </c>
      <c r="E78" s="264">
        <v>37829838.799999997</v>
      </c>
      <c r="F78" s="264">
        <v>5537829838.8000002</v>
      </c>
    </row>
    <row r="79" spans="2:7" x14ac:dyDescent="0.2">
      <c r="B79" s="263" t="s">
        <v>496</v>
      </c>
      <c r="C79" s="264">
        <v>3641214862</v>
      </c>
      <c r="D79" s="264">
        <v>260875267.41000003</v>
      </c>
      <c r="E79" s="264">
        <v>105454795.28999998</v>
      </c>
      <c r="F79" s="264">
        <v>135668499.42000002</v>
      </c>
    </row>
    <row r="80" spans="2:7" x14ac:dyDescent="0.2">
      <c r="B80" s="265" t="s">
        <v>497</v>
      </c>
      <c r="C80" s="264">
        <v>3641214862</v>
      </c>
      <c r="D80" s="264">
        <v>260875267.41000003</v>
      </c>
      <c r="E80" s="264">
        <v>105454795.28999998</v>
      </c>
      <c r="F80" s="264">
        <v>135668499.42000002</v>
      </c>
    </row>
    <row r="81" spans="2:7" x14ac:dyDescent="0.2">
      <c r="B81" s="263" t="s">
        <v>498</v>
      </c>
      <c r="C81" s="264">
        <v>5008002151</v>
      </c>
      <c r="D81" s="264">
        <v>217543624.40999997</v>
      </c>
      <c r="E81" s="264">
        <v>188261264.35999998</v>
      </c>
      <c r="F81" s="264">
        <v>116583354.61000001</v>
      </c>
    </row>
    <row r="82" spans="2:7" x14ac:dyDescent="0.2">
      <c r="B82" s="265" t="s">
        <v>499</v>
      </c>
      <c r="C82" s="264">
        <v>5008002151</v>
      </c>
      <c r="D82" s="264">
        <v>217543624.40999997</v>
      </c>
      <c r="E82" s="264">
        <v>188261264.35999998</v>
      </c>
      <c r="F82" s="264">
        <v>116583354.61000001</v>
      </c>
    </row>
    <row r="83" spans="2:7" x14ac:dyDescent="0.2">
      <c r="B83" s="263" t="s">
        <v>500</v>
      </c>
      <c r="C83" s="264">
        <v>97364686</v>
      </c>
      <c r="D83" s="264">
        <v>7282600.5</v>
      </c>
      <c r="E83" s="264">
        <v>12402360.5</v>
      </c>
      <c r="F83" s="264">
        <v>13694877.32</v>
      </c>
    </row>
    <row r="84" spans="2:7" x14ac:dyDescent="0.2">
      <c r="B84" s="265" t="s">
        <v>495</v>
      </c>
      <c r="C84" s="264">
        <v>97364686</v>
      </c>
      <c r="D84" s="264">
        <v>7282600.5</v>
      </c>
      <c r="E84" s="264">
        <v>12402360.5</v>
      </c>
      <c r="F84" s="264">
        <v>13694877.32</v>
      </c>
      <c r="G84" s="263"/>
    </row>
    <row r="85" spans="2:7" x14ac:dyDescent="0.2">
      <c r="B85" s="263" t="s">
        <v>501</v>
      </c>
      <c r="C85" s="264">
        <v>253461144</v>
      </c>
      <c r="D85" s="264">
        <v>3749899.39</v>
      </c>
      <c r="E85" s="264">
        <v>17879017.040000003</v>
      </c>
      <c r="F85" s="264">
        <v>15579916.4</v>
      </c>
      <c r="G85" s="265"/>
    </row>
    <row r="86" spans="2:7" x14ac:dyDescent="0.2">
      <c r="B86" s="265" t="s">
        <v>502</v>
      </c>
      <c r="C86" s="264">
        <v>253461144</v>
      </c>
      <c r="D86" s="264">
        <v>3749899.39</v>
      </c>
      <c r="E86" s="264">
        <v>17879017.040000003</v>
      </c>
      <c r="F86" s="264">
        <v>15579916.4</v>
      </c>
      <c r="G86" s="263"/>
    </row>
    <row r="87" spans="2:7" x14ac:dyDescent="0.2">
      <c r="B87" s="263" t="s">
        <v>503</v>
      </c>
      <c r="C87" s="264">
        <v>3851246438</v>
      </c>
      <c r="D87" s="264">
        <v>234020499.06</v>
      </c>
      <c r="E87" s="264">
        <v>251839777.54999995</v>
      </c>
      <c r="F87" s="264">
        <v>138092667.16</v>
      </c>
      <c r="G87" s="265"/>
    </row>
    <row r="88" spans="2:7" x14ac:dyDescent="0.2">
      <c r="B88" s="265" t="s">
        <v>504</v>
      </c>
      <c r="C88" s="264">
        <v>3851246438</v>
      </c>
      <c r="D88" s="264">
        <v>234020499.06</v>
      </c>
      <c r="E88" s="264">
        <v>251839777.54999995</v>
      </c>
      <c r="F88" s="264">
        <v>138092667.16</v>
      </c>
      <c r="G88" s="263"/>
    </row>
    <row r="89" spans="2:7" x14ac:dyDescent="0.2">
      <c r="B89" s="263" t="s">
        <v>505</v>
      </c>
      <c r="C89" s="264">
        <v>729101690</v>
      </c>
      <c r="D89" s="264">
        <v>56818264.419999994</v>
      </c>
      <c r="E89" s="264">
        <v>61219250.79999999</v>
      </c>
      <c r="F89" s="264">
        <v>52130887.749999993</v>
      </c>
      <c r="G89" s="265"/>
    </row>
    <row r="90" spans="2:7" x14ac:dyDescent="0.2">
      <c r="B90" s="265" t="s">
        <v>506</v>
      </c>
      <c r="C90" s="264">
        <v>729101690</v>
      </c>
      <c r="D90" s="264">
        <v>56818264.419999994</v>
      </c>
      <c r="E90" s="264">
        <v>61219250.79999999</v>
      </c>
      <c r="F90" s="264">
        <v>52130887.749999993</v>
      </c>
      <c r="G90" s="263"/>
    </row>
    <row r="91" spans="2:7" ht="15" x14ac:dyDescent="0.25">
      <c r="B91" s="259" t="s">
        <v>507</v>
      </c>
      <c r="C91" s="260">
        <v>59523635938</v>
      </c>
      <c r="D91" s="260">
        <v>5202862782.4699984</v>
      </c>
      <c r="E91" s="260">
        <v>4168368378.7700005</v>
      </c>
      <c r="F91" s="260">
        <v>4091654637.4100013</v>
      </c>
      <c r="G91" s="265"/>
    </row>
    <row r="92" spans="2:7" ht="15" x14ac:dyDescent="0.25">
      <c r="B92" s="261" t="s">
        <v>508</v>
      </c>
      <c r="C92" s="262">
        <v>30700921951</v>
      </c>
      <c r="D92" s="262">
        <v>2253115678.27</v>
      </c>
      <c r="E92" s="262">
        <v>2363300977.48</v>
      </c>
      <c r="F92" s="262">
        <v>2324138818.4800005</v>
      </c>
      <c r="G92" s="263"/>
    </row>
    <row r="93" spans="2:7" x14ac:dyDescent="0.2">
      <c r="B93" s="263" t="s">
        <v>509</v>
      </c>
      <c r="C93" s="264">
        <v>27780615511</v>
      </c>
      <c r="D93" s="264">
        <v>2080699275.3499999</v>
      </c>
      <c r="E93" s="264">
        <v>2178678988.9899998</v>
      </c>
      <c r="F93" s="264">
        <v>2133577956.05</v>
      </c>
      <c r="G93" s="265"/>
    </row>
    <row r="94" spans="2:7" x14ac:dyDescent="0.2">
      <c r="B94" s="265" t="s">
        <v>457</v>
      </c>
      <c r="C94" s="264">
        <v>2199928058</v>
      </c>
      <c r="D94" s="264">
        <v>124400170.76000001</v>
      </c>
      <c r="E94" s="264">
        <v>142186577.10000005</v>
      </c>
      <c r="F94" s="264">
        <v>128872707.25000001</v>
      </c>
      <c r="G94" s="263"/>
    </row>
    <row r="95" spans="2:7" x14ac:dyDescent="0.2">
      <c r="B95" s="265" t="s">
        <v>510</v>
      </c>
      <c r="C95" s="264">
        <v>481941846</v>
      </c>
      <c r="D95" s="264">
        <v>-22356130.189999998</v>
      </c>
      <c r="E95" s="264">
        <v>30956087.750000004</v>
      </c>
      <c r="F95" s="264">
        <v>24786558.170000006</v>
      </c>
      <c r="G95" s="265"/>
    </row>
    <row r="96" spans="2:7" x14ac:dyDescent="0.2">
      <c r="B96" s="265" t="s">
        <v>511</v>
      </c>
      <c r="C96" s="264">
        <v>98633000</v>
      </c>
      <c r="D96" s="264">
        <v>2781465.6</v>
      </c>
      <c r="E96" s="264">
        <v>3895426.62</v>
      </c>
      <c r="F96" s="264">
        <v>3306582.63</v>
      </c>
      <c r="G96" s="263"/>
    </row>
    <row r="97" spans="2:6" x14ac:dyDescent="0.2">
      <c r="B97" s="265" t="s">
        <v>512</v>
      </c>
      <c r="C97" s="264">
        <v>44136888</v>
      </c>
      <c r="D97" s="264">
        <v>178475</v>
      </c>
      <c r="E97" s="264">
        <v>3236486</v>
      </c>
      <c r="F97" s="264">
        <v>3542926</v>
      </c>
    </row>
    <row r="98" spans="2:6" x14ac:dyDescent="0.2">
      <c r="B98" s="265" t="s">
        <v>513</v>
      </c>
      <c r="C98" s="264">
        <v>1298300000</v>
      </c>
      <c r="D98" s="264">
        <v>41465267.420000002</v>
      </c>
      <c r="E98" s="264">
        <v>64174384.759999998</v>
      </c>
      <c r="F98" s="264">
        <v>38745067.739999995</v>
      </c>
    </row>
    <row r="99" spans="2:6" x14ac:dyDescent="0.2">
      <c r="B99" s="265" t="s">
        <v>450</v>
      </c>
      <c r="C99" s="264">
        <v>578007460</v>
      </c>
      <c r="D99" s="264">
        <v>74157389.75999999</v>
      </c>
      <c r="E99" s="264">
        <v>74157389.75999999</v>
      </c>
      <c r="F99" s="264">
        <v>74251477.25999999</v>
      </c>
    </row>
    <row r="100" spans="2:6" x14ac:dyDescent="0.2">
      <c r="B100" s="265" t="s">
        <v>459</v>
      </c>
      <c r="C100" s="264">
        <v>23079668259</v>
      </c>
      <c r="D100" s="264">
        <v>1860072637</v>
      </c>
      <c r="E100" s="264">
        <v>1860072637</v>
      </c>
      <c r="F100" s="264">
        <v>1860072637</v>
      </c>
    </row>
    <row r="101" spans="2:6" x14ac:dyDescent="0.2">
      <c r="B101" s="263" t="s">
        <v>514</v>
      </c>
      <c r="C101" s="264">
        <v>2458469373</v>
      </c>
      <c r="D101" s="264">
        <v>165001924.32999998</v>
      </c>
      <c r="E101" s="264">
        <v>154061196.84</v>
      </c>
      <c r="F101" s="264">
        <v>162943063.99000004</v>
      </c>
    </row>
    <row r="102" spans="2:6" x14ac:dyDescent="0.2">
      <c r="B102" s="265" t="s">
        <v>511</v>
      </c>
      <c r="C102" s="264">
        <v>2458469373</v>
      </c>
      <c r="D102" s="264">
        <v>165001924.32999998</v>
      </c>
      <c r="E102" s="264">
        <v>154061196.84</v>
      </c>
      <c r="F102" s="264">
        <v>162943063.99000004</v>
      </c>
    </row>
    <row r="103" spans="2:6" x14ac:dyDescent="0.2">
      <c r="B103" s="263" t="s">
        <v>515</v>
      </c>
      <c r="C103" s="264">
        <v>135849518</v>
      </c>
      <c r="D103" s="264">
        <v>2156095.7500000005</v>
      </c>
      <c r="E103" s="264">
        <v>6814224.3200000003</v>
      </c>
      <c r="F103" s="264">
        <v>5934191.5300000003</v>
      </c>
    </row>
    <row r="104" spans="2:6" x14ac:dyDescent="0.2">
      <c r="B104" s="265" t="s">
        <v>512</v>
      </c>
      <c r="C104" s="264">
        <v>135849518</v>
      </c>
      <c r="D104" s="264">
        <v>2156095.7500000005</v>
      </c>
      <c r="E104" s="264">
        <v>6814224.3200000003</v>
      </c>
      <c r="F104" s="264">
        <v>5934191.5300000003</v>
      </c>
    </row>
    <row r="105" spans="2:6" x14ac:dyDescent="0.2">
      <c r="B105" s="263" t="s">
        <v>516</v>
      </c>
      <c r="C105" s="264">
        <v>154215423</v>
      </c>
      <c r="D105" s="264">
        <v>943453.15999999992</v>
      </c>
      <c r="E105" s="264">
        <v>12280787.540000001</v>
      </c>
      <c r="F105" s="264">
        <v>9986428.4700000007</v>
      </c>
    </row>
    <row r="106" spans="2:6" x14ac:dyDescent="0.2">
      <c r="B106" s="265" t="s">
        <v>517</v>
      </c>
      <c r="C106" s="264">
        <v>154215423</v>
      </c>
      <c r="D106" s="264">
        <v>943453.15999999992</v>
      </c>
      <c r="E106" s="264">
        <v>12280787.540000001</v>
      </c>
      <c r="F106" s="264">
        <v>9986428.4700000007</v>
      </c>
    </row>
    <row r="107" spans="2:6" x14ac:dyDescent="0.2">
      <c r="B107" s="263" t="s">
        <v>518</v>
      </c>
      <c r="C107" s="264">
        <v>28358299</v>
      </c>
      <c r="D107" s="264">
        <v>1256248.44</v>
      </c>
      <c r="E107" s="264">
        <v>2005075.04</v>
      </c>
      <c r="F107" s="264">
        <v>2050810.11</v>
      </c>
    </row>
    <row r="108" spans="2:6" x14ac:dyDescent="0.2">
      <c r="B108" s="265" t="s">
        <v>517</v>
      </c>
      <c r="C108" s="264">
        <v>28358299</v>
      </c>
      <c r="D108" s="264">
        <v>1256248.44</v>
      </c>
      <c r="E108" s="264">
        <v>2005075.04</v>
      </c>
      <c r="F108" s="264">
        <v>2050810.11</v>
      </c>
    </row>
    <row r="109" spans="2:6" x14ac:dyDescent="0.2">
      <c r="B109" s="263" t="s">
        <v>519</v>
      </c>
      <c r="C109" s="264">
        <v>55423915</v>
      </c>
      <c r="D109" s="264">
        <v>1149288.8799999999</v>
      </c>
      <c r="E109" s="264">
        <v>3797264.4799999995</v>
      </c>
      <c r="F109" s="264">
        <v>3160574.5699999994</v>
      </c>
    </row>
    <row r="110" spans="2:6" x14ac:dyDescent="0.2">
      <c r="B110" s="265" t="s">
        <v>517</v>
      </c>
      <c r="C110" s="264">
        <v>55423915</v>
      </c>
      <c r="D110" s="264">
        <v>1149288.8799999999</v>
      </c>
      <c r="E110" s="264">
        <v>3797264.4799999995</v>
      </c>
      <c r="F110" s="264">
        <v>3160574.5699999994</v>
      </c>
    </row>
    <row r="111" spans="2:6" x14ac:dyDescent="0.2">
      <c r="B111" s="263" t="s">
        <v>520</v>
      </c>
      <c r="C111" s="264">
        <v>23016787</v>
      </c>
      <c r="D111" s="264">
        <v>466785.91000000003</v>
      </c>
      <c r="E111" s="264">
        <v>1764960.8299999998</v>
      </c>
      <c r="F111" s="264">
        <v>1738380.7100000002</v>
      </c>
    </row>
    <row r="112" spans="2:6" x14ac:dyDescent="0.2">
      <c r="B112" s="265" t="s">
        <v>517</v>
      </c>
      <c r="C112" s="264">
        <v>23016787</v>
      </c>
      <c r="D112" s="264">
        <v>466785.91000000003</v>
      </c>
      <c r="E112" s="264">
        <v>1764960.8299999998</v>
      </c>
      <c r="F112" s="264">
        <v>1738380.7100000002</v>
      </c>
    </row>
    <row r="113" spans="2:6" x14ac:dyDescent="0.2">
      <c r="B113" s="263" t="s">
        <v>521</v>
      </c>
      <c r="C113" s="264">
        <v>19492190</v>
      </c>
      <c r="D113" s="264">
        <v>76726.09</v>
      </c>
      <c r="E113" s="264">
        <v>1205076.3000000003</v>
      </c>
      <c r="F113" s="264">
        <v>1618349.3900000001</v>
      </c>
    </row>
    <row r="114" spans="2:6" x14ac:dyDescent="0.2">
      <c r="B114" s="265" t="s">
        <v>517</v>
      </c>
      <c r="C114" s="264">
        <v>19492190</v>
      </c>
      <c r="D114" s="264">
        <v>76726.09</v>
      </c>
      <c r="E114" s="264">
        <v>1205076.3000000003</v>
      </c>
      <c r="F114" s="264">
        <v>1618349.3900000001</v>
      </c>
    </row>
    <row r="115" spans="2:6" x14ac:dyDescent="0.2">
      <c r="B115" s="263" t="s">
        <v>522</v>
      </c>
      <c r="C115" s="264">
        <v>18318295</v>
      </c>
      <c r="D115" s="264">
        <v>413185.44</v>
      </c>
      <c r="E115" s="264">
        <v>1068452.45</v>
      </c>
      <c r="F115" s="264">
        <v>1419860.38</v>
      </c>
    </row>
    <row r="116" spans="2:6" x14ac:dyDescent="0.2">
      <c r="B116" s="265" t="s">
        <v>517</v>
      </c>
      <c r="C116" s="264">
        <v>18318295</v>
      </c>
      <c r="D116" s="264">
        <v>413185.44</v>
      </c>
      <c r="E116" s="264">
        <v>1068452.45</v>
      </c>
      <c r="F116" s="264">
        <v>1419860.38</v>
      </c>
    </row>
    <row r="117" spans="2:6" x14ac:dyDescent="0.2">
      <c r="B117" s="263" t="s">
        <v>523</v>
      </c>
      <c r="C117" s="264">
        <v>27162640</v>
      </c>
      <c r="D117" s="264">
        <v>952694.91999999993</v>
      </c>
      <c r="E117" s="264">
        <v>1624950.69</v>
      </c>
      <c r="F117" s="264">
        <v>1709203.2799999998</v>
      </c>
    </row>
    <row r="118" spans="2:6" x14ac:dyDescent="0.2">
      <c r="B118" s="263" t="s">
        <v>517</v>
      </c>
      <c r="C118" s="264">
        <v>27162640</v>
      </c>
      <c r="D118" s="264">
        <v>952694.91999999993</v>
      </c>
      <c r="E118" s="264">
        <v>1624950.69</v>
      </c>
      <c r="F118" s="264">
        <v>1709203.2799999998</v>
      </c>
    </row>
    <row r="119" spans="2:6" ht="15" x14ac:dyDescent="0.25">
      <c r="B119" s="261" t="s">
        <v>524</v>
      </c>
      <c r="C119" s="262">
        <v>28822713987</v>
      </c>
      <c r="D119" s="264">
        <v>2949747104.2000008</v>
      </c>
      <c r="E119" s="264">
        <v>1805067401.2900004</v>
      </c>
      <c r="F119" s="264">
        <v>1767515818.9300005</v>
      </c>
    </row>
    <row r="120" spans="2:6" x14ac:dyDescent="0.2">
      <c r="B120" s="263" t="s">
        <v>525</v>
      </c>
      <c r="C120" s="264">
        <v>26083509164</v>
      </c>
      <c r="D120" s="264">
        <v>2891373164.9300003</v>
      </c>
      <c r="E120" s="264">
        <v>1585515454.1100004</v>
      </c>
      <c r="F120" s="264">
        <v>1561762369.2400005</v>
      </c>
    </row>
    <row r="121" spans="2:6" x14ac:dyDescent="0.2">
      <c r="B121" s="265" t="s">
        <v>526</v>
      </c>
      <c r="C121" s="264">
        <v>25602309164</v>
      </c>
      <c r="D121" s="264">
        <v>2842514792.5300002</v>
      </c>
      <c r="E121" s="264">
        <v>1536657081.7100003</v>
      </c>
      <c r="F121" s="264">
        <v>1512903996.8400004</v>
      </c>
    </row>
    <row r="122" spans="2:6" x14ac:dyDescent="0.2">
      <c r="B122" s="265" t="s">
        <v>527</v>
      </c>
      <c r="C122" s="264">
        <v>481200000</v>
      </c>
      <c r="D122" s="264">
        <v>48858372.399999991</v>
      </c>
      <c r="E122" s="264">
        <v>48858372.399999991</v>
      </c>
      <c r="F122" s="264">
        <v>48858372.399999991</v>
      </c>
    </row>
    <row r="123" spans="2:6" x14ac:dyDescent="0.2">
      <c r="B123" s="263" t="s">
        <v>528</v>
      </c>
      <c r="C123" s="264">
        <v>155897779</v>
      </c>
      <c r="D123" s="264">
        <v>8217404.8999999994</v>
      </c>
      <c r="E123" s="264">
        <v>13474522.479999999</v>
      </c>
      <c r="F123" s="264">
        <v>9363664.7699999996</v>
      </c>
    </row>
    <row r="124" spans="2:6" x14ac:dyDescent="0.2">
      <c r="B124" s="265" t="s">
        <v>529</v>
      </c>
      <c r="C124" s="264">
        <v>155897779</v>
      </c>
      <c r="D124" s="264">
        <v>8217404.8999999994</v>
      </c>
      <c r="E124" s="264">
        <v>13474522.479999999</v>
      </c>
      <c r="F124" s="264">
        <v>9363664.7699999996</v>
      </c>
    </row>
    <row r="125" spans="2:6" x14ac:dyDescent="0.2">
      <c r="B125" s="263" t="s">
        <v>530</v>
      </c>
      <c r="C125" s="264">
        <v>496944512</v>
      </c>
      <c r="D125" s="264">
        <v>5121881.6499999994</v>
      </c>
      <c r="E125" s="264">
        <v>43122882.699999988</v>
      </c>
      <c r="F125" s="264">
        <v>40297194.529999994</v>
      </c>
    </row>
    <row r="126" spans="2:6" x14ac:dyDescent="0.2">
      <c r="B126" s="265" t="s">
        <v>531</v>
      </c>
      <c r="C126" s="264">
        <v>496944512</v>
      </c>
      <c r="D126" s="264">
        <v>5121881.6499999994</v>
      </c>
      <c r="E126" s="264">
        <v>43122882.699999988</v>
      </c>
      <c r="F126" s="264">
        <v>40297194.529999994</v>
      </c>
    </row>
    <row r="127" spans="2:6" x14ac:dyDescent="0.2">
      <c r="B127" s="263" t="s">
        <v>532</v>
      </c>
      <c r="C127" s="264">
        <v>1190831530</v>
      </c>
      <c r="D127" s="264">
        <v>32232973.380000003</v>
      </c>
      <c r="E127" s="264">
        <v>90186518.310000002</v>
      </c>
      <c r="F127" s="264">
        <v>80751629.899999991</v>
      </c>
    </row>
    <row r="128" spans="2:6" x14ac:dyDescent="0.2">
      <c r="B128" s="265" t="s">
        <v>533</v>
      </c>
      <c r="C128" s="264">
        <v>1190831530</v>
      </c>
      <c r="D128" s="264">
        <v>32232973.380000003</v>
      </c>
      <c r="E128" s="264">
        <v>90186518.310000002</v>
      </c>
      <c r="F128" s="264">
        <v>80751629.899999991</v>
      </c>
    </row>
    <row r="129" spans="2:7" x14ac:dyDescent="0.2">
      <c r="B129" s="263" t="s">
        <v>534</v>
      </c>
      <c r="C129" s="264">
        <v>79243761</v>
      </c>
      <c r="D129" s="264">
        <v>221871.28000000003</v>
      </c>
      <c r="E129" s="264">
        <v>8482574.4199999999</v>
      </c>
      <c r="F129" s="264">
        <v>8400416.5099999998</v>
      </c>
    </row>
    <row r="130" spans="2:7" x14ac:dyDescent="0.2">
      <c r="B130" s="265" t="s">
        <v>535</v>
      </c>
      <c r="C130" s="264">
        <v>79243761</v>
      </c>
      <c r="D130" s="264">
        <v>221871.28000000003</v>
      </c>
      <c r="E130" s="264">
        <v>8482574.4199999999</v>
      </c>
      <c r="F130" s="264">
        <v>8400416.5099999998</v>
      </c>
    </row>
    <row r="131" spans="2:7" x14ac:dyDescent="0.2">
      <c r="B131" s="263" t="s">
        <v>536</v>
      </c>
      <c r="C131" s="264">
        <v>0</v>
      </c>
      <c r="D131" s="264">
        <v>12301638.869999999</v>
      </c>
      <c r="E131" s="264">
        <v>53879489.649999991</v>
      </c>
      <c r="F131" s="264">
        <v>56585480.699999996</v>
      </c>
    </row>
    <row r="132" spans="2:7" x14ac:dyDescent="0.2">
      <c r="B132" s="265" t="s">
        <v>535</v>
      </c>
      <c r="C132" s="264">
        <v>0</v>
      </c>
      <c r="D132" s="264">
        <v>12301638.869999999</v>
      </c>
      <c r="E132" s="264">
        <v>53879489.649999991</v>
      </c>
      <c r="F132" s="264">
        <v>56585480.699999996</v>
      </c>
    </row>
    <row r="133" spans="2:7" x14ac:dyDescent="0.2">
      <c r="B133" s="263" t="s">
        <v>537</v>
      </c>
      <c r="C133" s="264">
        <v>66085150</v>
      </c>
      <c r="D133" s="264">
        <v>278169.19</v>
      </c>
      <c r="E133" s="264">
        <v>10405959.619999997</v>
      </c>
      <c r="F133" s="264">
        <v>10355063.280000001</v>
      </c>
    </row>
    <row r="134" spans="2:7" x14ac:dyDescent="0.2">
      <c r="B134" s="265" t="s">
        <v>535</v>
      </c>
      <c r="C134" s="264">
        <v>66085150</v>
      </c>
      <c r="D134" s="264">
        <v>278169.19</v>
      </c>
      <c r="E134" s="264">
        <v>10405959.619999997</v>
      </c>
      <c r="F134" s="264">
        <v>10355063.280000001</v>
      </c>
    </row>
    <row r="135" spans="2:7" ht="15" x14ac:dyDescent="0.25">
      <c r="B135" s="259" t="s">
        <v>538</v>
      </c>
      <c r="C135" s="260">
        <v>49910944090</v>
      </c>
      <c r="D135" s="260">
        <v>2690384482.3700008</v>
      </c>
      <c r="E135" s="260">
        <v>4339120037.0900011</v>
      </c>
      <c r="F135" s="260">
        <v>4004706487.3299999</v>
      </c>
    </row>
    <row r="136" spans="2:7" ht="15" x14ac:dyDescent="0.25">
      <c r="B136" s="261" t="s">
        <v>539</v>
      </c>
      <c r="C136" s="262">
        <v>21765308321</v>
      </c>
      <c r="D136" s="262">
        <v>723629593.61000013</v>
      </c>
      <c r="E136" s="262">
        <v>1698413541.5099998</v>
      </c>
      <c r="F136" s="262">
        <v>1385295581.2900002</v>
      </c>
    </row>
    <row r="137" spans="2:7" x14ac:dyDescent="0.2">
      <c r="B137" s="263" t="s">
        <v>540</v>
      </c>
      <c r="C137" s="264">
        <v>16806736455</v>
      </c>
      <c r="D137" s="264">
        <v>605546135.5</v>
      </c>
      <c r="E137" s="264">
        <v>1300232650.0500002</v>
      </c>
      <c r="F137" s="264">
        <v>988908434.74000001</v>
      </c>
      <c r="G137" s="264"/>
    </row>
    <row r="138" spans="2:7" x14ac:dyDescent="0.2">
      <c r="B138" s="265" t="s">
        <v>457</v>
      </c>
      <c r="C138" s="264">
        <v>8738449919</v>
      </c>
      <c r="D138" s="264">
        <v>600346562.46000004</v>
      </c>
      <c r="E138" s="264">
        <v>704894625.31000018</v>
      </c>
      <c r="F138" s="264">
        <v>393810809.54000002</v>
      </c>
      <c r="G138" s="264"/>
    </row>
    <row r="139" spans="2:7" x14ac:dyDescent="0.2">
      <c r="B139" s="265" t="s">
        <v>450</v>
      </c>
      <c r="C139" s="264">
        <v>8068286536</v>
      </c>
      <c r="D139" s="264">
        <v>5199573.04</v>
      </c>
      <c r="E139" s="264">
        <v>595338024.74000001</v>
      </c>
      <c r="F139" s="264">
        <v>595097625.20000005</v>
      </c>
      <c r="G139" s="264"/>
    </row>
    <row r="140" spans="2:7" x14ac:dyDescent="0.2">
      <c r="B140" s="263" t="s">
        <v>541</v>
      </c>
      <c r="C140" s="264">
        <v>745809270</v>
      </c>
      <c r="D140" s="264">
        <v>3917437.3699999992</v>
      </c>
      <c r="E140" s="264">
        <v>78794717.899999991</v>
      </c>
      <c r="F140" s="264">
        <v>69011922.530000016</v>
      </c>
      <c r="G140" s="264"/>
    </row>
    <row r="141" spans="2:7" x14ac:dyDescent="0.2">
      <c r="B141" s="265" t="s">
        <v>542</v>
      </c>
      <c r="C141" s="264">
        <v>745809270</v>
      </c>
      <c r="D141" s="264">
        <v>3917437.3699999992</v>
      </c>
      <c r="E141" s="264">
        <v>78794717.899999991</v>
      </c>
      <c r="F141" s="264">
        <v>69011922.530000016</v>
      </c>
      <c r="G141" s="264"/>
    </row>
    <row r="142" spans="2:7" x14ac:dyDescent="0.2">
      <c r="B142" s="263" t="s">
        <v>543</v>
      </c>
      <c r="C142" s="264">
        <v>0</v>
      </c>
      <c r="D142" s="264">
        <v>0</v>
      </c>
      <c r="E142" s="264">
        <v>2253347.91</v>
      </c>
      <c r="F142" s="264">
        <v>2820651.83</v>
      </c>
      <c r="G142" s="264"/>
    </row>
    <row r="143" spans="2:7" x14ac:dyDescent="0.2">
      <c r="B143" s="265" t="s">
        <v>544</v>
      </c>
      <c r="C143" s="264">
        <v>0</v>
      </c>
      <c r="D143" s="264">
        <v>0</v>
      </c>
      <c r="E143" s="264">
        <v>2253347.91</v>
      </c>
      <c r="F143" s="264">
        <v>2820651.83</v>
      </c>
      <c r="G143" s="264"/>
    </row>
    <row r="144" spans="2:7" x14ac:dyDescent="0.2">
      <c r="B144" s="263" t="s">
        <v>545</v>
      </c>
      <c r="C144" s="264">
        <v>99785801</v>
      </c>
      <c r="D144" s="264">
        <v>4633370.5999999996</v>
      </c>
      <c r="E144" s="264">
        <v>7677927.3099999996</v>
      </c>
      <c r="F144" s="264">
        <v>6997201.46</v>
      </c>
      <c r="G144" s="264"/>
    </row>
    <row r="145" spans="2:7" x14ac:dyDescent="0.2">
      <c r="B145" s="265" t="s">
        <v>544</v>
      </c>
      <c r="C145" s="264">
        <v>99785801</v>
      </c>
      <c r="D145" s="264">
        <v>4633370.5999999996</v>
      </c>
      <c r="E145" s="264">
        <v>7677927.3099999996</v>
      </c>
      <c r="F145" s="264">
        <v>6997201.46</v>
      </c>
      <c r="G145" s="264"/>
    </row>
    <row r="146" spans="2:7" x14ac:dyDescent="0.2">
      <c r="B146" s="263" t="s">
        <v>546</v>
      </c>
      <c r="C146" s="264">
        <v>929748668</v>
      </c>
      <c r="D146" s="264">
        <v>9758415.5800000001</v>
      </c>
      <c r="E146" s="264">
        <v>70914646.090000018</v>
      </c>
      <c r="F146" s="264">
        <v>72877344.419999987</v>
      </c>
      <c r="G146" s="264"/>
    </row>
    <row r="147" spans="2:7" x14ac:dyDescent="0.2">
      <c r="B147" s="265" t="s">
        <v>544</v>
      </c>
      <c r="C147" s="264">
        <v>929748668</v>
      </c>
      <c r="D147" s="264">
        <v>9758415.5800000001</v>
      </c>
      <c r="E147" s="264">
        <v>70914646.090000018</v>
      </c>
      <c r="F147" s="264">
        <v>72877344.419999987</v>
      </c>
      <c r="G147" s="264"/>
    </row>
    <row r="148" spans="2:7" x14ac:dyDescent="0.2">
      <c r="B148" s="263" t="s">
        <v>547</v>
      </c>
      <c r="C148" s="264">
        <v>44703019</v>
      </c>
      <c r="D148" s="264">
        <v>9000</v>
      </c>
      <c r="E148" s="264">
        <v>2858079.58</v>
      </c>
      <c r="F148" s="264">
        <v>3174254.68</v>
      </c>
      <c r="G148" s="264"/>
    </row>
    <row r="149" spans="2:7" x14ac:dyDescent="0.2">
      <c r="B149" s="265" t="s">
        <v>548</v>
      </c>
      <c r="C149" s="264">
        <v>44703019</v>
      </c>
      <c r="D149" s="264">
        <v>9000</v>
      </c>
      <c r="E149" s="264">
        <v>2858079.58</v>
      </c>
      <c r="F149" s="264">
        <v>3174254.68</v>
      </c>
      <c r="G149" s="264"/>
    </row>
    <row r="150" spans="2:7" x14ac:dyDescent="0.2">
      <c r="B150" s="263" t="s">
        <v>549</v>
      </c>
      <c r="C150" s="264">
        <v>47931484</v>
      </c>
      <c r="D150" s="264">
        <v>2250821.75</v>
      </c>
      <c r="E150" s="264">
        <v>5053392.91</v>
      </c>
      <c r="F150" s="264">
        <v>2803484.94</v>
      </c>
      <c r="G150" s="264"/>
    </row>
    <row r="151" spans="2:7" x14ac:dyDescent="0.2">
      <c r="B151" s="265" t="s">
        <v>542</v>
      </c>
      <c r="C151" s="264">
        <v>47931484</v>
      </c>
      <c r="D151" s="264">
        <v>2250821.75</v>
      </c>
      <c r="E151" s="264">
        <v>5053392.91</v>
      </c>
      <c r="F151" s="264">
        <v>2803484.94</v>
      </c>
      <c r="G151" s="264"/>
    </row>
    <row r="152" spans="2:7" x14ac:dyDescent="0.2">
      <c r="B152" s="263" t="s">
        <v>550</v>
      </c>
      <c r="C152" s="264">
        <v>22392179</v>
      </c>
      <c r="D152" s="264">
        <v>2456601.0300000003</v>
      </c>
      <c r="E152" s="264">
        <v>1356601.03</v>
      </c>
      <c r="F152" s="264">
        <v>1539901.03</v>
      </c>
      <c r="G152" s="264"/>
    </row>
    <row r="153" spans="2:7" x14ac:dyDescent="0.2">
      <c r="B153" s="265" t="s">
        <v>542</v>
      </c>
      <c r="C153" s="264">
        <v>22392179</v>
      </c>
      <c r="D153" s="264">
        <v>2456601.0300000003</v>
      </c>
      <c r="E153" s="264">
        <v>1356601.03</v>
      </c>
      <c r="F153" s="264">
        <v>1539901.03</v>
      </c>
      <c r="G153" s="264"/>
    </row>
    <row r="154" spans="2:7" x14ac:dyDescent="0.2">
      <c r="B154" s="263" t="s">
        <v>551</v>
      </c>
      <c r="C154" s="264">
        <v>26207791</v>
      </c>
      <c r="D154" s="264">
        <v>5700925.3799999999</v>
      </c>
      <c r="E154" s="264">
        <v>7170484.3300000001</v>
      </c>
      <c r="F154" s="264">
        <v>8555176.8300000001</v>
      </c>
      <c r="G154" s="264"/>
    </row>
    <row r="155" spans="2:7" x14ac:dyDescent="0.2">
      <c r="B155" s="265" t="s">
        <v>542</v>
      </c>
      <c r="C155" s="264">
        <v>26207791</v>
      </c>
      <c r="D155" s="264">
        <v>5700925.3799999999</v>
      </c>
      <c r="E155" s="264">
        <v>7170484.3300000001</v>
      </c>
      <c r="F155" s="264">
        <v>8555176.8300000001</v>
      </c>
      <c r="G155" s="264"/>
    </row>
    <row r="156" spans="2:7" x14ac:dyDescent="0.2">
      <c r="B156" s="263" t="s">
        <v>552</v>
      </c>
      <c r="C156" s="264">
        <v>35548457</v>
      </c>
      <c r="D156" s="264">
        <v>1141804.5</v>
      </c>
      <c r="E156" s="264">
        <v>2289373.8200000003</v>
      </c>
      <c r="F156" s="264">
        <v>3579576.9200000004</v>
      </c>
      <c r="G156" s="264"/>
    </row>
    <row r="157" spans="2:7" x14ac:dyDescent="0.2">
      <c r="B157" s="265" t="s">
        <v>542</v>
      </c>
      <c r="C157" s="264">
        <v>35548457</v>
      </c>
      <c r="D157" s="264">
        <v>1141804.5</v>
      </c>
      <c r="E157" s="264">
        <v>2289373.8200000003</v>
      </c>
      <c r="F157" s="264">
        <v>3579576.9200000004</v>
      </c>
      <c r="G157" s="264"/>
    </row>
    <row r="158" spans="2:7" x14ac:dyDescent="0.2">
      <c r="B158" s="263" t="s">
        <v>553</v>
      </c>
      <c r="C158" s="264">
        <v>25559290</v>
      </c>
      <c r="D158" s="264">
        <v>950277.45</v>
      </c>
      <c r="E158" s="264">
        <v>2571246.09</v>
      </c>
      <c r="F158" s="264">
        <v>1620968.6400000001</v>
      </c>
      <c r="G158" s="264"/>
    </row>
    <row r="159" spans="2:7" x14ac:dyDescent="0.2">
      <c r="B159" s="265" t="s">
        <v>457</v>
      </c>
      <c r="C159" s="264">
        <v>25559290</v>
      </c>
      <c r="D159" s="264">
        <v>950277.45</v>
      </c>
      <c r="E159" s="264">
        <v>2571246.09</v>
      </c>
      <c r="F159" s="264">
        <v>1620968.6400000001</v>
      </c>
    </row>
    <row r="160" spans="2:7" x14ac:dyDescent="0.2">
      <c r="B160" s="263" t="s">
        <v>554</v>
      </c>
      <c r="C160" s="264">
        <v>421474336</v>
      </c>
      <c r="D160" s="264">
        <v>8605413.0800000001</v>
      </c>
      <c r="E160" s="264">
        <v>45839428.610000007</v>
      </c>
      <c r="F160" s="264">
        <v>47189369.269999996</v>
      </c>
    </row>
    <row r="161" spans="2:6" x14ac:dyDescent="0.2">
      <c r="B161" s="265" t="s">
        <v>548</v>
      </c>
      <c r="C161" s="264">
        <v>421474336</v>
      </c>
      <c r="D161" s="264">
        <v>8605413.0800000001</v>
      </c>
      <c r="E161" s="264">
        <v>45839428.610000007</v>
      </c>
      <c r="F161" s="264">
        <v>47189369.269999996</v>
      </c>
    </row>
    <row r="162" spans="2:6" x14ac:dyDescent="0.2">
      <c r="B162" s="263" t="s">
        <v>555</v>
      </c>
      <c r="C162" s="264">
        <v>58866155</v>
      </c>
      <c r="D162" s="264">
        <v>3701798.4800000004</v>
      </c>
      <c r="E162" s="264">
        <v>4054767.23</v>
      </c>
      <c r="F162" s="264">
        <v>5156049.9099999992</v>
      </c>
    </row>
    <row r="163" spans="2:6" x14ac:dyDescent="0.2">
      <c r="B163" s="265" t="s">
        <v>548</v>
      </c>
      <c r="C163" s="264">
        <v>58866155</v>
      </c>
      <c r="D163" s="264">
        <v>3701798.4800000004</v>
      </c>
      <c r="E163" s="264">
        <v>4054767.23</v>
      </c>
      <c r="F163" s="264">
        <v>5156049.9099999992</v>
      </c>
    </row>
    <row r="164" spans="2:6" x14ac:dyDescent="0.2">
      <c r="B164" s="263" t="s">
        <v>556</v>
      </c>
      <c r="C164" s="264">
        <v>108829498</v>
      </c>
      <c r="D164" s="264">
        <v>500000</v>
      </c>
      <c r="E164" s="264">
        <v>8500020.6999999993</v>
      </c>
      <c r="F164" s="264">
        <v>9432853.8200000022</v>
      </c>
    </row>
    <row r="165" spans="2:6" x14ac:dyDescent="0.2">
      <c r="B165" s="265" t="s">
        <v>548</v>
      </c>
      <c r="C165" s="264">
        <v>108829498</v>
      </c>
      <c r="D165" s="264">
        <v>500000</v>
      </c>
      <c r="E165" s="264">
        <v>8500020.6999999993</v>
      </c>
      <c r="F165" s="264">
        <v>9432853.8200000022</v>
      </c>
    </row>
    <row r="166" spans="2:6" x14ac:dyDescent="0.2">
      <c r="B166" s="263" t="s">
        <v>557</v>
      </c>
      <c r="C166" s="264">
        <v>55389954</v>
      </c>
      <c r="D166" s="264">
        <v>73513.789999999994</v>
      </c>
      <c r="E166" s="264">
        <v>2946961.07</v>
      </c>
      <c r="F166" s="264">
        <v>2946961.07</v>
      </c>
    </row>
    <row r="167" spans="2:6" x14ac:dyDescent="0.2">
      <c r="B167" s="265" t="s">
        <v>542</v>
      </c>
      <c r="C167" s="264">
        <v>55389954</v>
      </c>
      <c r="D167" s="264">
        <v>73513.789999999994</v>
      </c>
      <c r="E167" s="264">
        <v>2946961.07</v>
      </c>
      <c r="F167" s="264">
        <v>2946961.07</v>
      </c>
    </row>
    <row r="168" spans="2:6" x14ac:dyDescent="0.2">
      <c r="B168" s="263" t="s">
        <v>558</v>
      </c>
      <c r="C168" s="264">
        <v>67114391</v>
      </c>
      <c r="D168" s="264">
        <v>2035354.0300000003</v>
      </c>
      <c r="E168" s="264">
        <v>5672922.0200000005</v>
      </c>
      <c r="F168" s="264">
        <v>5339920.7500000009</v>
      </c>
    </row>
    <row r="169" spans="2:6" x14ac:dyDescent="0.2">
      <c r="B169" s="265" t="s">
        <v>548</v>
      </c>
      <c r="C169" s="264">
        <v>67114391</v>
      </c>
      <c r="D169" s="264">
        <v>2035354.0300000003</v>
      </c>
      <c r="E169" s="264">
        <v>5672922.0200000005</v>
      </c>
      <c r="F169" s="264">
        <v>5339920.7500000009</v>
      </c>
    </row>
    <row r="170" spans="2:6" x14ac:dyDescent="0.2">
      <c r="B170" s="263" t="s">
        <v>559</v>
      </c>
      <c r="C170" s="264">
        <v>331473275</v>
      </c>
      <c r="D170" s="264">
        <v>29119808.09</v>
      </c>
      <c r="E170" s="264">
        <v>23161132.09</v>
      </c>
      <c r="F170" s="264">
        <v>25477193.119999997</v>
      </c>
    </row>
    <row r="171" spans="2:6" x14ac:dyDescent="0.2">
      <c r="B171" s="265" t="s">
        <v>548</v>
      </c>
      <c r="C171" s="264">
        <v>331473275</v>
      </c>
      <c r="D171" s="264">
        <v>29119808.09</v>
      </c>
      <c r="E171" s="264">
        <v>23161132.09</v>
      </c>
      <c r="F171" s="264">
        <v>25477193.119999997</v>
      </c>
    </row>
    <row r="172" spans="2:6" x14ac:dyDescent="0.2">
      <c r="B172" s="263" t="s">
        <v>560</v>
      </c>
      <c r="C172" s="264">
        <v>1567765629</v>
      </c>
      <c r="D172" s="264">
        <v>33722262.079999998</v>
      </c>
      <c r="E172" s="264">
        <v>100537787.56999999</v>
      </c>
      <c r="F172" s="264">
        <v>99359228.840000004</v>
      </c>
    </row>
    <row r="173" spans="2:6" x14ac:dyDescent="0.2">
      <c r="B173" s="265" t="s">
        <v>548</v>
      </c>
      <c r="C173" s="264">
        <v>1567765629</v>
      </c>
      <c r="D173" s="264">
        <v>33722262.079999998</v>
      </c>
      <c r="E173" s="264">
        <v>100537787.56999999</v>
      </c>
      <c r="F173" s="264">
        <v>99359228.840000004</v>
      </c>
    </row>
    <row r="174" spans="2:6" x14ac:dyDescent="0.2">
      <c r="B174" s="263" t="s">
        <v>561</v>
      </c>
      <c r="C174" s="264">
        <v>47962618</v>
      </c>
      <c r="D174" s="264">
        <v>719954.42999999993</v>
      </c>
      <c r="E174" s="264">
        <v>4101904.09</v>
      </c>
      <c r="F174" s="264">
        <v>4120718.9399999995</v>
      </c>
    </row>
    <row r="175" spans="2:6" x14ac:dyDescent="0.2">
      <c r="B175" s="265" t="s">
        <v>457</v>
      </c>
      <c r="C175" s="264">
        <v>47962618</v>
      </c>
      <c r="D175" s="264">
        <v>719954.42999999993</v>
      </c>
      <c r="E175" s="264">
        <v>4101904.09</v>
      </c>
      <c r="F175" s="264">
        <v>4120718.9399999995</v>
      </c>
    </row>
    <row r="176" spans="2:6" x14ac:dyDescent="0.2">
      <c r="B176" s="263" t="s">
        <v>562</v>
      </c>
      <c r="C176" s="264">
        <v>74782554</v>
      </c>
      <c r="D176" s="264">
        <v>1487690.12</v>
      </c>
      <c r="E176" s="264">
        <v>5672315.419999999</v>
      </c>
      <c r="F176" s="264">
        <v>6232320.4699999988</v>
      </c>
    </row>
    <row r="177" spans="2:6" x14ac:dyDescent="0.2">
      <c r="B177" s="265" t="s">
        <v>542</v>
      </c>
      <c r="C177" s="264">
        <v>74782554</v>
      </c>
      <c r="D177" s="264">
        <v>1487690.12</v>
      </c>
      <c r="E177" s="264">
        <v>5672315.419999999</v>
      </c>
      <c r="F177" s="264">
        <v>6232320.4699999988</v>
      </c>
    </row>
    <row r="178" spans="2:6" x14ac:dyDescent="0.2">
      <c r="B178" s="263" t="s">
        <v>563</v>
      </c>
      <c r="C178" s="264">
        <v>156078112</v>
      </c>
      <c r="D178" s="264">
        <v>7299010.3499999996</v>
      </c>
      <c r="E178" s="264">
        <v>12713632.680000002</v>
      </c>
      <c r="F178" s="264">
        <v>12903730.680000002</v>
      </c>
    </row>
    <row r="179" spans="2:6" x14ac:dyDescent="0.2">
      <c r="B179" s="265" t="s">
        <v>548</v>
      </c>
      <c r="C179" s="264">
        <v>156078112</v>
      </c>
      <c r="D179" s="264">
        <v>7299010.3499999996</v>
      </c>
      <c r="E179" s="264">
        <v>12713632.680000002</v>
      </c>
      <c r="F179" s="264">
        <v>12903730.680000002</v>
      </c>
    </row>
    <row r="180" spans="2:6" x14ac:dyDescent="0.2">
      <c r="B180" s="263" t="s">
        <v>564</v>
      </c>
      <c r="C180" s="264">
        <v>58130444</v>
      </c>
      <c r="D180" s="264">
        <v>0</v>
      </c>
      <c r="E180" s="264">
        <v>4040203.01</v>
      </c>
      <c r="F180" s="264">
        <v>5248316.4000000004</v>
      </c>
    </row>
    <row r="181" spans="2:6" x14ac:dyDescent="0.2">
      <c r="B181" s="265" t="s">
        <v>542</v>
      </c>
      <c r="C181" s="264">
        <v>58130444</v>
      </c>
      <c r="D181" s="264">
        <v>0</v>
      </c>
      <c r="E181" s="264">
        <v>4040203.01</v>
      </c>
      <c r="F181" s="264">
        <v>5248316.4000000004</v>
      </c>
    </row>
    <row r="182" spans="2:6" ht="15" x14ac:dyDescent="0.25">
      <c r="B182" s="261" t="s">
        <v>565</v>
      </c>
      <c r="C182" s="262">
        <v>12727492345</v>
      </c>
      <c r="D182" s="262">
        <v>1417866960.3100002</v>
      </c>
      <c r="E182" s="262">
        <v>1295176421.6500003</v>
      </c>
      <c r="F182" s="262">
        <v>1268111422.4600003</v>
      </c>
    </row>
    <row r="183" spans="2:6" x14ac:dyDescent="0.2">
      <c r="B183" s="263" t="s">
        <v>540</v>
      </c>
      <c r="C183" s="264">
        <v>12606099758</v>
      </c>
      <c r="D183" s="264">
        <v>1410551978.3500004</v>
      </c>
      <c r="E183" s="264">
        <v>1286924855.7500005</v>
      </c>
      <c r="F183" s="264">
        <v>1259218216.8500004</v>
      </c>
    </row>
    <row r="184" spans="2:6" x14ac:dyDescent="0.2">
      <c r="B184" s="265" t="s">
        <v>566</v>
      </c>
      <c r="C184" s="264">
        <v>12606099758</v>
      </c>
      <c r="D184" s="264">
        <v>1410551978.3500004</v>
      </c>
      <c r="E184" s="264">
        <v>1286924855.7500005</v>
      </c>
      <c r="F184" s="264">
        <v>1259218216.8500004</v>
      </c>
    </row>
    <row r="185" spans="2:6" x14ac:dyDescent="0.2">
      <c r="B185" s="263" t="s">
        <v>567</v>
      </c>
      <c r="C185" s="264">
        <v>70121946</v>
      </c>
      <c r="D185" s="264">
        <v>4643075.3599999994</v>
      </c>
      <c r="E185" s="264">
        <v>5404171.2999999998</v>
      </c>
      <c r="F185" s="264">
        <v>5568841.5099999998</v>
      </c>
    </row>
    <row r="186" spans="2:6" x14ac:dyDescent="0.2">
      <c r="B186" s="265" t="s">
        <v>568</v>
      </c>
      <c r="C186" s="264">
        <v>70121946</v>
      </c>
      <c r="D186" s="264">
        <v>4643075.3599999994</v>
      </c>
      <c r="E186" s="264">
        <v>5404171.2999999998</v>
      </c>
      <c r="F186" s="264">
        <v>5568841.5099999998</v>
      </c>
    </row>
    <row r="187" spans="2:6" x14ac:dyDescent="0.2">
      <c r="B187" s="263" t="s">
        <v>569</v>
      </c>
      <c r="C187" s="264">
        <v>51270641</v>
      </c>
      <c r="D187" s="264">
        <v>2671906.6</v>
      </c>
      <c r="E187" s="264">
        <v>2847394.6</v>
      </c>
      <c r="F187" s="264">
        <v>3324364.1000000006</v>
      </c>
    </row>
    <row r="188" spans="2:6" x14ac:dyDescent="0.2">
      <c r="B188" s="265" t="s">
        <v>570</v>
      </c>
      <c r="C188" s="264">
        <v>51270641</v>
      </c>
      <c r="D188" s="264">
        <v>2671906.6</v>
      </c>
      <c r="E188" s="264">
        <v>2847394.6</v>
      </c>
      <c r="F188" s="264">
        <v>3324364.1000000006</v>
      </c>
    </row>
    <row r="189" spans="2:6" ht="15" x14ac:dyDescent="0.25">
      <c r="B189" s="261" t="s">
        <v>571</v>
      </c>
      <c r="C189" s="262">
        <v>5685868413</v>
      </c>
      <c r="D189" s="262">
        <v>510119351.44999999</v>
      </c>
      <c r="E189" s="262">
        <v>563243612.78000009</v>
      </c>
      <c r="F189" s="262">
        <v>548562898.38</v>
      </c>
    </row>
    <row r="190" spans="2:6" x14ac:dyDescent="0.2">
      <c r="B190" s="263" t="s">
        <v>572</v>
      </c>
      <c r="C190" s="264">
        <v>5567605697</v>
      </c>
      <c r="D190" s="264">
        <v>501295710.77999997</v>
      </c>
      <c r="E190" s="264">
        <v>554326600.29000008</v>
      </c>
      <c r="F190" s="264">
        <v>538346806.52999997</v>
      </c>
    </row>
    <row r="191" spans="2:6" x14ac:dyDescent="0.2">
      <c r="B191" s="265" t="s">
        <v>573</v>
      </c>
      <c r="C191" s="264">
        <v>5106279834</v>
      </c>
      <c r="D191" s="264">
        <v>454499447.32999998</v>
      </c>
      <c r="E191" s="264">
        <v>507443336.84000009</v>
      </c>
      <c r="F191" s="264">
        <v>485563607.6699999</v>
      </c>
    </row>
    <row r="192" spans="2:6" x14ac:dyDescent="0.2">
      <c r="B192" s="263" t="s">
        <v>574</v>
      </c>
      <c r="C192" s="264">
        <v>234720477</v>
      </c>
      <c r="D192" s="264">
        <v>23511705.130000003</v>
      </c>
      <c r="E192" s="264">
        <v>23511705.130000003</v>
      </c>
      <c r="F192" s="264">
        <v>25042947.550000001</v>
      </c>
    </row>
    <row r="193" spans="2:6" x14ac:dyDescent="0.2">
      <c r="B193" s="265" t="s">
        <v>575</v>
      </c>
      <c r="C193" s="264">
        <v>226605386</v>
      </c>
      <c r="D193" s="264">
        <v>23284558.32</v>
      </c>
      <c r="E193" s="264">
        <v>23371558.32</v>
      </c>
      <c r="F193" s="264">
        <v>27740251.310000002</v>
      </c>
    </row>
    <row r="194" spans="2:6" x14ac:dyDescent="0.2">
      <c r="B194" s="263" t="s">
        <v>576</v>
      </c>
      <c r="C194" s="264">
        <v>77742671</v>
      </c>
      <c r="D194" s="264">
        <v>3361540.6199999996</v>
      </c>
      <c r="E194" s="264">
        <v>5776577.8600000003</v>
      </c>
      <c r="F194" s="264">
        <v>6737897.5000000009</v>
      </c>
    </row>
    <row r="195" spans="2:6" x14ac:dyDescent="0.2">
      <c r="B195" s="265" t="s">
        <v>573</v>
      </c>
      <c r="C195" s="264">
        <v>77742671</v>
      </c>
      <c r="D195" s="264">
        <v>3361540.6199999996</v>
      </c>
      <c r="E195" s="264">
        <v>5776577.8600000003</v>
      </c>
      <c r="F195" s="264">
        <v>6737897.5000000009</v>
      </c>
    </row>
    <row r="196" spans="2:6" x14ac:dyDescent="0.2">
      <c r="B196" s="263" t="s">
        <v>577</v>
      </c>
      <c r="C196" s="264">
        <v>40520045</v>
      </c>
      <c r="D196" s="264">
        <v>5462100.0499999998</v>
      </c>
      <c r="E196" s="264">
        <v>3140434.63</v>
      </c>
      <c r="F196" s="264">
        <v>3478194.35</v>
      </c>
    </row>
    <row r="197" spans="2:6" x14ac:dyDescent="0.2">
      <c r="B197" s="265" t="s">
        <v>573</v>
      </c>
      <c r="C197" s="264">
        <v>40520045</v>
      </c>
      <c r="D197" s="264">
        <v>5462100.0499999998</v>
      </c>
      <c r="E197" s="264">
        <v>3140434.63</v>
      </c>
      <c r="F197" s="264">
        <v>3478194.35</v>
      </c>
    </row>
    <row r="198" spans="2:6" ht="15" x14ac:dyDescent="0.25">
      <c r="B198" s="261" t="s">
        <v>578</v>
      </c>
      <c r="C198" s="262">
        <v>9732275011</v>
      </c>
      <c r="D198" s="262">
        <v>38768576.999999993</v>
      </c>
      <c r="E198" s="262">
        <v>782286461.14999962</v>
      </c>
      <c r="F198" s="262">
        <v>802736585.19999933</v>
      </c>
    </row>
    <row r="199" spans="2:6" x14ac:dyDescent="0.2">
      <c r="B199" s="263" t="s">
        <v>579</v>
      </c>
      <c r="C199" s="264">
        <v>8611217564</v>
      </c>
      <c r="D199" s="264">
        <v>25714361.069999993</v>
      </c>
      <c r="E199" s="264">
        <v>691026392.47999954</v>
      </c>
      <c r="F199" s="264">
        <v>696897015.6299994</v>
      </c>
    </row>
    <row r="200" spans="2:6" x14ac:dyDescent="0.2">
      <c r="B200" s="265" t="s">
        <v>580</v>
      </c>
      <c r="C200" s="264">
        <v>8611217564</v>
      </c>
      <c r="D200" s="264">
        <v>25714361.069999993</v>
      </c>
      <c r="E200" s="264">
        <v>691026392.47999954</v>
      </c>
      <c r="F200" s="264">
        <v>696897015.6299994</v>
      </c>
    </row>
    <row r="201" spans="2:6" x14ac:dyDescent="0.2">
      <c r="B201" s="263" t="s">
        <v>581</v>
      </c>
      <c r="C201" s="264">
        <v>993819951</v>
      </c>
      <c r="D201" s="264">
        <v>12471572.580000002</v>
      </c>
      <c r="E201" s="264">
        <v>79913304.900000036</v>
      </c>
      <c r="F201" s="264">
        <v>93904851.640000001</v>
      </c>
    </row>
    <row r="202" spans="2:6" x14ac:dyDescent="0.2">
      <c r="B202" s="265" t="s">
        <v>582</v>
      </c>
      <c r="C202" s="264">
        <v>993819951</v>
      </c>
      <c r="D202" s="264">
        <v>12471572.580000002</v>
      </c>
      <c r="E202" s="264">
        <v>79913304.900000036</v>
      </c>
      <c r="F202" s="264">
        <v>93904851.640000001</v>
      </c>
    </row>
    <row r="203" spans="2:6" x14ac:dyDescent="0.2">
      <c r="B203" s="263" t="s">
        <v>583</v>
      </c>
      <c r="C203" s="264">
        <v>127237496</v>
      </c>
      <c r="D203" s="264">
        <v>582643.35</v>
      </c>
      <c r="E203" s="264">
        <v>11346763.769999996</v>
      </c>
      <c r="F203" s="264">
        <v>11934717.929999992</v>
      </c>
    </row>
    <row r="204" spans="2:6" x14ac:dyDescent="0.2">
      <c r="B204" s="265" t="s">
        <v>584</v>
      </c>
      <c r="C204" s="264">
        <v>127237496</v>
      </c>
      <c r="D204" s="264">
        <v>582643.35</v>
      </c>
      <c r="E204" s="264">
        <v>11346763.769999996</v>
      </c>
      <c r="F204" s="264">
        <v>11934717.929999992</v>
      </c>
    </row>
    <row r="205" spans="2:6" ht="15" x14ac:dyDescent="0.25">
      <c r="B205" s="259" t="s">
        <v>585</v>
      </c>
      <c r="C205" s="260">
        <v>11586597708</v>
      </c>
      <c r="D205" s="260">
        <v>774719889.06999981</v>
      </c>
      <c r="E205" s="260">
        <v>907268015.99000025</v>
      </c>
      <c r="F205" s="260">
        <v>987720054.8100003</v>
      </c>
    </row>
    <row r="206" spans="2:6" ht="15" x14ac:dyDescent="0.25">
      <c r="B206" s="261" t="s">
        <v>586</v>
      </c>
      <c r="C206" s="262">
        <v>11586597708</v>
      </c>
      <c r="D206" s="262">
        <v>774719889.06999981</v>
      </c>
      <c r="E206" s="262">
        <v>907268015.99000025</v>
      </c>
      <c r="F206" s="262">
        <v>987720054.8100003</v>
      </c>
    </row>
    <row r="207" spans="2:6" x14ac:dyDescent="0.2">
      <c r="B207" s="263" t="s">
        <v>587</v>
      </c>
      <c r="C207" s="264">
        <v>10111015754</v>
      </c>
      <c r="D207" s="264">
        <v>641439254.61999989</v>
      </c>
      <c r="E207" s="264">
        <v>833539179.46000028</v>
      </c>
      <c r="F207" s="264">
        <v>834370593.50000036</v>
      </c>
    </row>
    <row r="208" spans="2:6" x14ac:dyDescent="0.2">
      <c r="B208" s="265" t="s">
        <v>457</v>
      </c>
      <c r="C208" s="264">
        <v>2417332139</v>
      </c>
      <c r="D208" s="264">
        <v>71816921.849999994</v>
      </c>
      <c r="E208" s="264">
        <v>229712583.10999995</v>
      </c>
      <c r="F208" s="264">
        <v>155992111.44000003</v>
      </c>
    </row>
    <row r="209" spans="2:6" x14ac:dyDescent="0.2">
      <c r="B209" s="265" t="s">
        <v>588</v>
      </c>
      <c r="C209" s="264">
        <v>7153438615</v>
      </c>
      <c r="D209" s="264">
        <v>539136135.71999991</v>
      </c>
      <c r="E209" s="264">
        <v>573340399.30000031</v>
      </c>
      <c r="F209" s="264">
        <v>678293482.0600003</v>
      </c>
    </row>
    <row r="210" spans="2:6" x14ac:dyDescent="0.2">
      <c r="B210" s="265" t="s">
        <v>450</v>
      </c>
      <c r="C210" s="264">
        <v>540245000</v>
      </c>
      <c r="D210" s="264">
        <v>30486197.050000001</v>
      </c>
      <c r="E210" s="264">
        <v>30486197.050000001</v>
      </c>
      <c r="F210" s="264">
        <v>85000</v>
      </c>
    </row>
    <row r="211" spans="2:6" x14ac:dyDescent="0.2">
      <c r="B211" s="263" t="s">
        <v>589</v>
      </c>
      <c r="C211" s="264">
        <v>1202938070</v>
      </c>
      <c r="D211" s="264">
        <v>122802861.40000001</v>
      </c>
      <c r="E211" s="264">
        <v>59224063.669999979</v>
      </c>
      <c r="F211" s="264">
        <v>136785296.94</v>
      </c>
    </row>
    <row r="212" spans="2:6" x14ac:dyDescent="0.2">
      <c r="B212" s="265" t="s">
        <v>590</v>
      </c>
      <c r="C212" s="264">
        <v>1202938070</v>
      </c>
      <c r="D212" s="264">
        <v>122802861.40000001</v>
      </c>
      <c r="E212" s="264">
        <v>59224063.669999979</v>
      </c>
      <c r="F212" s="264">
        <v>136785296.94</v>
      </c>
    </row>
    <row r="213" spans="2:6" x14ac:dyDescent="0.2">
      <c r="B213" s="263" t="s">
        <v>591</v>
      </c>
      <c r="C213" s="264">
        <v>176299406</v>
      </c>
      <c r="D213" s="264">
        <v>7985112.0399999991</v>
      </c>
      <c r="E213" s="264">
        <v>9207589.299999997</v>
      </c>
      <c r="F213" s="264">
        <v>11199658.209999999</v>
      </c>
    </row>
    <row r="214" spans="2:6" x14ac:dyDescent="0.2">
      <c r="B214" s="265" t="s">
        <v>592</v>
      </c>
      <c r="C214" s="264">
        <v>176299406</v>
      </c>
      <c r="D214" s="264">
        <v>7985112.0399999991</v>
      </c>
      <c r="E214" s="264">
        <v>9207589.299999997</v>
      </c>
      <c r="F214" s="264">
        <v>11199658.209999999</v>
      </c>
    </row>
    <row r="215" spans="2:6" x14ac:dyDescent="0.2">
      <c r="B215" s="263" t="s">
        <v>593</v>
      </c>
      <c r="C215" s="264">
        <v>51884491</v>
      </c>
      <c r="D215" s="264">
        <v>708939.51</v>
      </c>
      <c r="E215" s="264">
        <v>3474698.5999999996</v>
      </c>
      <c r="F215" s="264">
        <v>3754379.8899999997</v>
      </c>
    </row>
    <row r="216" spans="2:6" x14ac:dyDescent="0.2">
      <c r="B216" s="265" t="s">
        <v>594</v>
      </c>
      <c r="C216" s="264">
        <v>51884491</v>
      </c>
      <c r="D216" s="264">
        <v>708939.51</v>
      </c>
      <c r="E216" s="264">
        <v>3474698.5999999996</v>
      </c>
      <c r="F216" s="264">
        <v>3754379.8899999997</v>
      </c>
    </row>
    <row r="217" spans="2:6" x14ac:dyDescent="0.2">
      <c r="B217" s="263" t="s">
        <v>595</v>
      </c>
      <c r="C217" s="264">
        <v>44459987</v>
      </c>
      <c r="D217" s="264">
        <v>1783721.5</v>
      </c>
      <c r="E217" s="264">
        <v>1822484.96</v>
      </c>
      <c r="F217" s="264">
        <v>1610126.27</v>
      </c>
    </row>
    <row r="218" spans="2:6" x14ac:dyDescent="0.2">
      <c r="B218" s="265" t="s">
        <v>588</v>
      </c>
      <c r="C218" s="264">
        <v>44459987</v>
      </c>
      <c r="D218" s="264">
        <v>1783721.5</v>
      </c>
      <c r="E218" s="264">
        <v>1822484.96</v>
      </c>
      <c r="F218" s="264">
        <v>1610126.27</v>
      </c>
    </row>
    <row r="219" spans="2:6" ht="15" x14ac:dyDescent="0.25">
      <c r="B219" s="259" t="s">
        <v>596</v>
      </c>
      <c r="C219" s="260">
        <v>21701812584</v>
      </c>
      <c r="D219" s="260">
        <v>1212898969.0699997</v>
      </c>
      <c r="E219" s="260">
        <v>1434548286.9600005</v>
      </c>
      <c r="F219" s="260">
        <v>1463071783.47</v>
      </c>
    </row>
    <row r="220" spans="2:6" ht="15" x14ac:dyDescent="0.25">
      <c r="B220" s="261" t="s">
        <v>597</v>
      </c>
      <c r="C220" s="262">
        <v>21701812584</v>
      </c>
      <c r="D220" s="262">
        <v>1212898969.0699997</v>
      </c>
      <c r="E220" s="262">
        <v>1434548286.9600005</v>
      </c>
      <c r="F220" s="262">
        <v>1463071783.47</v>
      </c>
    </row>
    <row r="221" spans="2:6" x14ac:dyDescent="0.2">
      <c r="B221" s="263" t="s">
        <v>598</v>
      </c>
      <c r="C221" s="264">
        <v>17004163914</v>
      </c>
      <c r="D221" s="264">
        <v>1073599904.9299999</v>
      </c>
      <c r="E221" s="264">
        <v>1159764658.2</v>
      </c>
      <c r="F221" s="264">
        <v>1176516086.4400001</v>
      </c>
    </row>
    <row r="222" spans="2:6" x14ac:dyDescent="0.2">
      <c r="B222" s="265" t="s">
        <v>457</v>
      </c>
      <c r="C222" s="264">
        <v>2772250362</v>
      </c>
      <c r="D222" s="264">
        <v>20051426.779999994</v>
      </c>
      <c r="E222" s="264">
        <v>106216180.05000007</v>
      </c>
      <c r="F222" s="264">
        <v>122916169.09000003</v>
      </c>
    </row>
    <row r="223" spans="2:6" x14ac:dyDescent="0.2">
      <c r="B223" s="265" t="s">
        <v>450</v>
      </c>
      <c r="C223" s="264">
        <v>303614200</v>
      </c>
      <c r="D223" s="264">
        <v>450000</v>
      </c>
      <c r="E223" s="264">
        <v>450000</v>
      </c>
      <c r="F223" s="264">
        <v>501439.2</v>
      </c>
    </row>
    <row r="224" spans="2:6" x14ac:dyDescent="0.2">
      <c r="B224" s="265" t="s">
        <v>459</v>
      </c>
      <c r="C224" s="264">
        <v>13580958472</v>
      </c>
      <c r="D224" s="264">
        <v>1053098478.15</v>
      </c>
      <c r="E224" s="264">
        <v>1053098478.15</v>
      </c>
      <c r="F224" s="264">
        <v>1053098478.15</v>
      </c>
    </row>
    <row r="225" spans="2:7" x14ac:dyDescent="0.2">
      <c r="B225" s="263" t="s">
        <v>599</v>
      </c>
      <c r="C225" s="264">
        <v>311698803</v>
      </c>
      <c r="D225" s="264">
        <v>17714130.820000004</v>
      </c>
      <c r="E225" s="264">
        <v>19091683.400000002</v>
      </c>
      <c r="F225" s="264">
        <v>19200220.5</v>
      </c>
    </row>
    <row r="226" spans="2:7" x14ac:dyDescent="0.2">
      <c r="B226" s="265" t="s">
        <v>600</v>
      </c>
      <c r="C226" s="264">
        <v>311698803</v>
      </c>
      <c r="D226" s="264">
        <v>17714130.820000004</v>
      </c>
      <c r="E226" s="264">
        <v>19091683.400000002</v>
      </c>
      <c r="F226" s="264">
        <v>19200220.5</v>
      </c>
    </row>
    <row r="227" spans="2:7" x14ac:dyDescent="0.2">
      <c r="B227" s="263" t="s">
        <v>601</v>
      </c>
      <c r="C227" s="264">
        <v>915072932</v>
      </c>
      <c r="D227" s="264">
        <v>61414075.550000004</v>
      </c>
      <c r="E227" s="264">
        <v>64410854.309999995</v>
      </c>
      <c r="F227" s="264">
        <v>62461977.549999997</v>
      </c>
    </row>
    <row r="228" spans="2:7" x14ac:dyDescent="0.2">
      <c r="B228" s="265" t="s">
        <v>602</v>
      </c>
      <c r="C228" s="264">
        <v>915072932</v>
      </c>
      <c r="D228" s="264">
        <v>61414075.550000004</v>
      </c>
      <c r="E228" s="264">
        <v>64410854.309999995</v>
      </c>
      <c r="F228" s="264">
        <v>62461977.549999997</v>
      </c>
    </row>
    <row r="229" spans="2:7" x14ac:dyDescent="0.2">
      <c r="B229" s="263" t="s">
        <v>603</v>
      </c>
      <c r="C229" s="264">
        <v>564624143</v>
      </c>
      <c r="D229" s="264">
        <v>4444197.5700000012</v>
      </c>
      <c r="E229" s="264">
        <v>31217430.169999994</v>
      </c>
      <c r="F229" s="264">
        <v>34200885.550000012</v>
      </c>
    </row>
    <row r="230" spans="2:7" x14ac:dyDescent="0.2">
      <c r="B230" s="265" t="s">
        <v>604</v>
      </c>
      <c r="C230" s="264">
        <v>564624143</v>
      </c>
      <c r="D230" s="264">
        <v>4444197.5700000012</v>
      </c>
      <c r="E230" s="264">
        <v>31217430.169999994</v>
      </c>
      <c r="F230" s="264">
        <v>34200885.550000012</v>
      </c>
      <c r="G230" s="263"/>
    </row>
    <row r="231" spans="2:7" x14ac:dyDescent="0.2">
      <c r="B231" s="263" t="s">
        <v>605</v>
      </c>
      <c r="C231" s="264">
        <v>122713372</v>
      </c>
      <c r="D231" s="264">
        <v>6000</v>
      </c>
      <c r="E231" s="264">
        <v>6665040.5600000005</v>
      </c>
      <c r="F231" s="264">
        <v>8174566.7999999998</v>
      </c>
      <c r="G231" s="265"/>
    </row>
    <row r="232" spans="2:7" x14ac:dyDescent="0.2">
      <c r="B232" s="265" t="s">
        <v>606</v>
      </c>
      <c r="C232" s="264">
        <v>122713372</v>
      </c>
      <c r="D232" s="264">
        <v>6000</v>
      </c>
      <c r="E232" s="264">
        <v>6665040.5600000005</v>
      </c>
      <c r="F232" s="264">
        <v>8174566.7999999998</v>
      </c>
      <c r="G232" s="263"/>
    </row>
    <row r="233" spans="2:7" x14ac:dyDescent="0.2">
      <c r="B233" s="263" t="s">
        <v>607</v>
      </c>
      <c r="C233" s="264">
        <v>265595015</v>
      </c>
      <c r="D233" s="264">
        <v>14641253.66</v>
      </c>
      <c r="E233" s="264">
        <v>15185856.67</v>
      </c>
      <c r="F233" s="264">
        <v>14504257.359999999</v>
      </c>
      <c r="G233" s="265"/>
    </row>
    <row r="234" spans="2:7" x14ac:dyDescent="0.2">
      <c r="B234" s="265" t="s">
        <v>608</v>
      </c>
      <c r="C234" s="264">
        <v>265595015</v>
      </c>
      <c r="D234" s="264">
        <v>14641253.66</v>
      </c>
      <c r="E234" s="264">
        <v>15185856.67</v>
      </c>
      <c r="F234" s="264">
        <v>14504257.359999999</v>
      </c>
      <c r="G234" s="263"/>
    </row>
    <row r="235" spans="2:7" x14ac:dyDescent="0.2">
      <c r="B235" s="263" t="s">
        <v>609</v>
      </c>
      <c r="C235" s="264">
        <v>493013687</v>
      </c>
      <c r="D235" s="264">
        <v>1783021.86</v>
      </c>
      <c r="E235" s="264">
        <v>30082101.15000001</v>
      </c>
      <c r="F235" s="264">
        <v>36566798.270000003</v>
      </c>
      <c r="G235" s="265"/>
    </row>
    <row r="236" spans="2:7" x14ac:dyDescent="0.2">
      <c r="B236" s="265" t="s">
        <v>610</v>
      </c>
      <c r="C236" s="264">
        <v>493013687</v>
      </c>
      <c r="D236" s="264">
        <v>1783021.86</v>
      </c>
      <c r="E236" s="264">
        <v>30082101.15000001</v>
      </c>
      <c r="F236" s="264">
        <v>36566798.270000003</v>
      </c>
      <c r="G236" s="263"/>
    </row>
    <row r="237" spans="2:7" x14ac:dyDescent="0.2">
      <c r="B237" s="263" t="s">
        <v>611</v>
      </c>
      <c r="C237" s="264">
        <v>492783812</v>
      </c>
      <c r="D237" s="264">
        <v>32638205.299999993</v>
      </c>
      <c r="E237" s="264">
        <v>31856266.969999999</v>
      </c>
      <c r="F237" s="264">
        <v>34871461.939999998</v>
      </c>
      <c r="G237" s="265"/>
    </row>
    <row r="238" spans="2:7" x14ac:dyDescent="0.2">
      <c r="B238" s="265" t="s">
        <v>612</v>
      </c>
      <c r="C238" s="264">
        <v>492783812</v>
      </c>
      <c r="D238" s="264">
        <v>32638205.299999993</v>
      </c>
      <c r="E238" s="264">
        <v>31856266.969999999</v>
      </c>
      <c r="F238" s="264">
        <v>34871461.939999998</v>
      </c>
      <c r="G238" s="263"/>
    </row>
    <row r="239" spans="2:7" x14ac:dyDescent="0.2">
      <c r="B239" s="263" t="s">
        <v>613</v>
      </c>
      <c r="C239" s="264">
        <v>656229718</v>
      </c>
      <c r="D239" s="264">
        <v>4075381.2300000004</v>
      </c>
      <c r="E239" s="264">
        <v>36258259.370000012</v>
      </c>
      <c r="F239" s="264">
        <v>34766810.950000003</v>
      </c>
      <c r="G239" s="265"/>
    </row>
    <row r="240" spans="2:7" x14ac:dyDescent="0.2">
      <c r="B240" s="265" t="s">
        <v>614</v>
      </c>
      <c r="C240" s="264">
        <v>656229718</v>
      </c>
      <c r="D240" s="264">
        <v>4075381.2300000004</v>
      </c>
      <c r="E240" s="264">
        <v>36258259.370000012</v>
      </c>
      <c r="F240" s="264">
        <v>34766810.950000003</v>
      </c>
    </row>
    <row r="241" spans="2:6" x14ac:dyDescent="0.2">
      <c r="B241" s="263" t="s">
        <v>615</v>
      </c>
      <c r="C241" s="264">
        <v>158062578</v>
      </c>
      <c r="D241" s="264">
        <v>943351.84</v>
      </c>
      <c r="E241" s="264">
        <v>4991753.6400000006</v>
      </c>
      <c r="F241" s="264">
        <v>5023814.4800000004</v>
      </c>
    </row>
    <row r="242" spans="2:6" x14ac:dyDescent="0.2">
      <c r="B242" s="265" t="s">
        <v>616</v>
      </c>
      <c r="C242" s="264">
        <v>158062578</v>
      </c>
      <c r="D242" s="264">
        <v>943351.84</v>
      </c>
      <c r="E242" s="264">
        <v>4991753.6400000006</v>
      </c>
      <c r="F242" s="264">
        <v>5023814.4800000004</v>
      </c>
    </row>
    <row r="243" spans="2:6" x14ac:dyDescent="0.2">
      <c r="B243" s="263" t="s">
        <v>617</v>
      </c>
      <c r="C243" s="264">
        <v>563854610</v>
      </c>
      <c r="D243" s="264">
        <v>1639446.31</v>
      </c>
      <c r="E243" s="264">
        <v>35024382.520000003</v>
      </c>
      <c r="F243" s="264">
        <v>36784903.63000001</v>
      </c>
    </row>
    <row r="244" spans="2:6" x14ac:dyDescent="0.2">
      <c r="B244" s="265" t="s">
        <v>618</v>
      </c>
      <c r="C244" s="264">
        <v>563854610</v>
      </c>
      <c r="D244" s="264">
        <v>1639446.31</v>
      </c>
      <c r="E244" s="264">
        <v>35024382.520000003</v>
      </c>
      <c r="F244" s="264">
        <v>36784903.63000001</v>
      </c>
    </row>
    <row r="245" spans="2:6" ht="15" x14ac:dyDescent="0.25">
      <c r="B245" s="259" t="s">
        <v>619</v>
      </c>
      <c r="C245" s="260">
        <v>275378926642</v>
      </c>
      <c r="D245" s="260">
        <v>6163733433.4799986</v>
      </c>
      <c r="E245" s="260">
        <v>18615101661.409996</v>
      </c>
      <c r="F245" s="260">
        <v>18912640774.689999</v>
      </c>
    </row>
    <row r="246" spans="2:6" ht="15" x14ac:dyDescent="0.25">
      <c r="B246" s="261" t="s">
        <v>620</v>
      </c>
      <c r="C246" s="262">
        <v>275378926642</v>
      </c>
      <c r="D246" s="262">
        <v>6163733433.4799986</v>
      </c>
      <c r="E246" s="262">
        <v>18615101661.409996</v>
      </c>
      <c r="F246" s="262">
        <v>18912640774.689999</v>
      </c>
    </row>
    <row r="247" spans="2:6" x14ac:dyDescent="0.2">
      <c r="B247" s="263" t="s">
        <v>621</v>
      </c>
      <c r="C247" s="264">
        <v>223680029647</v>
      </c>
      <c r="D247" s="264">
        <v>5455211511.2599993</v>
      </c>
      <c r="E247" s="264">
        <v>13934718855.949999</v>
      </c>
      <c r="F247" s="264">
        <v>14658299001.319998</v>
      </c>
    </row>
    <row r="248" spans="2:6" x14ac:dyDescent="0.2">
      <c r="B248" s="265" t="s">
        <v>457</v>
      </c>
      <c r="C248" s="264">
        <v>35062189729</v>
      </c>
      <c r="D248" s="264">
        <v>720914613.46999979</v>
      </c>
      <c r="E248" s="264">
        <v>825209319.26999962</v>
      </c>
      <c r="F248" s="264">
        <v>562504453.21000004</v>
      </c>
    </row>
    <row r="249" spans="2:6" x14ac:dyDescent="0.2">
      <c r="B249" s="265" t="s">
        <v>622</v>
      </c>
      <c r="C249" s="264">
        <v>17892440315</v>
      </c>
      <c r="D249" s="264">
        <v>390287285.37000006</v>
      </c>
      <c r="E249" s="264">
        <v>1104517809.3199997</v>
      </c>
      <c r="F249" s="264">
        <v>1161456119.6199996</v>
      </c>
    </row>
    <row r="250" spans="2:6" x14ac:dyDescent="0.2">
      <c r="B250" s="265" t="s">
        <v>623</v>
      </c>
      <c r="C250" s="264">
        <v>94909365279</v>
      </c>
      <c r="D250" s="264">
        <v>1270161411.1699998</v>
      </c>
      <c r="E250" s="264">
        <v>6990987318.1299992</v>
      </c>
      <c r="F250" s="264">
        <v>7477074783.7199993</v>
      </c>
    </row>
    <row r="251" spans="2:6" x14ac:dyDescent="0.2">
      <c r="B251" s="265" t="s">
        <v>624</v>
      </c>
      <c r="C251" s="264">
        <v>40548505246</v>
      </c>
      <c r="D251" s="264">
        <v>780685925.71000004</v>
      </c>
      <c r="E251" s="264">
        <v>2876800100.2400022</v>
      </c>
      <c r="F251" s="264">
        <v>3102679067.4800005</v>
      </c>
    </row>
    <row r="252" spans="2:6" x14ac:dyDescent="0.2">
      <c r="B252" s="265" t="s">
        <v>625</v>
      </c>
      <c r="C252" s="264">
        <v>6973426529</v>
      </c>
      <c r="D252" s="264">
        <v>339759523.61000001</v>
      </c>
      <c r="E252" s="264">
        <v>280643528.38999993</v>
      </c>
      <c r="F252" s="264">
        <v>307503362.31999999</v>
      </c>
    </row>
    <row r="253" spans="2:6" x14ac:dyDescent="0.2">
      <c r="B253" s="265" t="s">
        <v>626</v>
      </c>
      <c r="C253" s="264">
        <v>11223242061</v>
      </c>
      <c r="D253" s="264">
        <v>816081167.84000003</v>
      </c>
      <c r="E253" s="264">
        <v>784343221.54000008</v>
      </c>
      <c r="F253" s="264">
        <v>919067651.08999991</v>
      </c>
    </row>
    <row r="254" spans="2:6" x14ac:dyDescent="0.2">
      <c r="B254" s="265" t="s">
        <v>627</v>
      </c>
      <c r="C254" s="264">
        <v>302594644</v>
      </c>
      <c r="D254" s="264">
        <v>5064490.83</v>
      </c>
      <c r="E254" s="264">
        <v>3265053.3299999991</v>
      </c>
      <c r="F254" s="264">
        <v>3265053.3299999991</v>
      </c>
    </row>
    <row r="255" spans="2:6" x14ac:dyDescent="0.2">
      <c r="B255" s="265" t="s">
        <v>628</v>
      </c>
      <c r="C255" s="264">
        <v>985138501</v>
      </c>
      <c r="D255" s="264">
        <v>28573441.609999999</v>
      </c>
      <c r="E255" s="264">
        <v>60227293.13000001</v>
      </c>
      <c r="F255" s="264">
        <v>59985790.479999989</v>
      </c>
    </row>
    <row r="256" spans="2:6" x14ac:dyDescent="0.2">
      <c r="B256" s="265" t="s">
        <v>629</v>
      </c>
      <c r="C256" s="264">
        <v>2832352690</v>
      </c>
      <c r="D256" s="264">
        <v>209825073.78999999</v>
      </c>
      <c r="E256" s="264">
        <v>114866634.73999999</v>
      </c>
      <c r="F256" s="264">
        <v>133054790.89</v>
      </c>
    </row>
    <row r="257" spans="2:6" x14ac:dyDescent="0.2">
      <c r="B257" s="265" t="s">
        <v>450</v>
      </c>
      <c r="C257" s="264">
        <v>2682340783</v>
      </c>
      <c r="D257" s="264">
        <v>146236022.77999997</v>
      </c>
      <c r="E257" s="264">
        <v>146236022.77999997</v>
      </c>
      <c r="F257" s="264">
        <v>184085374.09999996</v>
      </c>
    </row>
    <row r="258" spans="2:6" x14ac:dyDescent="0.2">
      <c r="B258" s="265" t="s">
        <v>459</v>
      </c>
      <c r="C258" s="264">
        <v>10268433870</v>
      </c>
      <c r="D258" s="264">
        <v>747622555.07999992</v>
      </c>
      <c r="E258" s="264">
        <v>747622555.07999992</v>
      </c>
      <c r="F258" s="264">
        <v>747622555.07999992</v>
      </c>
    </row>
    <row r="259" spans="2:6" x14ac:dyDescent="0.2">
      <c r="B259" s="265" t="s">
        <v>630</v>
      </c>
      <c r="C259" s="264">
        <v>765801033</v>
      </c>
      <c r="D259" s="264">
        <v>103820832.05</v>
      </c>
      <c r="E259" s="264">
        <v>42164313.169999994</v>
      </c>
      <c r="F259" s="264">
        <v>38468998.619999997</v>
      </c>
    </row>
    <row r="260" spans="2:6" x14ac:dyDescent="0.2">
      <c r="B260" s="265" t="s">
        <v>624</v>
      </c>
      <c r="C260" s="264">
        <v>613099584</v>
      </c>
      <c r="D260" s="264">
        <v>0</v>
      </c>
      <c r="E260" s="264">
        <v>7500000</v>
      </c>
      <c r="F260" s="264">
        <v>4034558.45</v>
      </c>
    </row>
    <row r="261" spans="2:6" x14ac:dyDescent="0.2">
      <c r="B261" s="265" t="s">
        <v>631</v>
      </c>
      <c r="C261" s="264">
        <v>152701449</v>
      </c>
      <c r="D261" s="264">
        <v>103820832.05</v>
      </c>
      <c r="E261" s="264">
        <v>34664313.169999994</v>
      </c>
      <c r="F261" s="264">
        <v>34434440.169999994</v>
      </c>
    </row>
    <row r="262" spans="2:6" x14ac:dyDescent="0.2">
      <c r="B262" s="263" t="s">
        <v>632</v>
      </c>
      <c r="C262" s="264">
        <v>898290390</v>
      </c>
      <c r="D262" s="264">
        <v>333452635.90999997</v>
      </c>
      <c r="E262" s="264">
        <v>52288052.319999993</v>
      </c>
      <c r="F262" s="264">
        <v>74071784.250000015</v>
      </c>
    </row>
    <row r="263" spans="2:6" x14ac:dyDescent="0.2">
      <c r="B263" s="265" t="s">
        <v>622</v>
      </c>
      <c r="C263" s="264">
        <v>898290390</v>
      </c>
      <c r="D263" s="264">
        <v>333452635.90999997</v>
      </c>
      <c r="E263" s="264">
        <v>52288052.319999993</v>
      </c>
      <c r="F263" s="264">
        <v>74071784.250000015</v>
      </c>
    </row>
    <row r="264" spans="2:6" x14ac:dyDescent="0.2">
      <c r="B264" s="263" t="s">
        <v>633</v>
      </c>
      <c r="C264" s="264">
        <v>17723047260</v>
      </c>
      <c r="D264" s="264">
        <v>45225486.630000003</v>
      </c>
      <c r="E264" s="264">
        <v>1337611158.6400003</v>
      </c>
      <c r="F264" s="264">
        <v>1294240141.9000001</v>
      </c>
    </row>
    <row r="265" spans="2:6" x14ac:dyDescent="0.2">
      <c r="B265" s="265" t="s">
        <v>634</v>
      </c>
      <c r="C265" s="264">
        <v>17723047260</v>
      </c>
      <c r="D265" s="264">
        <v>45225486.630000003</v>
      </c>
      <c r="E265" s="264">
        <v>1337611158.6400003</v>
      </c>
      <c r="F265" s="264">
        <v>1294240141.9000001</v>
      </c>
    </row>
    <row r="266" spans="2:6" x14ac:dyDescent="0.2">
      <c r="B266" s="263" t="s">
        <v>635</v>
      </c>
      <c r="C266" s="264">
        <v>240545437</v>
      </c>
      <c r="D266" s="264">
        <v>65528956.750000007</v>
      </c>
      <c r="E266" s="264">
        <v>64470054.000000007</v>
      </c>
      <c r="F266" s="264">
        <v>65568005.960000001</v>
      </c>
    </row>
    <row r="267" spans="2:6" x14ac:dyDescent="0.2">
      <c r="B267" s="265" t="s">
        <v>622</v>
      </c>
      <c r="C267" s="264">
        <v>240545437</v>
      </c>
      <c r="D267" s="264">
        <v>65528956.750000007</v>
      </c>
      <c r="E267" s="264">
        <v>64470054.000000007</v>
      </c>
      <c r="F267" s="264">
        <v>65568005.960000001</v>
      </c>
    </row>
    <row r="268" spans="2:6" x14ac:dyDescent="0.2">
      <c r="B268" s="263" t="s">
        <v>636</v>
      </c>
      <c r="C268" s="264">
        <v>3183614449</v>
      </c>
      <c r="D268" s="264">
        <v>291986449.50000006</v>
      </c>
      <c r="E268" s="264">
        <v>284726980.19</v>
      </c>
      <c r="F268" s="264">
        <v>169342505.25</v>
      </c>
    </row>
    <row r="269" spans="2:6" x14ac:dyDescent="0.2">
      <c r="B269" s="265" t="s">
        <v>627</v>
      </c>
      <c r="C269" s="264">
        <v>3183614449</v>
      </c>
      <c r="D269" s="264">
        <v>291986449.50000006</v>
      </c>
      <c r="E269" s="264">
        <v>284726980.19</v>
      </c>
      <c r="F269" s="264">
        <v>169342505.25</v>
      </c>
    </row>
    <row r="270" spans="2:6" x14ac:dyDescent="0.2">
      <c r="B270" s="263" t="s">
        <v>637</v>
      </c>
      <c r="C270" s="264">
        <v>2707281872</v>
      </c>
      <c r="D270" s="264">
        <v>253168799.05999991</v>
      </c>
      <c r="E270" s="264">
        <v>261408928.12999997</v>
      </c>
      <c r="F270" s="264">
        <v>261751499.00999993</v>
      </c>
    </row>
    <row r="271" spans="2:6" x14ac:dyDescent="0.2">
      <c r="B271" s="265" t="s">
        <v>627</v>
      </c>
      <c r="C271" s="264">
        <v>2707281872</v>
      </c>
      <c r="D271" s="264">
        <v>253168799.05999991</v>
      </c>
      <c r="E271" s="264">
        <v>261408928.12999997</v>
      </c>
      <c r="F271" s="264">
        <v>261751499.00999993</v>
      </c>
    </row>
    <row r="272" spans="2:6" x14ac:dyDescent="0.2">
      <c r="B272" s="263" t="s">
        <v>638</v>
      </c>
      <c r="C272" s="264">
        <v>26180316554</v>
      </c>
      <c r="D272" s="264">
        <v>-384661237.68000001</v>
      </c>
      <c r="E272" s="264">
        <v>2637713319.0099998</v>
      </c>
      <c r="F272" s="264">
        <v>2350898838.3800001</v>
      </c>
    </row>
    <row r="273" spans="2:6" x14ac:dyDescent="0.2">
      <c r="B273" s="265" t="s">
        <v>639</v>
      </c>
      <c r="C273" s="264">
        <v>26180316554</v>
      </c>
      <c r="D273" s="264">
        <v>-384661237.68000001</v>
      </c>
      <c r="E273" s="264">
        <v>2637713319.0099998</v>
      </c>
      <c r="F273" s="264">
        <v>2350898838.3800001</v>
      </c>
    </row>
    <row r="274" spans="2:6" ht="15" x14ac:dyDescent="0.25">
      <c r="B274" s="259" t="s">
        <v>640</v>
      </c>
      <c r="C274" s="260">
        <v>137788992563</v>
      </c>
      <c r="D274" s="260">
        <v>10250931839.060001</v>
      </c>
      <c r="E274" s="260">
        <v>11389839715.280001</v>
      </c>
      <c r="F274" s="260">
        <v>9753303710.2600021</v>
      </c>
    </row>
    <row r="275" spans="2:6" ht="15" x14ac:dyDescent="0.25">
      <c r="B275" s="261" t="s">
        <v>641</v>
      </c>
      <c r="C275" s="262">
        <v>137788992563</v>
      </c>
      <c r="D275" s="262">
        <v>10250931839.060001</v>
      </c>
      <c r="E275" s="262">
        <v>11389839715.280001</v>
      </c>
      <c r="F275" s="262">
        <v>9753303710.2600021</v>
      </c>
    </row>
    <row r="276" spans="2:6" x14ac:dyDescent="0.2">
      <c r="B276" s="263" t="s">
        <v>642</v>
      </c>
      <c r="C276" s="264">
        <v>123141296318</v>
      </c>
      <c r="D276" s="264">
        <v>9759597214.0400009</v>
      </c>
      <c r="E276" s="264">
        <v>9695197209.7300014</v>
      </c>
      <c r="F276" s="264">
        <v>9217278481.670002</v>
      </c>
    </row>
    <row r="277" spans="2:6" x14ac:dyDescent="0.2">
      <c r="B277" s="265" t="s">
        <v>457</v>
      </c>
      <c r="C277" s="264">
        <v>7067109162</v>
      </c>
      <c r="D277" s="264">
        <v>500527750.20999992</v>
      </c>
      <c r="E277" s="264">
        <v>502423492.82000005</v>
      </c>
      <c r="F277" s="264">
        <v>465576047.25999993</v>
      </c>
    </row>
    <row r="278" spans="2:6" x14ac:dyDescent="0.2">
      <c r="B278" s="265" t="s">
        <v>643</v>
      </c>
      <c r="C278" s="264">
        <v>525652058</v>
      </c>
      <c r="D278" s="264">
        <v>30865150.98</v>
      </c>
      <c r="E278" s="264">
        <v>41453249.79999999</v>
      </c>
      <c r="F278" s="264">
        <v>40214569.909999989</v>
      </c>
    </row>
    <row r="279" spans="2:6" x14ac:dyDescent="0.2">
      <c r="B279" s="265" t="s">
        <v>644</v>
      </c>
      <c r="C279" s="264">
        <v>82388922</v>
      </c>
      <c r="D279" s="264">
        <v>86313253.909999996</v>
      </c>
      <c r="E279" s="264">
        <v>6153416.0700000003</v>
      </c>
      <c r="F279" s="264">
        <v>5531075.0700000003</v>
      </c>
    </row>
    <row r="280" spans="2:6" x14ac:dyDescent="0.2">
      <c r="B280" s="265" t="s">
        <v>645</v>
      </c>
      <c r="C280" s="264">
        <v>1835087327</v>
      </c>
      <c r="D280" s="264">
        <v>241871146.46000001</v>
      </c>
      <c r="E280" s="264">
        <v>246289176.64000002</v>
      </c>
      <c r="F280" s="264">
        <v>492787228.38</v>
      </c>
    </row>
    <row r="281" spans="2:6" x14ac:dyDescent="0.2">
      <c r="B281" s="265" t="s">
        <v>484</v>
      </c>
      <c r="C281" s="264">
        <v>95536158</v>
      </c>
      <c r="D281" s="264">
        <v>7813303.21</v>
      </c>
      <c r="E281" s="264">
        <v>7813303.21</v>
      </c>
      <c r="F281" s="264">
        <v>2817822.54</v>
      </c>
    </row>
    <row r="282" spans="2:6" x14ac:dyDescent="0.2">
      <c r="B282" s="265" t="s">
        <v>646</v>
      </c>
      <c r="C282" s="264">
        <v>1011580000</v>
      </c>
      <c r="D282" s="264">
        <v>847080386.95000005</v>
      </c>
      <c r="E282" s="264">
        <v>844655184.87000012</v>
      </c>
      <c r="F282" s="264">
        <v>94400</v>
      </c>
    </row>
    <row r="283" spans="2:6" x14ac:dyDescent="0.2">
      <c r="B283" s="265" t="s">
        <v>647</v>
      </c>
      <c r="C283" s="264">
        <v>26900000</v>
      </c>
      <c r="D283" s="264">
        <v>35500</v>
      </c>
      <c r="E283" s="264">
        <v>35500</v>
      </c>
      <c r="F283" s="264">
        <v>0</v>
      </c>
    </row>
    <row r="284" spans="2:6" x14ac:dyDescent="0.2">
      <c r="B284" s="265" t="s">
        <v>648</v>
      </c>
      <c r="C284" s="264">
        <v>25200000</v>
      </c>
      <c r="D284" s="264">
        <v>640000</v>
      </c>
      <c r="E284" s="264">
        <v>1923164</v>
      </c>
      <c r="F284" s="264">
        <v>1744040</v>
      </c>
    </row>
    <row r="285" spans="2:6" x14ac:dyDescent="0.2">
      <c r="B285" s="265" t="s">
        <v>450</v>
      </c>
      <c r="C285" s="264">
        <v>1216770278</v>
      </c>
      <c r="D285" s="264">
        <v>98848649.150000006</v>
      </c>
      <c r="E285" s="264">
        <v>98848649.150000006</v>
      </c>
      <c r="F285" s="264">
        <v>98866020.020000011</v>
      </c>
    </row>
    <row r="286" spans="2:6" x14ac:dyDescent="0.2">
      <c r="B286" s="265" t="s">
        <v>459</v>
      </c>
      <c r="C286" s="264">
        <v>111255072413</v>
      </c>
      <c r="D286" s="264">
        <v>7945602073.170001</v>
      </c>
      <c r="E286" s="264">
        <v>7945602073.170001</v>
      </c>
      <c r="F286" s="264">
        <v>8109647278.4900017</v>
      </c>
    </row>
    <row r="287" spans="2:6" x14ac:dyDescent="0.2">
      <c r="B287" s="263" t="s">
        <v>649</v>
      </c>
      <c r="C287" s="264">
        <v>571105704</v>
      </c>
      <c r="D287" s="264">
        <v>12562620.760000005</v>
      </c>
      <c r="E287" s="264">
        <v>11064003.210000005</v>
      </c>
      <c r="F287" s="264">
        <v>13100076.320000002</v>
      </c>
    </row>
    <row r="288" spans="2:6" x14ac:dyDescent="0.2">
      <c r="B288" s="265" t="s">
        <v>646</v>
      </c>
      <c r="C288" s="264">
        <v>571105704</v>
      </c>
      <c r="D288" s="264">
        <v>12562620.760000005</v>
      </c>
      <c r="E288" s="264">
        <v>11064003.210000005</v>
      </c>
      <c r="F288" s="264">
        <v>13100076.320000002</v>
      </c>
    </row>
    <row r="289" spans="2:6" x14ac:dyDescent="0.2">
      <c r="B289" s="263" t="s">
        <v>650</v>
      </c>
      <c r="C289" s="264">
        <v>13679372106</v>
      </c>
      <c r="D289" s="264">
        <v>446471195.21000004</v>
      </c>
      <c r="E289" s="264">
        <v>1648136645.04</v>
      </c>
      <c r="F289" s="264">
        <v>490822121.15000004</v>
      </c>
    </row>
    <row r="290" spans="2:6" x14ac:dyDescent="0.2">
      <c r="B290" s="265" t="s">
        <v>651</v>
      </c>
      <c r="C290" s="264">
        <v>6364483616</v>
      </c>
      <c r="D290" s="264">
        <v>332389647.85000002</v>
      </c>
      <c r="E290" s="264">
        <v>494098674.12</v>
      </c>
      <c r="F290" s="264">
        <v>366055141.15000004</v>
      </c>
    </row>
    <row r="291" spans="2:6" x14ac:dyDescent="0.2">
      <c r="B291" s="265" t="s">
        <v>643</v>
      </c>
      <c r="C291" s="264">
        <v>7314888490</v>
      </c>
      <c r="D291" s="264">
        <v>689120</v>
      </c>
      <c r="E291" s="264">
        <v>1154037970.9200001</v>
      </c>
      <c r="F291" s="264">
        <v>124766980</v>
      </c>
    </row>
    <row r="292" spans="2:6" x14ac:dyDescent="0.2">
      <c r="B292" s="265" t="s">
        <v>645</v>
      </c>
      <c r="C292" s="264">
        <v>0</v>
      </c>
      <c r="D292" s="264">
        <v>0</v>
      </c>
      <c r="E292" s="264">
        <v>0</v>
      </c>
      <c r="F292" s="264">
        <v>0</v>
      </c>
    </row>
    <row r="293" spans="2:6" x14ac:dyDescent="0.2">
      <c r="B293" s="265" t="s">
        <v>646</v>
      </c>
      <c r="C293" s="264">
        <v>0</v>
      </c>
      <c r="D293" s="264">
        <v>113392427.36</v>
      </c>
      <c r="E293" s="264">
        <v>0</v>
      </c>
      <c r="F293" s="264">
        <v>0</v>
      </c>
    </row>
    <row r="294" spans="2:6" x14ac:dyDescent="0.2">
      <c r="B294" s="263" t="s">
        <v>652</v>
      </c>
      <c r="C294" s="264">
        <v>397218435</v>
      </c>
      <c r="D294" s="264">
        <v>32300809.049999997</v>
      </c>
      <c r="E294" s="264">
        <v>35441857.299999997</v>
      </c>
      <c r="F294" s="264">
        <v>32103031.119999997</v>
      </c>
    </row>
    <row r="295" spans="2:6" x14ac:dyDescent="0.2">
      <c r="B295" s="265" t="s">
        <v>653</v>
      </c>
      <c r="C295" s="264">
        <v>397218435</v>
      </c>
      <c r="D295" s="264">
        <v>32300809.049999997</v>
      </c>
      <c r="E295" s="264">
        <v>35441857.299999997</v>
      </c>
      <c r="F295" s="264">
        <v>32103031.119999997</v>
      </c>
    </row>
    <row r="296" spans="2:6" ht="15" x14ac:dyDescent="0.25">
      <c r="B296" s="259" t="s">
        <v>654</v>
      </c>
      <c r="C296" s="260">
        <v>3136389584</v>
      </c>
      <c r="D296" s="260">
        <v>322613721.10999995</v>
      </c>
      <c r="E296" s="260">
        <v>277850340.10000002</v>
      </c>
      <c r="F296" s="260">
        <v>360743934.47999996</v>
      </c>
    </row>
    <row r="297" spans="2:6" ht="15" x14ac:dyDescent="0.25">
      <c r="B297" s="261" t="s">
        <v>655</v>
      </c>
      <c r="C297" s="262">
        <v>3136389584</v>
      </c>
      <c r="D297" s="262">
        <v>322613721.10999995</v>
      </c>
      <c r="E297" s="262">
        <v>277850340.10000002</v>
      </c>
      <c r="F297" s="262">
        <v>360743934.47999996</v>
      </c>
    </row>
    <row r="298" spans="2:6" x14ac:dyDescent="0.2">
      <c r="B298" s="263" t="s">
        <v>656</v>
      </c>
      <c r="C298" s="264">
        <v>3028904514</v>
      </c>
      <c r="D298" s="264">
        <v>322613721.10999995</v>
      </c>
      <c r="E298" s="264">
        <v>271911484.17000002</v>
      </c>
      <c r="F298" s="264">
        <v>354311078.54999995</v>
      </c>
    </row>
    <row r="299" spans="2:6" x14ac:dyDescent="0.2">
      <c r="B299" s="265" t="s">
        <v>457</v>
      </c>
      <c r="C299" s="264">
        <v>1358974494</v>
      </c>
      <c r="D299" s="264">
        <v>125031822.23</v>
      </c>
      <c r="E299" s="264">
        <v>99527617.500000015</v>
      </c>
      <c r="F299" s="264">
        <v>85291319.389999986</v>
      </c>
    </row>
    <row r="300" spans="2:6" x14ac:dyDescent="0.2">
      <c r="B300" s="265" t="s">
        <v>657</v>
      </c>
      <c r="C300" s="264">
        <v>247446162</v>
      </c>
      <c r="D300" s="264">
        <v>92435978.810000002</v>
      </c>
      <c r="E300" s="264">
        <v>61274816.550000004</v>
      </c>
      <c r="F300" s="264">
        <v>71739907.879999995</v>
      </c>
    </row>
    <row r="301" spans="2:6" x14ac:dyDescent="0.2">
      <c r="B301" s="265" t="s">
        <v>658</v>
      </c>
      <c r="C301" s="264">
        <v>887884786</v>
      </c>
      <c r="D301" s="264">
        <v>40640634.700000003</v>
      </c>
      <c r="E301" s="264">
        <v>45443429.210000001</v>
      </c>
      <c r="F301" s="264">
        <v>18880565.890000001</v>
      </c>
    </row>
    <row r="302" spans="2:6" x14ac:dyDescent="0.2">
      <c r="B302" s="265" t="s">
        <v>659</v>
      </c>
      <c r="C302" s="264">
        <v>63746476</v>
      </c>
      <c r="D302" s="264">
        <v>5530516.2100000009</v>
      </c>
      <c r="E302" s="264">
        <v>5530516.2100000009</v>
      </c>
      <c r="F302" s="264">
        <v>5128004.290000001</v>
      </c>
    </row>
    <row r="303" spans="2:6" x14ac:dyDescent="0.2">
      <c r="B303" s="265" t="s">
        <v>660</v>
      </c>
      <c r="C303" s="264">
        <v>24231770</v>
      </c>
      <c r="D303" s="264">
        <v>6143681.6699999999</v>
      </c>
      <c r="E303" s="264">
        <v>4989533.26</v>
      </c>
      <c r="F303" s="264">
        <v>1688042.65</v>
      </c>
    </row>
    <row r="304" spans="2:6" x14ac:dyDescent="0.2">
      <c r="B304" s="265" t="s">
        <v>661</v>
      </c>
      <c r="C304" s="264">
        <v>232961226</v>
      </c>
      <c r="D304" s="264">
        <v>36631294.029999994</v>
      </c>
      <c r="E304" s="264">
        <v>38945777.979999997</v>
      </c>
      <c r="F304" s="264">
        <v>36495953.25</v>
      </c>
    </row>
    <row r="305" spans="2:6" x14ac:dyDescent="0.2">
      <c r="B305" s="265" t="s">
        <v>450</v>
      </c>
      <c r="C305" s="264">
        <v>213659600</v>
      </c>
      <c r="D305" s="264">
        <v>16199793.459999999</v>
      </c>
      <c r="E305" s="264">
        <v>16199793.459999999</v>
      </c>
      <c r="F305" s="264">
        <v>135087285.19999999</v>
      </c>
    </row>
    <row r="306" spans="2:6" x14ac:dyDescent="0.2">
      <c r="B306" s="263" t="s">
        <v>662</v>
      </c>
      <c r="C306" s="264">
        <v>107485070</v>
      </c>
      <c r="D306" s="264">
        <v>0</v>
      </c>
      <c r="E306" s="264">
        <v>5938855.9299999997</v>
      </c>
      <c r="F306" s="264">
        <v>6432855.9299999997</v>
      </c>
    </row>
    <row r="307" spans="2:6" x14ac:dyDescent="0.2">
      <c r="B307" s="265" t="s">
        <v>661</v>
      </c>
      <c r="C307" s="264">
        <v>107485070</v>
      </c>
      <c r="D307" s="264">
        <v>0</v>
      </c>
      <c r="E307" s="264">
        <v>5938855.9299999997</v>
      </c>
      <c r="F307" s="264">
        <v>6432855.9299999997</v>
      </c>
    </row>
    <row r="308" spans="2:6" ht="15" x14ac:dyDescent="0.25">
      <c r="B308" s="259" t="s">
        <v>663</v>
      </c>
      <c r="C308" s="260">
        <v>2512106847</v>
      </c>
      <c r="D308" s="260">
        <v>147909244.81999999</v>
      </c>
      <c r="E308" s="260">
        <v>149244489.69999999</v>
      </c>
      <c r="F308" s="260">
        <v>150791192.07999998</v>
      </c>
    </row>
    <row r="309" spans="2:6" ht="15" x14ac:dyDescent="0.25">
      <c r="B309" s="261" t="s">
        <v>664</v>
      </c>
      <c r="C309" s="262">
        <v>2512106847</v>
      </c>
      <c r="D309" s="262">
        <v>147909244.81999999</v>
      </c>
      <c r="E309" s="262">
        <v>149244489.69999999</v>
      </c>
      <c r="F309" s="262">
        <v>150791192.07999998</v>
      </c>
    </row>
    <row r="310" spans="2:6" x14ac:dyDescent="0.2">
      <c r="B310" s="263" t="s">
        <v>665</v>
      </c>
      <c r="C310" s="264">
        <v>2512106847</v>
      </c>
      <c r="D310" s="264">
        <v>147909244.81999999</v>
      </c>
      <c r="E310" s="264">
        <v>149244489.69999999</v>
      </c>
      <c r="F310" s="264">
        <v>150791192.07999998</v>
      </c>
    </row>
    <row r="311" spans="2:6" x14ac:dyDescent="0.2">
      <c r="B311" s="265" t="s">
        <v>457</v>
      </c>
      <c r="C311" s="264">
        <v>571556206</v>
      </c>
      <c r="D311" s="264">
        <v>30798465.449999999</v>
      </c>
      <c r="E311" s="264">
        <v>31084932.090000004</v>
      </c>
      <c r="F311" s="264">
        <v>29690067.040000003</v>
      </c>
    </row>
    <row r="312" spans="2:6" x14ac:dyDescent="0.2">
      <c r="B312" s="265" t="s">
        <v>666</v>
      </c>
      <c r="C312" s="264">
        <v>325386706</v>
      </c>
      <c r="D312" s="264">
        <v>32381719.149999999</v>
      </c>
      <c r="E312" s="264">
        <v>31515945.029999997</v>
      </c>
      <c r="F312" s="264">
        <v>31679722.189999998</v>
      </c>
    </row>
    <row r="313" spans="2:6" x14ac:dyDescent="0.2">
      <c r="B313" s="265" t="s">
        <v>667</v>
      </c>
      <c r="C313" s="264">
        <v>70588060</v>
      </c>
      <c r="D313" s="264">
        <v>996039.47000000009</v>
      </c>
      <c r="E313" s="264">
        <v>1013621.4700000001</v>
      </c>
      <c r="F313" s="264">
        <v>996039.47000000009</v>
      </c>
    </row>
    <row r="314" spans="2:6" x14ac:dyDescent="0.2">
      <c r="B314" s="265" t="s">
        <v>668</v>
      </c>
      <c r="C314" s="264">
        <v>596500000</v>
      </c>
      <c r="D314" s="264">
        <v>13096012.25</v>
      </c>
      <c r="E314" s="264">
        <v>14992982.610000001</v>
      </c>
      <c r="F314" s="264">
        <v>17778304.879999999</v>
      </c>
    </row>
    <row r="315" spans="2:6" x14ac:dyDescent="0.2">
      <c r="B315" s="265" t="s">
        <v>450</v>
      </c>
      <c r="C315" s="264">
        <v>24755964</v>
      </c>
      <c r="D315" s="264">
        <v>378461</v>
      </c>
      <c r="E315" s="264">
        <v>378461</v>
      </c>
      <c r="F315" s="264">
        <v>388511</v>
      </c>
    </row>
    <row r="316" spans="2:6" x14ac:dyDescent="0.2">
      <c r="B316" s="265" t="s">
        <v>459</v>
      </c>
      <c r="C316" s="264">
        <v>923319911</v>
      </c>
      <c r="D316" s="264">
        <v>70258547.5</v>
      </c>
      <c r="E316" s="264">
        <v>70258547.5</v>
      </c>
      <c r="F316" s="264">
        <v>70258547.5</v>
      </c>
    </row>
    <row r="317" spans="2:6" ht="15" x14ac:dyDescent="0.25">
      <c r="B317" s="259" t="s">
        <v>669</v>
      </c>
      <c r="C317" s="260">
        <v>15106778711</v>
      </c>
      <c r="D317" s="260">
        <v>1088125168.2800002</v>
      </c>
      <c r="E317" s="260">
        <v>1343690504.4700003</v>
      </c>
      <c r="F317" s="260">
        <v>1222536790.7300003</v>
      </c>
    </row>
    <row r="318" spans="2:6" ht="15" x14ac:dyDescent="0.25">
      <c r="B318" s="261" t="s">
        <v>670</v>
      </c>
      <c r="C318" s="262">
        <v>15106778711</v>
      </c>
      <c r="D318" s="262">
        <v>1088125168.2800002</v>
      </c>
      <c r="E318" s="262">
        <v>1343690504.4700003</v>
      </c>
      <c r="F318" s="262">
        <v>1222536790.7300003</v>
      </c>
    </row>
    <row r="319" spans="2:6" x14ac:dyDescent="0.2">
      <c r="B319" s="263" t="s">
        <v>671</v>
      </c>
      <c r="C319" s="264">
        <v>14278527043</v>
      </c>
      <c r="D319" s="264">
        <v>1064964038.3900001</v>
      </c>
      <c r="E319" s="264">
        <v>1288465647.1700001</v>
      </c>
      <c r="F319" s="264">
        <v>1173108038.9100001</v>
      </c>
    </row>
    <row r="320" spans="2:6" x14ac:dyDescent="0.2">
      <c r="B320" s="265" t="s">
        <v>457</v>
      </c>
      <c r="C320" s="264">
        <v>4231506574</v>
      </c>
      <c r="D320" s="264">
        <v>309702199.20999998</v>
      </c>
      <c r="E320" s="264">
        <v>368219256.17999989</v>
      </c>
      <c r="F320" s="264">
        <v>369285161.35999995</v>
      </c>
    </row>
    <row r="321" spans="2:7" x14ac:dyDescent="0.2">
      <c r="B321" s="265" t="s">
        <v>672</v>
      </c>
      <c r="C321" s="264">
        <v>30000000</v>
      </c>
      <c r="D321" s="264">
        <v>4491369.24</v>
      </c>
      <c r="E321" s="264">
        <v>3337566.56</v>
      </c>
      <c r="F321" s="264">
        <v>0</v>
      </c>
    </row>
    <row r="322" spans="2:7" x14ac:dyDescent="0.2">
      <c r="B322" s="265" t="s">
        <v>673</v>
      </c>
      <c r="C322" s="264">
        <v>2199430480</v>
      </c>
      <c r="D322" s="264">
        <v>114023276.45000003</v>
      </c>
      <c r="E322" s="264">
        <v>276625619.58000004</v>
      </c>
      <c r="F322" s="264">
        <v>180682547.92000002</v>
      </c>
    </row>
    <row r="323" spans="2:7" x14ac:dyDescent="0.2">
      <c r="B323" s="265" t="s">
        <v>674</v>
      </c>
      <c r="C323" s="264">
        <v>329169880</v>
      </c>
      <c r="D323" s="264">
        <v>6891232.9100000001</v>
      </c>
      <c r="E323" s="264">
        <v>8915206.9699999988</v>
      </c>
      <c r="F323" s="264">
        <v>2882307.5700000003</v>
      </c>
    </row>
    <row r="324" spans="2:7" x14ac:dyDescent="0.2">
      <c r="B324" s="265" t="s">
        <v>675</v>
      </c>
      <c r="C324" s="264">
        <v>191602200</v>
      </c>
      <c r="D324" s="264">
        <v>147783.20000000001</v>
      </c>
      <c r="E324" s="264">
        <v>1659820.5</v>
      </c>
      <c r="F324" s="264">
        <v>1949733.3800000001</v>
      </c>
    </row>
    <row r="325" spans="2:7" x14ac:dyDescent="0.2">
      <c r="B325" s="265" t="s">
        <v>450</v>
      </c>
      <c r="C325" s="264">
        <v>1086049752</v>
      </c>
      <c r="D325" s="264">
        <v>165332375.41</v>
      </c>
      <c r="E325" s="264">
        <v>165332375.41</v>
      </c>
      <c r="F325" s="264">
        <v>174298194.37</v>
      </c>
    </row>
    <row r="326" spans="2:7" x14ac:dyDescent="0.2">
      <c r="B326" s="265" t="s">
        <v>459</v>
      </c>
      <c r="C326" s="264">
        <v>6210768157</v>
      </c>
      <c r="D326" s="264">
        <v>464375801.97000009</v>
      </c>
      <c r="E326" s="264">
        <v>464375801.97000009</v>
      </c>
      <c r="F326" s="264">
        <v>444010094.31000006</v>
      </c>
    </row>
    <row r="327" spans="2:7" x14ac:dyDescent="0.2">
      <c r="B327" s="263" t="s">
        <v>676</v>
      </c>
      <c r="C327" s="264">
        <v>656607258</v>
      </c>
      <c r="D327" s="264">
        <v>13901009.690000001</v>
      </c>
      <c r="E327" s="264">
        <v>44406124.010000005</v>
      </c>
      <c r="F327" s="264">
        <v>36054383.49000001</v>
      </c>
      <c r="G327" s="265"/>
    </row>
    <row r="328" spans="2:7" x14ac:dyDescent="0.2">
      <c r="B328" s="265" t="s">
        <v>677</v>
      </c>
      <c r="C328" s="264">
        <v>579907258</v>
      </c>
      <c r="D328" s="264">
        <v>1496984.71</v>
      </c>
      <c r="E328" s="264">
        <v>38091945.410000004</v>
      </c>
      <c r="F328" s="264">
        <v>34930484.890000008</v>
      </c>
      <c r="G328" s="265"/>
    </row>
    <row r="329" spans="2:7" x14ac:dyDescent="0.2">
      <c r="B329" s="265" t="s">
        <v>678</v>
      </c>
      <c r="C329" s="264">
        <v>54500000</v>
      </c>
      <c r="D329" s="264">
        <v>7963479.9800000004</v>
      </c>
      <c r="E329" s="264">
        <v>5650686.0999999996</v>
      </c>
      <c r="F329" s="264">
        <v>460406.1</v>
      </c>
      <c r="G329" s="265"/>
    </row>
    <row r="330" spans="2:7" x14ac:dyDescent="0.2">
      <c r="B330" s="265" t="s">
        <v>679</v>
      </c>
      <c r="C330" s="264">
        <v>22200000</v>
      </c>
      <c r="D330" s="264">
        <v>4440545</v>
      </c>
      <c r="E330" s="264">
        <v>663492.5</v>
      </c>
      <c r="F330" s="264">
        <v>663492.5</v>
      </c>
      <c r="G330" s="265"/>
    </row>
    <row r="331" spans="2:7" x14ac:dyDescent="0.2">
      <c r="B331" s="263" t="s">
        <v>680</v>
      </c>
      <c r="C331" s="264">
        <v>28022531</v>
      </c>
      <c r="D331" s="264">
        <v>1141229.73</v>
      </c>
      <c r="E331" s="264">
        <v>1347634.6300000001</v>
      </c>
      <c r="F331" s="264">
        <v>1870683.3800000001</v>
      </c>
      <c r="G331" s="265"/>
    </row>
    <row r="332" spans="2:7" x14ac:dyDescent="0.2">
      <c r="B332" s="265" t="s">
        <v>457</v>
      </c>
      <c r="C332" s="264">
        <v>28022531</v>
      </c>
      <c r="D332" s="264">
        <v>1141229.73</v>
      </c>
      <c r="E332" s="264">
        <v>1347634.6300000001</v>
      </c>
      <c r="F332" s="264">
        <v>1870683.3800000001</v>
      </c>
      <c r="G332" s="265"/>
    </row>
    <row r="333" spans="2:7" x14ac:dyDescent="0.2">
      <c r="B333" s="263" t="s">
        <v>681</v>
      </c>
      <c r="C333" s="264">
        <v>143621879</v>
      </c>
      <c r="D333" s="264">
        <v>8118890.4700000007</v>
      </c>
      <c r="E333" s="264">
        <v>9471098.6600000001</v>
      </c>
      <c r="F333" s="264">
        <v>11503684.949999999</v>
      </c>
      <c r="G333" s="265"/>
    </row>
    <row r="334" spans="2:7" x14ac:dyDescent="0.2">
      <c r="B334" s="265" t="s">
        <v>682</v>
      </c>
      <c r="C334" s="264">
        <v>143621879</v>
      </c>
      <c r="D334" s="264">
        <v>8118890.4700000007</v>
      </c>
      <c r="E334" s="264">
        <v>9471098.6600000001</v>
      </c>
      <c r="F334" s="264">
        <v>11503684.949999999</v>
      </c>
    </row>
    <row r="335" spans="2:7" ht="15" x14ac:dyDescent="0.25">
      <c r="B335" s="259" t="s">
        <v>683</v>
      </c>
      <c r="C335" s="260">
        <v>49629942224</v>
      </c>
      <c r="D335" s="260">
        <v>3527577114.9400001</v>
      </c>
      <c r="E335" s="260">
        <v>3969742089.9400005</v>
      </c>
      <c r="F335" s="260">
        <v>3089226846.4099994</v>
      </c>
    </row>
    <row r="336" spans="2:7" ht="15" x14ac:dyDescent="0.25">
      <c r="B336" s="261" t="s">
        <v>684</v>
      </c>
      <c r="C336" s="262">
        <v>49629942224</v>
      </c>
      <c r="D336" s="262">
        <v>3527577114.9400001</v>
      </c>
      <c r="E336" s="262">
        <v>3969742089.9400005</v>
      </c>
      <c r="F336" s="262">
        <v>3089226846.4099994</v>
      </c>
    </row>
    <row r="337" spans="2:6" x14ac:dyDescent="0.2">
      <c r="B337" s="263" t="s">
        <v>685</v>
      </c>
      <c r="C337" s="264">
        <v>30578964242</v>
      </c>
      <c r="D337" s="264">
        <v>2437558651.79</v>
      </c>
      <c r="E337" s="264">
        <v>2765837635.77</v>
      </c>
      <c r="F337" s="264">
        <v>1606703987.2900002</v>
      </c>
    </row>
    <row r="338" spans="2:6" x14ac:dyDescent="0.2">
      <c r="B338" s="265" t="s">
        <v>457</v>
      </c>
      <c r="C338" s="264">
        <v>2116987288</v>
      </c>
      <c r="D338" s="264">
        <v>96894297.889999986</v>
      </c>
      <c r="E338" s="264">
        <v>161038031.45000002</v>
      </c>
      <c r="F338" s="264">
        <v>168360694.20999998</v>
      </c>
    </row>
    <row r="339" spans="2:6" x14ac:dyDescent="0.2">
      <c r="B339" s="265" t="s">
        <v>686</v>
      </c>
      <c r="C339" s="264">
        <v>7856937928</v>
      </c>
      <c r="D339" s="264">
        <v>130012580.07000001</v>
      </c>
      <c r="E339" s="264">
        <v>220640089.97</v>
      </c>
      <c r="F339" s="264">
        <v>184843517.20999998</v>
      </c>
    </row>
    <row r="340" spans="2:6" x14ac:dyDescent="0.2">
      <c r="B340" s="265" t="s">
        <v>687</v>
      </c>
      <c r="C340" s="264">
        <v>6686175849</v>
      </c>
      <c r="D340" s="264">
        <v>406421760.75999999</v>
      </c>
      <c r="E340" s="264">
        <v>527912883.42999989</v>
      </c>
      <c r="F340" s="264">
        <v>573128313.20000005</v>
      </c>
    </row>
    <row r="341" spans="2:6" x14ac:dyDescent="0.2">
      <c r="B341" s="265" t="s">
        <v>688</v>
      </c>
      <c r="C341" s="264">
        <v>2840214960</v>
      </c>
      <c r="D341" s="264">
        <v>989326769.25</v>
      </c>
      <c r="E341" s="264">
        <v>979699149.25</v>
      </c>
      <c r="F341" s="264">
        <v>236043041.60000002</v>
      </c>
    </row>
    <row r="342" spans="2:6" x14ac:dyDescent="0.2">
      <c r="B342" s="265" t="s">
        <v>689</v>
      </c>
      <c r="C342" s="264">
        <v>1386231214</v>
      </c>
      <c r="D342" s="264">
        <v>201119366.59999999</v>
      </c>
      <c r="E342" s="264">
        <v>201119366.59999999</v>
      </c>
      <c r="F342" s="264">
        <v>72365472.030000001</v>
      </c>
    </row>
    <row r="343" spans="2:6" x14ac:dyDescent="0.2">
      <c r="B343" s="265" t="s">
        <v>690</v>
      </c>
      <c r="C343" s="264">
        <v>670076958</v>
      </c>
      <c r="D343" s="264">
        <v>34048757.93</v>
      </c>
      <c r="E343" s="264">
        <v>34048757.93</v>
      </c>
      <c r="F343" s="264">
        <v>30353933.009999998</v>
      </c>
    </row>
    <row r="344" spans="2:6" x14ac:dyDescent="0.2">
      <c r="B344" s="265" t="s">
        <v>691</v>
      </c>
      <c r="C344" s="264">
        <v>1594918426</v>
      </c>
      <c r="D344" s="264">
        <v>323202255.92999995</v>
      </c>
      <c r="E344" s="264">
        <v>310399443.69</v>
      </c>
      <c r="F344" s="264">
        <v>162053962.44999999</v>
      </c>
    </row>
    <row r="345" spans="2:6" x14ac:dyDescent="0.2">
      <c r="B345" s="265" t="s">
        <v>692</v>
      </c>
      <c r="C345" s="264">
        <v>3570430341</v>
      </c>
      <c r="D345" s="264">
        <v>0</v>
      </c>
      <c r="E345" s="264">
        <v>0</v>
      </c>
      <c r="F345" s="264">
        <v>26500030</v>
      </c>
    </row>
    <row r="346" spans="2:6" x14ac:dyDescent="0.2">
      <c r="B346" s="265" t="s">
        <v>693</v>
      </c>
      <c r="C346" s="264">
        <v>935700000</v>
      </c>
      <c r="D346" s="264">
        <v>0</v>
      </c>
      <c r="E346" s="264">
        <v>74447050.090000004</v>
      </c>
      <c r="F346" s="264">
        <v>74062606.670000002</v>
      </c>
    </row>
    <row r="347" spans="2:6" x14ac:dyDescent="0.2">
      <c r="B347" s="265" t="s">
        <v>694</v>
      </c>
      <c r="C347" s="264">
        <v>388785552</v>
      </c>
      <c r="D347" s="264">
        <v>115817019.06</v>
      </c>
      <c r="E347" s="264">
        <v>115817019.06</v>
      </c>
      <c r="F347" s="264">
        <v>3139937.68</v>
      </c>
    </row>
    <row r="348" spans="2:6" x14ac:dyDescent="0.2">
      <c r="B348" s="265" t="s">
        <v>450</v>
      </c>
      <c r="C348" s="264">
        <v>66766206</v>
      </c>
      <c r="D348" s="264">
        <v>135862</v>
      </c>
      <c r="E348" s="264">
        <v>135862</v>
      </c>
      <c r="F348" s="264">
        <v>5135862</v>
      </c>
    </row>
    <row r="349" spans="2:6" x14ac:dyDescent="0.2">
      <c r="B349" s="265" t="s">
        <v>459</v>
      </c>
      <c r="C349" s="264">
        <v>2465739520</v>
      </c>
      <c r="D349" s="264">
        <v>140579982.30000001</v>
      </c>
      <c r="E349" s="264">
        <v>140579982.30000001</v>
      </c>
      <c r="F349" s="264">
        <v>70716617.230000004</v>
      </c>
    </row>
    <row r="350" spans="2:6" x14ac:dyDescent="0.2">
      <c r="B350" s="263" t="s">
        <v>695</v>
      </c>
      <c r="C350" s="264">
        <v>381535786</v>
      </c>
      <c r="D350" s="264">
        <v>2219868.71</v>
      </c>
      <c r="E350" s="264">
        <v>42594786.319999993</v>
      </c>
      <c r="F350" s="264">
        <v>34482541.769999996</v>
      </c>
    </row>
    <row r="351" spans="2:6" x14ac:dyDescent="0.2">
      <c r="B351" s="265" t="s">
        <v>696</v>
      </c>
      <c r="C351" s="264">
        <v>381535786</v>
      </c>
      <c r="D351" s="264">
        <v>2219868.71</v>
      </c>
      <c r="E351" s="264">
        <v>42594786.319999993</v>
      </c>
      <c r="F351" s="264">
        <v>34482541.769999996</v>
      </c>
    </row>
    <row r="352" spans="2:6" x14ac:dyDescent="0.2">
      <c r="B352" s="263" t="s">
        <v>697</v>
      </c>
      <c r="C352" s="264">
        <v>15809352501</v>
      </c>
      <c r="D352" s="264">
        <v>958734538.90000021</v>
      </c>
      <c r="E352" s="264">
        <v>980297764.14000034</v>
      </c>
      <c r="F352" s="264">
        <v>1275108626.3399997</v>
      </c>
    </row>
    <row r="353" spans="2:6" x14ac:dyDescent="0.2">
      <c r="B353" s="265" t="s">
        <v>698</v>
      </c>
      <c r="C353" s="264">
        <v>15809352501</v>
      </c>
      <c r="D353" s="264">
        <v>958734538.90000021</v>
      </c>
      <c r="E353" s="264">
        <v>980297764.14000034</v>
      </c>
      <c r="F353" s="264">
        <v>1275108626.3399997</v>
      </c>
    </row>
    <row r="354" spans="2:6" x14ac:dyDescent="0.2">
      <c r="B354" s="263" t="s">
        <v>699</v>
      </c>
      <c r="C354" s="264">
        <v>2402383038</v>
      </c>
      <c r="D354" s="264">
        <v>101872285.30000003</v>
      </c>
      <c r="E354" s="264">
        <v>150001894.25000003</v>
      </c>
      <c r="F354" s="264">
        <v>141929425.29999998</v>
      </c>
    </row>
    <row r="355" spans="2:6" x14ac:dyDescent="0.2">
      <c r="B355" s="265" t="s">
        <v>698</v>
      </c>
      <c r="C355" s="264">
        <v>2402383038</v>
      </c>
      <c r="D355" s="264">
        <v>101872285.30000003</v>
      </c>
      <c r="E355" s="264">
        <v>150001894.25000003</v>
      </c>
      <c r="F355" s="264">
        <v>141929425.29999998</v>
      </c>
    </row>
    <row r="356" spans="2:6" x14ac:dyDescent="0.2">
      <c r="B356" s="263" t="s">
        <v>700</v>
      </c>
      <c r="C356" s="264">
        <v>165796445</v>
      </c>
      <c r="D356" s="264">
        <v>1731724.2400000002</v>
      </c>
      <c r="E356" s="264">
        <v>12348236.130000001</v>
      </c>
      <c r="F356" s="264">
        <v>11923670.969999999</v>
      </c>
    </row>
    <row r="357" spans="2:6" x14ac:dyDescent="0.2">
      <c r="B357" s="265" t="s">
        <v>691</v>
      </c>
      <c r="C357" s="264">
        <v>165796445</v>
      </c>
      <c r="D357" s="264">
        <v>1731724.2400000002</v>
      </c>
      <c r="E357" s="264">
        <v>12348236.130000001</v>
      </c>
      <c r="F357" s="264">
        <v>11923670.969999999</v>
      </c>
    </row>
    <row r="358" spans="2:6" x14ac:dyDescent="0.2">
      <c r="B358" s="263" t="s">
        <v>701</v>
      </c>
      <c r="C358" s="264">
        <v>215826208</v>
      </c>
      <c r="D358" s="264">
        <v>14988498.4</v>
      </c>
      <c r="E358" s="264">
        <v>14464628.139999999</v>
      </c>
      <c r="F358" s="264">
        <v>14294272.5</v>
      </c>
    </row>
    <row r="359" spans="2:6" x14ac:dyDescent="0.2">
      <c r="B359" s="265" t="s">
        <v>702</v>
      </c>
      <c r="C359" s="264">
        <v>215826208</v>
      </c>
      <c r="D359" s="264">
        <v>14988498.4</v>
      </c>
      <c r="E359" s="264">
        <v>14464628.139999999</v>
      </c>
      <c r="F359" s="264">
        <v>14294272.5</v>
      </c>
    </row>
    <row r="360" spans="2:6" x14ac:dyDescent="0.2">
      <c r="B360" s="263" t="s">
        <v>703</v>
      </c>
      <c r="C360" s="264">
        <v>76084004</v>
      </c>
      <c r="D360" s="264">
        <v>10471547.600000001</v>
      </c>
      <c r="E360" s="264">
        <v>4197145.1900000004</v>
      </c>
      <c r="F360" s="264">
        <v>4784322.24</v>
      </c>
    </row>
    <row r="361" spans="2:6" x14ac:dyDescent="0.2">
      <c r="B361" s="265" t="s">
        <v>704</v>
      </c>
      <c r="C361" s="264">
        <v>76084004</v>
      </c>
      <c r="D361" s="264">
        <v>10471547.600000001</v>
      </c>
      <c r="E361" s="264">
        <v>4197145.1900000004</v>
      </c>
      <c r="F361" s="264">
        <v>4784322.24</v>
      </c>
    </row>
    <row r="362" spans="2:6" ht="15" x14ac:dyDescent="0.25">
      <c r="B362" s="259" t="s">
        <v>705</v>
      </c>
      <c r="C362" s="260">
        <v>27416574286</v>
      </c>
      <c r="D362" s="260">
        <v>909318833.15999985</v>
      </c>
      <c r="E362" s="260">
        <v>998565640.17999995</v>
      </c>
      <c r="F362" s="260">
        <v>530338853.28000003</v>
      </c>
    </row>
    <row r="363" spans="2:6" ht="15" x14ac:dyDescent="0.25">
      <c r="B363" s="261" t="s">
        <v>706</v>
      </c>
      <c r="C363" s="262">
        <v>27416574286</v>
      </c>
      <c r="D363" s="262">
        <v>909318833.15999985</v>
      </c>
      <c r="E363" s="262">
        <v>998565640.17999995</v>
      </c>
      <c r="F363" s="262">
        <v>530338853.28000003</v>
      </c>
    </row>
    <row r="364" spans="2:6" x14ac:dyDescent="0.2">
      <c r="B364" s="263" t="s">
        <v>707</v>
      </c>
      <c r="C364" s="264">
        <v>26878659139</v>
      </c>
      <c r="D364" s="264">
        <v>887533227.02999997</v>
      </c>
      <c r="E364" s="264">
        <v>950788784.22000003</v>
      </c>
      <c r="F364" s="264">
        <v>489696537.47000003</v>
      </c>
    </row>
    <row r="365" spans="2:6" x14ac:dyDescent="0.2">
      <c r="B365" s="265" t="s">
        <v>457</v>
      </c>
      <c r="C365" s="264">
        <v>2927566356</v>
      </c>
      <c r="D365" s="264">
        <v>144536350.29999998</v>
      </c>
      <c r="E365" s="264">
        <v>136049333.87</v>
      </c>
      <c r="F365" s="264">
        <v>120538297.53999999</v>
      </c>
    </row>
    <row r="366" spans="2:6" x14ac:dyDescent="0.2">
      <c r="B366" s="265" t="s">
        <v>708</v>
      </c>
      <c r="C366" s="264">
        <v>132720656</v>
      </c>
      <c r="D366" s="264">
        <v>652350</v>
      </c>
      <c r="E366" s="264">
        <v>6117020.2800000003</v>
      </c>
      <c r="F366" s="264">
        <v>6117020.2800000003</v>
      </c>
    </row>
    <row r="367" spans="2:6" x14ac:dyDescent="0.2">
      <c r="B367" s="265" t="s">
        <v>709</v>
      </c>
      <c r="C367" s="264">
        <v>1259876451</v>
      </c>
      <c r="D367" s="264">
        <v>30601803.700000003</v>
      </c>
      <c r="E367" s="264">
        <v>87268119.460000038</v>
      </c>
      <c r="F367" s="264">
        <v>62110746.100000031</v>
      </c>
    </row>
    <row r="368" spans="2:6" x14ac:dyDescent="0.2">
      <c r="B368" s="265" t="s">
        <v>710</v>
      </c>
      <c r="C368" s="264">
        <v>227852423</v>
      </c>
      <c r="D368" s="264">
        <v>0</v>
      </c>
      <c r="E368" s="264">
        <v>7768400.7700000005</v>
      </c>
      <c r="F368" s="264">
        <v>10940976.77</v>
      </c>
    </row>
    <row r="369" spans="2:6" x14ac:dyDescent="0.2">
      <c r="B369" s="265" t="s">
        <v>711</v>
      </c>
      <c r="C369" s="264">
        <v>55000000</v>
      </c>
      <c r="D369" s="264">
        <v>0</v>
      </c>
      <c r="E369" s="264">
        <v>1843186.81</v>
      </c>
      <c r="F369" s="264">
        <v>1843186.81</v>
      </c>
    </row>
    <row r="370" spans="2:6" x14ac:dyDescent="0.2">
      <c r="B370" s="265" t="s">
        <v>450</v>
      </c>
      <c r="C370" s="264">
        <v>20037469171</v>
      </c>
      <c r="D370" s="264">
        <v>445270321.88</v>
      </c>
      <c r="E370" s="264">
        <v>445270321.88</v>
      </c>
      <c r="F370" s="264">
        <v>182416514.40000001</v>
      </c>
    </row>
    <row r="371" spans="2:6" x14ac:dyDescent="0.2">
      <c r="B371" s="265" t="s">
        <v>459</v>
      </c>
      <c r="C371" s="264">
        <v>2238174082</v>
      </c>
      <c r="D371" s="264">
        <v>266472401.14999998</v>
      </c>
      <c r="E371" s="264">
        <v>266472401.14999998</v>
      </c>
      <c r="F371" s="264">
        <v>105729795.57000001</v>
      </c>
    </row>
    <row r="372" spans="2:6" x14ac:dyDescent="0.2">
      <c r="B372" s="263" t="s">
        <v>712</v>
      </c>
      <c r="C372" s="264">
        <v>239151602</v>
      </c>
      <c r="D372" s="264">
        <v>10389782.380000001</v>
      </c>
      <c r="E372" s="264">
        <v>27408423.629999999</v>
      </c>
      <c r="F372" s="264">
        <v>20880270.939999994</v>
      </c>
    </row>
    <row r="373" spans="2:6" x14ac:dyDescent="0.2">
      <c r="B373" s="265" t="s">
        <v>713</v>
      </c>
      <c r="C373" s="264">
        <v>239151602</v>
      </c>
      <c r="D373" s="264">
        <v>10389782.380000001</v>
      </c>
      <c r="E373" s="264">
        <v>27408423.629999999</v>
      </c>
      <c r="F373" s="264">
        <v>20880270.939999994</v>
      </c>
    </row>
    <row r="374" spans="2:6" x14ac:dyDescent="0.2">
      <c r="B374" s="263" t="s">
        <v>714</v>
      </c>
      <c r="C374" s="264">
        <v>158763545</v>
      </c>
      <c r="D374" s="264">
        <v>4925191.6399999997</v>
      </c>
      <c r="E374" s="264">
        <v>9196806.8600000013</v>
      </c>
      <c r="F374" s="264">
        <v>8799741.8200000003</v>
      </c>
    </row>
    <row r="375" spans="2:6" x14ac:dyDescent="0.2">
      <c r="B375" s="265" t="s">
        <v>709</v>
      </c>
      <c r="C375" s="264">
        <v>158763545</v>
      </c>
      <c r="D375" s="264">
        <v>4925191.6399999997</v>
      </c>
      <c r="E375" s="264">
        <v>9196806.8600000013</v>
      </c>
      <c r="F375" s="264">
        <v>8799741.8200000003</v>
      </c>
    </row>
    <row r="376" spans="2:6" x14ac:dyDescent="0.2">
      <c r="B376" s="263" t="s">
        <v>715</v>
      </c>
      <c r="C376" s="264">
        <v>60000000</v>
      </c>
      <c r="D376" s="264">
        <v>4349155.3</v>
      </c>
      <c r="E376" s="264">
        <v>3946390.1800000006</v>
      </c>
      <c r="F376" s="264">
        <v>3518876.3600000003</v>
      </c>
    </row>
    <row r="377" spans="2:6" x14ac:dyDescent="0.2">
      <c r="B377" s="265" t="s">
        <v>709</v>
      </c>
      <c r="C377" s="264">
        <v>60000000</v>
      </c>
      <c r="D377" s="264">
        <v>4349155.3</v>
      </c>
      <c r="E377" s="264">
        <v>3946390.1800000006</v>
      </c>
      <c r="F377" s="264">
        <v>3518876.3600000003</v>
      </c>
    </row>
    <row r="378" spans="2:6" x14ac:dyDescent="0.2">
      <c r="B378" s="263" t="s">
        <v>716</v>
      </c>
      <c r="C378" s="264">
        <v>80000000</v>
      </c>
      <c r="D378" s="264">
        <v>2121476.81</v>
      </c>
      <c r="E378" s="264">
        <v>7225235.290000001</v>
      </c>
      <c r="F378" s="264">
        <v>7443426.6900000004</v>
      </c>
    </row>
    <row r="379" spans="2:6" x14ac:dyDescent="0.2">
      <c r="B379" s="265" t="s">
        <v>708</v>
      </c>
      <c r="C379" s="264">
        <v>80000000</v>
      </c>
      <c r="D379" s="264">
        <v>2121476.81</v>
      </c>
      <c r="E379" s="264">
        <v>7225235.290000001</v>
      </c>
      <c r="F379" s="264">
        <v>7443426.6900000004</v>
      </c>
    </row>
    <row r="380" spans="2:6" ht="15" x14ac:dyDescent="0.25">
      <c r="B380" s="259" t="s">
        <v>717</v>
      </c>
      <c r="C380" s="260">
        <v>10706014966</v>
      </c>
      <c r="D380" s="260">
        <v>241396047.59000003</v>
      </c>
      <c r="E380" s="260">
        <v>308475916.70999998</v>
      </c>
      <c r="F380" s="260">
        <v>303453295.59000003</v>
      </c>
    </row>
    <row r="381" spans="2:6" ht="15" x14ac:dyDescent="0.25">
      <c r="B381" s="261" t="s">
        <v>718</v>
      </c>
      <c r="C381" s="262">
        <v>10706014966</v>
      </c>
      <c r="D381" s="262">
        <v>241396047.59000003</v>
      </c>
      <c r="E381" s="262">
        <v>308475916.70999998</v>
      </c>
      <c r="F381" s="262">
        <v>303453295.59000003</v>
      </c>
    </row>
    <row r="382" spans="2:6" x14ac:dyDescent="0.2">
      <c r="B382" s="263" t="s">
        <v>719</v>
      </c>
      <c r="C382" s="264">
        <v>7275211979</v>
      </c>
      <c r="D382" s="264">
        <v>181057498.85000002</v>
      </c>
      <c r="E382" s="264">
        <v>152963106.16999999</v>
      </c>
      <c r="F382" s="264">
        <v>155784342.56999999</v>
      </c>
    </row>
    <row r="383" spans="2:6" x14ac:dyDescent="0.2">
      <c r="B383" s="265" t="s">
        <v>457</v>
      </c>
      <c r="C383" s="264">
        <v>1007492941</v>
      </c>
      <c r="D383" s="264">
        <v>52469050.520000018</v>
      </c>
      <c r="E383" s="264">
        <v>51421774.829999998</v>
      </c>
      <c r="F383" s="264">
        <v>47823001.509999998</v>
      </c>
    </row>
    <row r="384" spans="2:6" x14ac:dyDescent="0.2">
      <c r="B384" s="265" t="s">
        <v>720</v>
      </c>
      <c r="C384" s="264">
        <v>5738180137</v>
      </c>
      <c r="D384" s="264">
        <v>118139111.68000001</v>
      </c>
      <c r="E384" s="264">
        <v>65884451.929999992</v>
      </c>
      <c r="F384" s="264">
        <v>74312217.309999987</v>
      </c>
    </row>
    <row r="385" spans="2:6" x14ac:dyDescent="0.2">
      <c r="B385" s="265" t="s">
        <v>721</v>
      </c>
      <c r="C385" s="264">
        <v>239028041</v>
      </c>
      <c r="D385" s="264">
        <v>9000600</v>
      </c>
      <c r="E385" s="264">
        <v>34208142.759999998</v>
      </c>
      <c r="F385" s="264">
        <v>33649123.75</v>
      </c>
    </row>
    <row r="386" spans="2:6" x14ac:dyDescent="0.2">
      <c r="B386" s="265" t="s">
        <v>450</v>
      </c>
      <c r="C386" s="264">
        <v>290510860</v>
      </c>
      <c r="D386" s="264">
        <v>1448736.65</v>
      </c>
      <c r="E386" s="264">
        <v>1448736.65</v>
      </c>
      <c r="F386" s="264">
        <v>0</v>
      </c>
    </row>
    <row r="387" spans="2:6" x14ac:dyDescent="0.2">
      <c r="B387" s="263" t="s">
        <v>722</v>
      </c>
      <c r="C387" s="264">
        <v>3430802987</v>
      </c>
      <c r="D387" s="264">
        <v>60338548.739999995</v>
      </c>
      <c r="E387" s="264">
        <v>155512810.53999999</v>
      </c>
      <c r="F387" s="264">
        <v>147668953.02000001</v>
      </c>
    </row>
    <row r="388" spans="2:6" x14ac:dyDescent="0.2">
      <c r="B388" s="265" t="s">
        <v>723</v>
      </c>
      <c r="C388" s="264">
        <v>3430802987</v>
      </c>
      <c r="D388" s="264">
        <v>60338548.739999995</v>
      </c>
      <c r="E388" s="264">
        <v>155512810.53999999</v>
      </c>
      <c r="F388" s="264">
        <v>147668953.02000001</v>
      </c>
    </row>
    <row r="389" spans="2:6" ht="15" x14ac:dyDescent="0.25">
      <c r="B389" s="259" t="s">
        <v>724</v>
      </c>
      <c r="C389" s="260">
        <v>9019720675</v>
      </c>
      <c r="D389" s="260">
        <v>630379511.62999988</v>
      </c>
      <c r="E389" s="260">
        <v>630379511.62999988</v>
      </c>
      <c r="F389" s="260">
        <v>684606823.51999998</v>
      </c>
    </row>
    <row r="390" spans="2:6" ht="15" x14ac:dyDescent="0.25">
      <c r="B390" s="261" t="s">
        <v>725</v>
      </c>
      <c r="C390" s="262">
        <v>9019720675</v>
      </c>
      <c r="D390" s="262">
        <v>630379511.62999988</v>
      </c>
      <c r="E390" s="262">
        <v>630379511.62999988</v>
      </c>
      <c r="F390" s="262">
        <v>684606823.51999998</v>
      </c>
    </row>
    <row r="391" spans="2:6" x14ac:dyDescent="0.2">
      <c r="B391" s="263" t="s">
        <v>726</v>
      </c>
      <c r="C391" s="264">
        <v>9019720675</v>
      </c>
      <c r="D391" s="264">
        <v>630379511.62999988</v>
      </c>
      <c r="E391" s="264">
        <v>630379511.62999988</v>
      </c>
      <c r="F391" s="264">
        <v>684606823.51999998</v>
      </c>
    </row>
    <row r="392" spans="2:6" x14ac:dyDescent="0.2">
      <c r="B392" s="265" t="s">
        <v>457</v>
      </c>
      <c r="C392" s="264">
        <v>491457444</v>
      </c>
      <c r="D392" s="264">
        <v>40954787</v>
      </c>
      <c r="E392" s="264">
        <v>40954787</v>
      </c>
      <c r="F392" s="264">
        <v>40954787</v>
      </c>
    </row>
    <row r="393" spans="2:6" x14ac:dyDescent="0.2">
      <c r="B393" s="265" t="s">
        <v>727</v>
      </c>
      <c r="C393" s="264">
        <v>6906945979</v>
      </c>
      <c r="D393" s="264">
        <v>454595469.87999994</v>
      </c>
      <c r="E393" s="264">
        <v>454595469.87999994</v>
      </c>
      <c r="F393" s="264">
        <v>508822781.76999998</v>
      </c>
    </row>
    <row r="394" spans="2:6" x14ac:dyDescent="0.2">
      <c r="B394" s="265" t="s">
        <v>728</v>
      </c>
      <c r="C394" s="264">
        <v>1385449978</v>
      </c>
      <c r="D394" s="264">
        <v>115173648.58</v>
      </c>
      <c r="E394" s="264">
        <v>115173648.58</v>
      </c>
      <c r="F394" s="264">
        <v>115173648.58</v>
      </c>
    </row>
    <row r="395" spans="2:6" x14ac:dyDescent="0.2">
      <c r="B395" s="265" t="s">
        <v>729</v>
      </c>
      <c r="C395" s="264">
        <v>235867274</v>
      </c>
      <c r="D395" s="264">
        <v>19655606.170000002</v>
      </c>
      <c r="E395" s="264">
        <v>19655606.170000002</v>
      </c>
      <c r="F395" s="264">
        <v>19655606.170000002</v>
      </c>
    </row>
    <row r="396" spans="2:6" ht="15" x14ac:dyDescent="0.25">
      <c r="B396" s="259" t="s">
        <v>730</v>
      </c>
      <c r="C396" s="260">
        <v>1227625693</v>
      </c>
      <c r="D396" s="260">
        <v>103617817.84</v>
      </c>
      <c r="E396" s="260">
        <v>104476241.11999997</v>
      </c>
      <c r="F396" s="260">
        <v>128179041.15000001</v>
      </c>
    </row>
    <row r="397" spans="2:6" ht="15" x14ac:dyDescent="0.25">
      <c r="B397" s="261" t="s">
        <v>731</v>
      </c>
      <c r="C397" s="262">
        <v>1227625693</v>
      </c>
      <c r="D397" s="262">
        <v>103617817.84</v>
      </c>
      <c r="E397" s="262">
        <v>104476241.11999997</v>
      </c>
      <c r="F397" s="262">
        <v>128179041.15000001</v>
      </c>
    </row>
    <row r="398" spans="2:6" x14ac:dyDescent="0.2">
      <c r="B398" s="263" t="s">
        <v>732</v>
      </c>
      <c r="C398" s="264">
        <v>1227625693</v>
      </c>
      <c r="D398" s="264">
        <v>103617817.84</v>
      </c>
      <c r="E398" s="264">
        <v>104476241.11999997</v>
      </c>
      <c r="F398" s="264">
        <v>128179041.15000001</v>
      </c>
    </row>
    <row r="399" spans="2:6" x14ac:dyDescent="0.2">
      <c r="B399" s="265" t="s">
        <v>457</v>
      </c>
      <c r="C399" s="264">
        <v>525085916</v>
      </c>
      <c r="D399" s="264">
        <v>12416014.98</v>
      </c>
      <c r="E399" s="264">
        <v>59179182.529999986</v>
      </c>
      <c r="F399" s="264">
        <v>64236520.36999999</v>
      </c>
    </row>
    <row r="400" spans="2:6" x14ac:dyDescent="0.2">
      <c r="B400" s="265" t="s">
        <v>733</v>
      </c>
      <c r="C400" s="264">
        <v>14094366</v>
      </c>
      <c r="D400" s="264">
        <v>0</v>
      </c>
      <c r="E400" s="264">
        <v>6511027.1900000004</v>
      </c>
      <c r="F400" s="264">
        <v>631627.35</v>
      </c>
    </row>
    <row r="401" spans="2:6" x14ac:dyDescent="0.2">
      <c r="B401" s="265" t="s">
        <v>734</v>
      </c>
      <c r="C401" s="264">
        <v>25914420</v>
      </c>
      <c r="D401" s="264">
        <v>817853.6</v>
      </c>
      <c r="E401" s="264">
        <v>1190133.44</v>
      </c>
      <c r="F401" s="264">
        <v>1406313.44</v>
      </c>
    </row>
    <row r="402" spans="2:6" x14ac:dyDescent="0.2">
      <c r="B402" s="265" t="s">
        <v>735</v>
      </c>
      <c r="C402" s="264">
        <v>437000465</v>
      </c>
      <c r="D402" s="264">
        <v>76011441.040000007</v>
      </c>
      <c r="E402" s="264">
        <v>23160704.050000001</v>
      </c>
      <c r="F402" s="264">
        <v>36382136.560000002</v>
      </c>
    </row>
    <row r="403" spans="2:6" x14ac:dyDescent="0.2">
      <c r="B403" s="265" t="s">
        <v>736</v>
      </c>
      <c r="C403" s="264">
        <v>110385075</v>
      </c>
      <c r="D403" s="264">
        <v>7122998.4800000004</v>
      </c>
      <c r="E403" s="264">
        <v>6905193.4500000002</v>
      </c>
      <c r="F403" s="264">
        <v>13353332.449999999</v>
      </c>
    </row>
    <row r="404" spans="2:6" x14ac:dyDescent="0.2">
      <c r="B404" s="265" t="s">
        <v>485</v>
      </c>
      <c r="C404" s="264">
        <v>24820000</v>
      </c>
      <c r="D404" s="264">
        <v>97388.78</v>
      </c>
      <c r="E404" s="264">
        <v>377879.5</v>
      </c>
      <c r="F404" s="264">
        <v>4808656.6900000004</v>
      </c>
    </row>
    <row r="405" spans="2:6" x14ac:dyDescent="0.2">
      <c r="B405" s="265" t="s">
        <v>450</v>
      </c>
      <c r="C405" s="264">
        <v>90325451</v>
      </c>
      <c r="D405" s="264">
        <v>7152120.96</v>
      </c>
      <c r="E405" s="264">
        <v>7152120.96</v>
      </c>
      <c r="F405" s="264">
        <v>7360454.29</v>
      </c>
    </row>
    <row r="406" spans="2:6" ht="15" x14ac:dyDescent="0.25">
      <c r="B406" s="259" t="s">
        <v>737</v>
      </c>
      <c r="C406" s="260">
        <v>3260981778</v>
      </c>
      <c r="D406" s="260">
        <v>244111996.79999998</v>
      </c>
      <c r="E406" s="260">
        <v>242208068.64999998</v>
      </c>
      <c r="F406" s="260">
        <v>253689098.72</v>
      </c>
    </row>
    <row r="407" spans="2:6" ht="15" x14ac:dyDescent="0.25">
      <c r="B407" s="261" t="s">
        <v>738</v>
      </c>
      <c r="C407" s="262">
        <v>3260981778</v>
      </c>
      <c r="D407" s="262">
        <v>244111996.79999998</v>
      </c>
      <c r="E407" s="262">
        <v>242208068.64999998</v>
      </c>
      <c r="F407" s="262">
        <v>253689098.72</v>
      </c>
    </row>
    <row r="408" spans="2:6" x14ac:dyDescent="0.2">
      <c r="B408" s="263" t="s">
        <v>739</v>
      </c>
      <c r="C408" s="264">
        <v>2120275489</v>
      </c>
      <c r="D408" s="264">
        <v>151420136.94999999</v>
      </c>
      <c r="E408" s="264">
        <v>148225691.19</v>
      </c>
      <c r="F408" s="264">
        <v>160639482.93000001</v>
      </c>
    </row>
    <row r="409" spans="2:6" x14ac:dyDescent="0.2">
      <c r="B409" s="265" t="s">
        <v>457</v>
      </c>
      <c r="C409" s="264">
        <v>612994203</v>
      </c>
      <c r="D409" s="264">
        <v>54364511.180000015</v>
      </c>
      <c r="E409" s="264">
        <v>53485025.700000018</v>
      </c>
      <c r="F409" s="264">
        <v>78193120.460000008</v>
      </c>
    </row>
    <row r="410" spans="2:6" x14ac:dyDescent="0.2">
      <c r="B410" s="265" t="s">
        <v>740</v>
      </c>
      <c r="C410" s="264">
        <v>258903098</v>
      </c>
      <c r="D410" s="264">
        <v>6450455.4900000002</v>
      </c>
      <c r="E410" s="264">
        <v>5859653.1000000006</v>
      </c>
      <c r="F410" s="264">
        <v>15752254.010000004</v>
      </c>
    </row>
    <row r="411" spans="2:6" x14ac:dyDescent="0.2">
      <c r="B411" s="265" t="s">
        <v>741</v>
      </c>
      <c r="C411" s="264">
        <v>247060569</v>
      </c>
      <c r="D411" s="264">
        <v>13358997.919999994</v>
      </c>
      <c r="E411" s="264">
        <v>11634840.029999997</v>
      </c>
      <c r="F411" s="264">
        <v>18718813.060000002</v>
      </c>
    </row>
    <row r="412" spans="2:6" x14ac:dyDescent="0.2">
      <c r="B412" s="265" t="s">
        <v>450</v>
      </c>
      <c r="C412" s="264">
        <v>372351049</v>
      </c>
      <c r="D412" s="264">
        <v>27076035.359999999</v>
      </c>
      <c r="E412" s="264">
        <v>27076035.359999999</v>
      </c>
      <c r="F412" s="264">
        <v>30953035.399999999</v>
      </c>
    </row>
    <row r="413" spans="2:6" x14ac:dyDescent="0.2">
      <c r="B413" s="265" t="s">
        <v>459</v>
      </c>
      <c r="C413" s="264">
        <v>628966570</v>
      </c>
      <c r="D413" s="264">
        <v>50170137</v>
      </c>
      <c r="E413" s="264">
        <v>50170137</v>
      </c>
      <c r="F413" s="264">
        <v>17022260</v>
      </c>
    </row>
    <row r="414" spans="2:6" x14ac:dyDescent="0.2">
      <c r="B414" s="263" t="s">
        <v>742</v>
      </c>
      <c r="C414" s="264">
        <v>94734410</v>
      </c>
      <c r="D414" s="264">
        <v>9088360.7100000009</v>
      </c>
      <c r="E414" s="264">
        <v>8750892.5100000016</v>
      </c>
      <c r="F414" s="264">
        <v>8610892.5100000016</v>
      </c>
    </row>
    <row r="415" spans="2:6" x14ac:dyDescent="0.2">
      <c r="B415" s="265" t="s">
        <v>741</v>
      </c>
      <c r="C415" s="264">
        <v>94734410</v>
      </c>
      <c r="D415" s="264">
        <v>9088360.7100000009</v>
      </c>
      <c r="E415" s="264">
        <v>8750892.5100000016</v>
      </c>
      <c r="F415" s="264">
        <v>8610892.5100000016</v>
      </c>
    </row>
    <row r="416" spans="2:6" x14ac:dyDescent="0.2">
      <c r="B416" s="263" t="s">
        <v>743</v>
      </c>
      <c r="C416" s="264">
        <v>198118888</v>
      </c>
      <c r="D416" s="264">
        <v>12128855.379999997</v>
      </c>
      <c r="E416" s="264">
        <v>13341575.189999996</v>
      </c>
      <c r="F416" s="264">
        <v>15277815.539999995</v>
      </c>
    </row>
    <row r="417" spans="2:6" x14ac:dyDescent="0.2">
      <c r="B417" s="265" t="s">
        <v>744</v>
      </c>
      <c r="C417" s="264">
        <v>198118888</v>
      </c>
      <c r="D417" s="264">
        <v>12128855.379999997</v>
      </c>
      <c r="E417" s="264">
        <v>13341575.189999996</v>
      </c>
      <c r="F417" s="264">
        <v>15277815.539999995</v>
      </c>
    </row>
    <row r="418" spans="2:6" x14ac:dyDescent="0.2">
      <c r="B418" s="263" t="s">
        <v>745</v>
      </c>
      <c r="C418" s="264">
        <v>587852991</v>
      </c>
      <c r="D418" s="264">
        <v>50036775.009999998</v>
      </c>
      <c r="E418" s="264">
        <v>50452041.009999998</v>
      </c>
      <c r="F418" s="264">
        <v>48975632.409999996</v>
      </c>
    </row>
    <row r="419" spans="2:6" x14ac:dyDescent="0.2">
      <c r="B419" s="265" t="s">
        <v>741</v>
      </c>
      <c r="C419" s="264">
        <v>587852991</v>
      </c>
      <c r="D419" s="264">
        <v>50036775.009999998</v>
      </c>
      <c r="E419" s="264">
        <v>50452041.009999998</v>
      </c>
      <c r="F419" s="264">
        <v>48975632.409999996</v>
      </c>
    </row>
    <row r="420" spans="2:6" x14ac:dyDescent="0.2">
      <c r="B420" s="263" t="s">
        <v>746</v>
      </c>
      <c r="C420" s="264">
        <v>260000000</v>
      </c>
      <c r="D420" s="264">
        <v>21437868.750000004</v>
      </c>
      <c r="E420" s="264">
        <v>21437868.750000004</v>
      </c>
      <c r="F420" s="264">
        <v>20185275.330000002</v>
      </c>
    </row>
    <row r="421" spans="2:6" x14ac:dyDescent="0.2">
      <c r="B421" s="265" t="s">
        <v>744</v>
      </c>
      <c r="C421" s="264">
        <v>260000000</v>
      </c>
      <c r="D421" s="264">
        <v>21437868.750000004</v>
      </c>
      <c r="E421" s="264">
        <v>21437868.750000004</v>
      </c>
      <c r="F421" s="264">
        <v>20185275.330000002</v>
      </c>
    </row>
    <row r="422" spans="2:6" ht="15" x14ac:dyDescent="0.25">
      <c r="B422" s="259" t="s">
        <v>747</v>
      </c>
      <c r="C422" s="260">
        <v>685975147</v>
      </c>
      <c r="D422" s="260">
        <v>19519482.609999999</v>
      </c>
      <c r="E422" s="260">
        <v>46673803.119999997</v>
      </c>
      <c r="F422" s="260">
        <v>45718686.74000001</v>
      </c>
    </row>
    <row r="423" spans="2:6" ht="15" x14ac:dyDescent="0.25">
      <c r="B423" s="261" t="s">
        <v>748</v>
      </c>
      <c r="C423" s="262">
        <v>685975147</v>
      </c>
      <c r="D423" s="262">
        <v>19519482.609999999</v>
      </c>
      <c r="E423" s="262">
        <v>46673803.119999997</v>
      </c>
      <c r="F423" s="262">
        <v>45718686.74000001</v>
      </c>
    </row>
    <row r="424" spans="2:6" x14ac:dyDescent="0.2">
      <c r="B424" s="263" t="s">
        <v>749</v>
      </c>
      <c r="C424" s="264">
        <v>685975147</v>
      </c>
      <c r="D424" s="264">
        <v>19519482.609999999</v>
      </c>
      <c r="E424" s="264">
        <v>46673803.119999997</v>
      </c>
      <c r="F424" s="264">
        <v>45718686.74000001</v>
      </c>
    </row>
    <row r="425" spans="2:6" x14ac:dyDescent="0.2">
      <c r="B425" s="265" t="s">
        <v>750</v>
      </c>
      <c r="C425" s="264">
        <v>670255147</v>
      </c>
      <c r="D425" s="264">
        <v>17639482.609999999</v>
      </c>
      <c r="E425" s="264">
        <v>44793803.119999997</v>
      </c>
      <c r="F425" s="264">
        <v>45248686.74000001</v>
      </c>
    </row>
    <row r="426" spans="2:6" x14ac:dyDescent="0.2">
      <c r="B426" s="265" t="s">
        <v>450</v>
      </c>
      <c r="C426" s="264">
        <v>15720000</v>
      </c>
      <c r="D426" s="264">
        <v>1880000</v>
      </c>
      <c r="E426" s="264">
        <v>1880000</v>
      </c>
      <c r="F426" s="264">
        <v>470000</v>
      </c>
    </row>
    <row r="427" spans="2:6" ht="15" x14ac:dyDescent="0.25">
      <c r="B427" s="259" t="s">
        <v>751</v>
      </c>
      <c r="C427" s="260">
        <v>13374225583</v>
      </c>
      <c r="D427" s="260">
        <v>-77985355.479999989</v>
      </c>
      <c r="E427" s="260">
        <v>1004812330.9100003</v>
      </c>
      <c r="F427" s="260">
        <v>934126637.01999986</v>
      </c>
    </row>
    <row r="428" spans="2:6" ht="15" x14ac:dyDescent="0.25">
      <c r="B428" s="261" t="s">
        <v>752</v>
      </c>
      <c r="C428" s="262">
        <v>13374225583</v>
      </c>
      <c r="D428" s="262">
        <v>-77985355.479999989</v>
      </c>
      <c r="E428" s="262">
        <v>1004812330.9100003</v>
      </c>
      <c r="F428" s="262">
        <v>934126637.01999986</v>
      </c>
    </row>
    <row r="429" spans="2:6" x14ac:dyDescent="0.2">
      <c r="B429" s="263" t="s">
        <v>753</v>
      </c>
      <c r="C429" s="264">
        <v>11821236940</v>
      </c>
      <c r="D429" s="264">
        <v>-114021424.03</v>
      </c>
      <c r="E429" s="264">
        <v>805920051.49000001</v>
      </c>
      <c r="F429" s="264">
        <v>840207933.5999999</v>
      </c>
    </row>
    <row r="430" spans="2:6" x14ac:dyDescent="0.2">
      <c r="B430" s="265" t="s">
        <v>457</v>
      </c>
      <c r="C430" s="264">
        <v>1682851215</v>
      </c>
      <c r="D430" s="264">
        <v>-23666360.779999997</v>
      </c>
      <c r="E430" s="264">
        <v>105768352.54000005</v>
      </c>
      <c r="F430" s="264">
        <v>104587144.38</v>
      </c>
    </row>
    <row r="431" spans="2:6" x14ac:dyDescent="0.2">
      <c r="B431" s="265" t="s">
        <v>754</v>
      </c>
      <c r="C431" s="264">
        <v>162932011</v>
      </c>
      <c r="D431" s="264">
        <v>-1575265</v>
      </c>
      <c r="E431" s="264">
        <v>6125470.8499999996</v>
      </c>
      <c r="F431" s="264">
        <v>5886230.8499999996</v>
      </c>
    </row>
    <row r="432" spans="2:6" x14ac:dyDescent="0.2">
      <c r="B432" s="265" t="s">
        <v>755</v>
      </c>
      <c r="C432" s="264">
        <v>610354954</v>
      </c>
      <c r="D432" s="264">
        <v>-25094957.389999997</v>
      </c>
      <c r="E432" s="264">
        <v>34396784.330000006</v>
      </c>
      <c r="F432" s="264">
        <v>44169960.299999997</v>
      </c>
    </row>
    <row r="433" spans="2:6" x14ac:dyDescent="0.2">
      <c r="B433" s="265" t="s">
        <v>756</v>
      </c>
      <c r="C433" s="264">
        <v>1001583712</v>
      </c>
      <c r="D433" s="264">
        <v>-27367048.859999999</v>
      </c>
      <c r="E433" s="264">
        <v>61358524.730000004</v>
      </c>
      <c r="F433" s="264">
        <v>75720585.529999971</v>
      </c>
    </row>
    <row r="434" spans="2:6" x14ac:dyDescent="0.2">
      <c r="B434" s="265" t="s">
        <v>757</v>
      </c>
      <c r="C434" s="264">
        <v>717678089</v>
      </c>
      <c r="D434" s="264">
        <v>-74497480</v>
      </c>
      <c r="E434" s="264">
        <v>33968766.25</v>
      </c>
      <c r="F434" s="264">
        <v>35353000.659999996</v>
      </c>
    </row>
    <row r="435" spans="2:6" x14ac:dyDescent="0.2">
      <c r="B435" s="265" t="s">
        <v>758</v>
      </c>
      <c r="C435" s="264">
        <v>133431847</v>
      </c>
      <c r="D435" s="264">
        <v>-5267062</v>
      </c>
      <c r="E435" s="264">
        <v>5626155.0900000017</v>
      </c>
      <c r="F435" s="264">
        <v>6163417.4700000016</v>
      </c>
    </row>
    <row r="436" spans="2:6" x14ac:dyDescent="0.2">
      <c r="B436" s="265" t="s">
        <v>759</v>
      </c>
      <c r="C436" s="264">
        <v>217486639</v>
      </c>
      <c r="D436" s="264">
        <v>-9702187</v>
      </c>
      <c r="E436" s="264">
        <v>9217937.0299999975</v>
      </c>
      <c r="F436" s="264">
        <v>9269781.7799999975</v>
      </c>
    </row>
    <row r="437" spans="2:6" x14ac:dyDescent="0.2">
      <c r="B437" s="265" t="s">
        <v>760</v>
      </c>
      <c r="C437" s="264">
        <v>103672294</v>
      </c>
      <c r="D437" s="264">
        <v>-6851063</v>
      </c>
      <c r="E437" s="264">
        <v>6142429.5099999979</v>
      </c>
      <c r="F437" s="264">
        <v>5878992.5099999979</v>
      </c>
    </row>
    <row r="438" spans="2:6" x14ac:dyDescent="0.2">
      <c r="B438" s="265" t="s">
        <v>450</v>
      </c>
      <c r="C438" s="264">
        <v>312204848</v>
      </c>
      <c r="D438" s="264">
        <v>60000000</v>
      </c>
      <c r="E438" s="264">
        <v>36084725.990000002</v>
      </c>
      <c r="F438" s="264">
        <v>54439546.649999999</v>
      </c>
    </row>
    <row r="439" spans="2:6" x14ac:dyDescent="0.2">
      <c r="B439" s="265" t="s">
        <v>459</v>
      </c>
      <c r="C439" s="264">
        <v>6879041331</v>
      </c>
      <c r="D439" s="264">
        <v>0</v>
      </c>
      <c r="E439" s="264">
        <v>507230905.17000002</v>
      </c>
      <c r="F439" s="264">
        <v>498739273.46999997</v>
      </c>
    </row>
    <row r="440" spans="2:6" x14ac:dyDescent="0.2">
      <c r="B440" s="263" t="s">
        <v>761</v>
      </c>
      <c r="C440" s="264">
        <v>1552988643</v>
      </c>
      <c r="D440" s="264">
        <v>36036068.550000004</v>
      </c>
      <c r="E440" s="264">
        <v>198892279.42000028</v>
      </c>
      <c r="F440" s="264">
        <v>93918703.419999957</v>
      </c>
    </row>
    <row r="441" spans="2:6" x14ac:dyDescent="0.2">
      <c r="B441" s="265" t="s">
        <v>757</v>
      </c>
      <c r="C441" s="264">
        <v>1552988643</v>
      </c>
      <c r="D441" s="264">
        <v>36036068.550000004</v>
      </c>
      <c r="E441" s="264">
        <v>198892279.42000028</v>
      </c>
      <c r="F441" s="264">
        <v>93918703.419999957</v>
      </c>
    </row>
    <row r="442" spans="2:6" ht="15" x14ac:dyDescent="0.25">
      <c r="B442" s="259" t="s">
        <v>762</v>
      </c>
      <c r="C442" s="260">
        <v>15653944895</v>
      </c>
      <c r="D442" s="260">
        <v>1197145331.9800003</v>
      </c>
      <c r="E442" s="260">
        <v>1257422418.73</v>
      </c>
      <c r="F442" s="260">
        <v>1245561116.6199999</v>
      </c>
    </row>
    <row r="443" spans="2:6" ht="15" x14ac:dyDescent="0.25">
      <c r="B443" s="261" t="s">
        <v>763</v>
      </c>
      <c r="C443" s="262">
        <v>15653944895</v>
      </c>
      <c r="D443" s="262">
        <v>1197145331.9800003</v>
      </c>
      <c r="E443" s="262">
        <v>1257422418.73</v>
      </c>
      <c r="F443" s="262">
        <v>1245561116.6199999</v>
      </c>
    </row>
    <row r="444" spans="2:6" x14ac:dyDescent="0.2">
      <c r="B444" s="263" t="s">
        <v>764</v>
      </c>
      <c r="C444" s="264">
        <v>14282140277</v>
      </c>
      <c r="D444" s="264">
        <v>1150464406.3100002</v>
      </c>
      <c r="E444" s="264">
        <v>1132819041.48</v>
      </c>
      <c r="F444" s="264">
        <v>1126310995.23</v>
      </c>
    </row>
    <row r="445" spans="2:6" x14ac:dyDescent="0.2">
      <c r="B445" s="265" t="s">
        <v>457</v>
      </c>
      <c r="C445" s="264">
        <v>595463565</v>
      </c>
      <c r="D445" s="264">
        <v>49106095.960000008</v>
      </c>
      <c r="E445" s="264">
        <v>37988250.440000005</v>
      </c>
      <c r="F445" s="264">
        <v>45405795.68</v>
      </c>
    </row>
    <row r="446" spans="2:6" x14ac:dyDescent="0.2">
      <c r="B446" s="265" t="s">
        <v>765</v>
      </c>
      <c r="C446" s="264">
        <v>2913352801</v>
      </c>
      <c r="D446" s="264">
        <v>259248758.22000003</v>
      </c>
      <c r="E446" s="264">
        <v>254903271.95999998</v>
      </c>
      <c r="F446" s="264">
        <v>263716711.91000003</v>
      </c>
    </row>
    <row r="447" spans="2:6" x14ac:dyDescent="0.2">
      <c r="B447" s="265" t="s">
        <v>766</v>
      </c>
      <c r="C447" s="264">
        <v>421930953</v>
      </c>
      <c r="D447" s="264">
        <v>41830101.390000001</v>
      </c>
      <c r="E447" s="264">
        <v>39648068.340000004</v>
      </c>
      <c r="F447" s="264">
        <v>41089156.259999998</v>
      </c>
    </row>
    <row r="448" spans="2:6" x14ac:dyDescent="0.2">
      <c r="B448" s="265" t="s">
        <v>450</v>
      </c>
      <c r="C448" s="264">
        <v>761426421</v>
      </c>
      <c r="D448" s="264">
        <v>59897434.059999995</v>
      </c>
      <c r="E448" s="264">
        <v>59897434.059999995</v>
      </c>
      <c r="F448" s="264">
        <v>55014397.640000001</v>
      </c>
    </row>
    <row r="449" spans="2:6" x14ac:dyDescent="0.2">
      <c r="B449" s="265" t="s">
        <v>459</v>
      </c>
      <c r="C449" s="264">
        <v>9589966537</v>
      </c>
      <c r="D449" s="264">
        <v>740382016.68000007</v>
      </c>
      <c r="E449" s="264">
        <v>740382016.68000007</v>
      </c>
      <c r="F449" s="264">
        <v>721084933.74000001</v>
      </c>
    </row>
    <row r="450" spans="2:6" x14ac:dyDescent="0.2">
      <c r="B450" s="263" t="s">
        <v>767</v>
      </c>
      <c r="C450" s="264">
        <v>734161247</v>
      </c>
      <c r="D450" s="264">
        <v>39429346.329999991</v>
      </c>
      <c r="E450" s="264">
        <v>58348115.220000006</v>
      </c>
      <c r="F450" s="264">
        <v>50008870.210000016</v>
      </c>
    </row>
    <row r="451" spans="2:6" x14ac:dyDescent="0.2">
      <c r="B451" s="265" t="s">
        <v>766</v>
      </c>
      <c r="C451" s="264">
        <v>734161247</v>
      </c>
      <c r="D451" s="264">
        <v>39429346.329999991</v>
      </c>
      <c r="E451" s="264">
        <v>58348115.220000006</v>
      </c>
      <c r="F451" s="264">
        <v>50008870.210000016</v>
      </c>
    </row>
    <row r="452" spans="2:6" x14ac:dyDescent="0.2">
      <c r="B452" s="263" t="s">
        <v>768</v>
      </c>
      <c r="C452" s="264">
        <v>597063479</v>
      </c>
      <c r="D452" s="264">
        <v>4686216.9200000009</v>
      </c>
      <c r="E452" s="264">
        <v>63673674.610000007</v>
      </c>
      <c r="F452" s="264">
        <v>65935907.070000008</v>
      </c>
    </row>
    <row r="453" spans="2:6" x14ac:dyDescent="0.2">
      <c r="B453" s="265" t="s">
        <v>765</v>
      </c>
      <c r="C453" s="264">
        <v>597063479</v>
      </c>
      <c r="D453" s="264">
        <v>4686216.9200000009</v>
      </c>
      <c r="E453" s="264">
        <v>63673674.610000007</v>
      </c>
      <c r="F453" s="264">
        <v>65935907.070000008</v>
      </c>
    </row>
    <row r="454" spans="2:6" x14ac:dyDescent="0.2">
      <c r="B454" s="263" t="s">
        <v>769</v>
      </c>
      <c r="C454" s="264">
        <v>40579892</v>
      </c>
      <c r="D454" s="264">
        <v>2565362.4200000009</v>
      </c>
      <c r="E454" s="264">
        <v>2581587.4200000009</v>
      </c>
      <c r="F454" s="264">
        <v>3305344.1100000008</v>
      </c>
    </row>
    <row r="455" spans="2:6" x14ac:dyDescent="0.2">
      <c r="B455" s="265" t="s">
        <v>766</v>
      </c>
      <c r="C455" s="264">
        <v>40579892</v>
      </c>
      <c r="D455" s="264">
        <v>2565362.4200000009</v>
      </c>
      <c r="E455" s="264">
        <v>2581587.4200000009</v>
      </c>
      <c r="F455" s="264">
        <v>3305344.1100000008</v>
      </c>
    </row>
    <row r="456" spans="2:6" ht="15" x14ac:dyDescent="0.25">
      <c r="B456" s="259" t="s">
        <v>770</v>
      </c>
      <c r="C456" s="260">
        <v>3459610022</v>
      </c>
      <c r="D456" s="260">
        <v>82986403.629999995</v>
      </c>
      <c r="E456" s="260">
        <v>293744652.56000006</v>
      </c>
      <c r="F456" s="260">
        <v>273638502.71000004</v>
      </c>
    </row>
    <row r="457" spans="2:6" ht="15" x14ac:dyDescent="0.25">
      <c r="B457" s="261" t="s">
        <v>771</v>
      </c>
      <c r="C457" s="262">
        <v>3459610022</v>
      </c>
      <c r="D457" s="262">
        <v>82986403.629999995</v>
      </c>
      <c r="E457" s="262">
        <v>293744652.56000006</v>
      </c>
      <c r="F457" s="262">
        <v>273638502.71000004</v>
      </c>
    </row>
    <row r="458" spans="2:6" x14ac:dyDescent="0.2">
      <c r="B458" s="263" t="s">
        <v>772</v>
      </c>
      <c r="C458" s="264">
        <v>2058951154</v>
      </c>
      <c r="D458" s="264">
        <v>38631947.539999999</v>
      </c>
      <c r="E458" s="264">
        <v>206387026.18000007</v>
      </c>
      <c r="F458" s="264">
        <v>176039049.06000006</v>
      </c>
    </row>
    <row r="459" spans="2:6" x14ac:dyDescent="0.2">
      <c r="B459" s="265" t="s">
        <v>457</v>
      </c>
      <c r="C459" s="264">
        <v>1141034483</v>
      </c>
      <c r="D459" s="264">
        <v>16966107.170000002</v>
      </c>
      <c r="E459" s="264">
        <v>123509627.65000007</v>
      </c>
      <c r="F459" s="264">
        <v>119379546.26000004</v>
      </c>
    </row>
    <row r="460" spans="2:6" x14ac:dyDescent="0.2">
      <c r="B460" s="265" t="s">
        <v>773</v>
      </c>
      <c r="C460" s="264">
        <v>111047200</v>
      </c>
      <c r="D460" s="264">
        <v>12750</v>
      </c>
      <c r="E460" s="264">
        <v>7815611.4800000004</v>
      </c>
      <c r="F460" s="264">
        <v>5958962.540000001</v>
      </c>
    </row>
    <row r="461" spans="2:6" x14ac:dyDescent="0.2">
      <c r="B461" s="265" t="s">
        <v>774</v>
      </c>
      <c r="C461" s="264">
        <v>242874520</v>
      </c>
      <c r="D461" s="264">
        <v>261491.54</v>
      </c>
      <c r="E461" s="264">
        <v>13704713.149999995</v>
      </c>
      <c r="F461" s="264">
        <v>13970924.639999995</v>
      </c>
    </row>
    <row r="462" spans="2:6" x14ac:dyDescent="0.2">
      <c r="B462" s="265" t="s">
        <v>775</v>
      </c>
      <c r="C462" s="264">
        <v>130885001</v>
      </c>
      <c r="D462" s="264">
        <v>10445.870000000001</v>
      </c>
      <c r="E462" s="264">
        <v>9344345.0800000001</v>
      </c>
      <c r="F462" s="264">
        <v>9323531.8999999985</v>
      </c>
    </row>
    <row r="463" spans="2:6" x14ac:dyDescent="0.2">
      <c r="B463" s="265" t="s">
        <v>776</v>
      </c>
      <c r="C463" s="264">
        <v>134980000</v>
      </c>
      <c r="D463" s="264">
        <v>225439.13</v>
      </c>
      <c r="E463" s="264">
        <v>9490960.6399999987</v>
      </c>
      <c r="F463" s="264">
        <v>9711236.0499999989</v>
      </c>
    </row>
    <row r="464" spans="2:6" x14ac:dyDescent="0.2">
      <c r="B464" s="265" t="s">
        <v>777</v>
      </c>
      <c r="C464" s="264">
        <v>63039167</v>
      </c>
      <c r="D464" s="264">
        <v>4207653.63</v>
      </c>
      <c r="E464" s="264">
        <v>6846453.6300000008</v>
      </c>
      <c r="F464" s="264">
        <v>1223202.8999999999</v>
      </c>
    </row>
    <row r="465" spans="2:6" x14ac:dyDescent="0.2">
      <c r="B465" s="265" t="s">
        <v>778</v>
      </c>
      <c r="C465" s="264">
        <v>235090783</v>
      </c>
      <c r="D465" s="264">
        <v>16948060.199999999</v>
      </c>
      <c r="E465" s="264">
        <v>35675314.550000004</v>
      </c>
      <c r="F465" s="264">
        <v>16471644.77</v>
      </c>
    </row>
    <row r="466" spans="2:6" x14ac:dyDescent="0.2">
      <c r="B466" s="263" t="s">
        <v>779</v>
      </c>
      <c r="C466" s="264">
        <v>286213210</v>
      </c>
      <c r="D466" s="264">
        <v>0</v>
      </c>
      <c r="E466" s="264">
        <v>0</v>
      </c>
      <c r="F466" s="264">
        <v>0</v>
      </c>
    </row>
    <row r="467" spans="2:6" x14ac:dyDescent="0.2">
      <c r="B467" s="265" t="s">
        <v>775</v>
      </c>
      <c r="C467" s="264">
        <v>286213210</v>
      </c>
      <c r="D467" s="264">
        <v>0</v>
      </c>
      <c r="E467" s="264">
        <v>0</v>
      </c>
      <c r="F467" s="264">
        <v>0</v>
      </c>
    </row>
    <row r="468" spans="2:6" x14ac:dyDescent="0.2">
      <c r="B468" s="263" t="s">
        <v>780</v>
      </c>
      <c r="C468" s="264">
        <v>748644672</v>
      </c>
      <c r="D468" s="264">
        <v>17968183.710000001</v>
      </c>
      <c r="E468" s="264">
        <v>64035929.339999981</v>
      </c>
      <c r="F468" s="264">
        <v>70514464.469999999</v>
      </c>
    </row>
    <row r="469" spans="2:6" x14ac:dyDescent="0.2">
      <c r="B469" s="265" t="s">
        <v>781</v>
      </c>
      <c r="C469" s="264">
        <v>748644672</v>
      </c>
      <c r="D469" s="264">
        <v>17968183.710000001</v>
      </c>
      <c r="E469" s="264">
        <v>64035929.339999981</v>
      </c>
      <c r="F469" s="264">
        <v>70514464.469999999</v>
      </c>
    </row>
    <row r="470" spans="2:6" x14ac:dyDescent="0.2">
      <c r="B470" s="263" t="s">
        <v>782</v>
      </c>
      <c r="C470" s="264">
        <v>50587219</v>
      </c>
      <c r="D470" s="264">
        <v>3518340.2199999997</v>
      </c>
      <c r="E470" s="264">
        <v>2831495.66</v>
      </c>
      <c r="F470" s="264">
        <v>4283559.4600000009</v>
      </c>
    </row>
    <row r="471" spans="2:6" x14ac:dyDescent="0.2">
      <c r="B471" s="265" t="s">
        <v>457</v>
      </c>
      <c r="C471" s="264">
        <v>50587219</v>
      </c>
      <c r="D471" s="264">
        <v>3518340.2199999997</v>
      </c>
      <c r="E471" s="264">
        <v>2831495.66</v>
      </c>
      <c r="F471" s="264">
        <v>4283559.4600000009</v>
      </c>
    </row>
    <row r="472" spans="2:6" x14ac:dyDescent="0.2">
      <c r="B472" s="263" t="s">
        <v>783</v>
      </c>
      <c r="C472" s="264">
        <v>315213767</v>
      </c>
      <c r="D472" s="264">
        <v>22867932.159999996</v>
      </c>
      <c r="E472" s="264">
        <v>20490201.379999995</v>
      </c>
      <c r="F472" s="264">
        <v>22801429.719999999</v>
      </c>
    </row>
    <row r="473" spans="2:6" x14ac:dyDescent="0.2">
      <c r="B473" s="265" t="s">
        <v>773</v>
      </c>
      <c r="C473" s="264">
        <v>315213767</v>
      </c>
      <c r="D473" s="264">
        <v>22867932.159999996</v>
      </c>
      <c r="E473" s="264">
        <v>20490201.379999995</v>
      </c>
      <c r="F473" s="264">
        <v>22801429.719999999</v>
      </c>
    </row>
    <row r="474" spans="2:6" ht="15" x14ac:dyDescent="0.25">
      <c r="B474" s="259" t="s">
        <v>784</v>
      </c>
      <c r="C474" s="260">
        <v>2080734726</v>
      </c>
      <c r="D474" s="260">
        <v>121339019.49000001</v>
      </c>
      <c r="E474" s="260">
        <v>171746412.82999998</v>
      </c>
      <c r="F474" s="260">
        <v>153767435.40000001</v>
      </c>
    </row>
    <row r="475" spans="2:6" ht="15" x14ac:dyDescent="0.25">
      <c r="B475" s="261" t="s">
        <v>785</v>
      </c>
      <c r="C475" s="262">
        <v>2080734726</v>
      </c>
      <c r="D475" s="262">
        <v>121339019.49000001</v>
      </c>
      <c r="E475" s="262">
        <v>171746412.82999998</v>
      </c>
      <c r="F475" s="262">
        <v>153767435.40000001</v>
      </c>
    </row>
    <row r="476" spans="2:6" x14ac:dyDescent="0.2">
      <c r="B476" s="263" t="s">
        <v>786</v>
      </c>
      <c r="C476" s="264">
        <v>1170874303</v>
      </c>
      <c r="D476" s="264">
        <v>10813392.24</v>
      </c>
      <c r="E476" s="264">
        <v>55216340.420000002</v>
      </c>
      <c r="F476" s="264">
        <v>57682878.009999998</v>
      </c>
    </row>
    <row r="477" spans="2:6" x14ac:dyDescent="0.2">
      <c r="B477" s="265" t="s">
        <v>457</v>
      </c>
      <c r="C477" s="264">
        <v>843963208</v>
      </c>
      <c r="D477" s="264">
        <v>5816134.7400000002</v>
      </c>
      <c r="E477" s="264">
        <v>32124526.41</v>
      </c>
      <c r="F477" s="264">
        <v>35384502.140000001</v>
      </c>
    </row>
    <row r="478" spans="2:6" x14ac:dyDescent="0.2">
      <c r="B478" s="265" t="s">
        <v>787</v>
      </c>
      <c r="C478" s="264">
        <v>306311095</v>
      </c>
      <c r="D478" s="264">
        <v>457005</v>
      </c>
      <c r="E478" s="264">
        <v>20675814.010000005</v>
      </c>
      <c r="F478" s="264">
        <v>22298375.869999997</v>
      </c>
    </row>
    <row r="479" spans="2:6" x14ac:dyDescent="0.2">
      <c r="B479" s="265" t="s">
        <v>450</v>
      </c>
      <c r="C479" s="264">
        <v>20600000</v>
      </c>
      <c r="D479" s="264">
        <v>4540252.5</v>
      </c>
      <c r="E479" s="264">
        <v>2416000</v>
      </c>
      <c r="F479" s="264">
        <v>0</v>
      </c>
    </row>
    <row r="480" spans="2:6" x14ac:dyDescent="0.2">
      <c r="B480" s="263" t="s">
        <v>788</v>
      </c>
      <c r="C480" s="264">
        <v>194605095</v>
      </c>
      <c r="D480" s="264">
        <v>3866485.19</v>
      </c>
      <c r="E480" s="264">
        <v>18159470.240000002</v>
      </c>
      <c r="F480" s="264">
        <v>16414150.620000001</v>
      </c>
    </row>
    <row r="481" spans="2:6" x14ac:dyDescent="0.2">
      <c r="B481" s="265" t="s">
        <v>789</v>
      </c>
      <c r="C481" s="264">
        <v>194605095</v>
      </c>
      <c r="D481" s="264">
        <v>3866485.19</v>
      </c>
      <c r="E481" s="264">
        <v>18159470.240000002</v>
      </c>
      <c r="F481" s="264">
        <v>16414150.620000001</v>
      </c>
    </row>
    <row r="482" spans="2:6" x14ac:dyDescent="0.2">
      <c r="B482" s="263" t="s">
        <v>790</v>
      </c>
      <c r="C482" s="264">
        <v>715255328</v>
      </c>
      <c r="D482" s="264">
        <v>106659142.06</v>
      </c>
      <c r="E482" s="264">
        <v>98370602.170000002</v>
      </c>
      <c r="F482" s="264">
        <v>79670406.770000011</v>
      </c>
    </row>
    <row r="483" spans="2:6" x14ac:dyDescent="0.2">
      <c r="B483" s="265" t="s">
        <v>791</v>
      </c>
      <c r="C483" s="264">
        <v>715255328</v>
      </c>
      <c r="D483" s="264">
        <v>106659142.06</v>
      </c>
      <c r="E483" s="264">
        <v>98370602.170000002</v>
      </c>
      <c r="F483" s="264">
        <v>79670406.770000011</v>
      </c>
    </row>
    <row r="484" spans="2:6" ht="15" x14ac:dyDescent="0.25">
      <c r="B484" s="259" t="s">
        <v>792</v>
      </c>
      <c r="C484" s="260">
        <v>3109655973</v>
      </c>
      <c r="D484" s="260">
        <v>58501674.969999999</v>
      </c>
      <c r="E484" s="260">
        <v>203401082.80000013</v>
      </c>
      <c r="F484" s="260">
        <v>236500494.57000002</v>
      </c>
    </row>
    <row r="485" spans="2:6" ht="15" x14ac:dyDescent="0.25">
      <c r="B485" s="261" t="s">
        <v>793</v>
      </c>
      <c r="C485" s="262">
        <v>3109655973</v>
      </c>
      <c r="D485" s="262">
        <v>58501674.969999999</v>
      </c>
      <c r="E485" s="262">
        <v>203401082.80000013</v>
      </c>
      <c r="F485" s="262">
        <v>236500494.57000002</v>
      </c>
    </row>
    <row r="486" spans="2:6" x14ac:dyDescent="0.2">
      <c r="B486" s="263" t="s">
        <v>794</v>
      </c>
      <c r="C486" s="264">
        <v>2923504677</v>
      </c>
      <c r="D486" s="264">
        <v>58390653.899999999</v>
      </c>
      <c r="E486" s="264">
        <v>187716616.15000013</v>
      </c>
      <c r="F486" s="264">
        <v>218939139.08000001</v>
      </c>
    </row>
    <row r="487" spans="2:6" x14ac:dyDescent="0.2">
      <c r="B487" s="265" t="s">
        <v>457</v>
      </c>
      <c r="C487" s="264">
        <v>1859007777</v>
      </c>
      <c r="D487" s="264">
        <v>28262689.689999998</v>
      </c>
      <c r="E487" s="264">
        <v>143198675.4000001</v>
      </c>
      <c r="F487" s="264">
        <v>170355439.32999998</v>
      </c>
    </row>
    <row r="488" spans="2:6" x14ac:dyDescent="0.2">
      <c r="B488" s="265" t="s">
        <v>795</v>
      </c>
      <c r="C488" s="264">
        <v>111930612</v>
      </c>
      <c r="D488" s="264">
        <v>3908472.5300000003</v>
      </c>
      <c r="E488" s="264">
        <v>3920001.5300000003</v>
      </c>
      <c r="F488" s="264">
        <v>3920001.5300000003</v>
      </c>
    </row>
    <row r="489" spans="2:6" x14ac:dyDescent="0.2">
      <c r="B489" s="265" t="s">
        <v>796</v>
      </c>
      <c r="C489" s="264">
        <v>257551866</v>
      </c>
      <c r="D489" s="264">
        <v>25463717.57</v>
      </c>
      <c r="E489" s="264">
        <v>3826015.77</v>
      </c>
      <c r="F489" s="264">
        <v>3826015.77</v>
      </c>
    </row>
    <row r="490" spans="2:6" x14ac:dyDescent="0.2">
      <c r="B490" s="265" t="s">
        <v>797</v>
      </c>
      <c r="C490" s="264">
        <v>210332022</v>
      </c>
      <c r="D490" s="264">
        <v>755774.11</v>
      </c>
      <c r="E490" s="264">
        <v>721187.11</v>
      </c>
      <c r="F490" s="264">
        <v>721187.11</v>
      </c>
    </row>
    <row r="491" spans="2:6" x14ac:dyDescent="0.2">
      <c r="B491" s="265" t="s">
        <v>450</v>
      </c>
      <c r="C491" s="264">
        <v>336182400</v>
      </c>
      <c r="D491" s="264">
        <v>0</v>
      </c>
      <c r="E491" s="264">
        <v>25000000</v>
      </c>
      <c r="F491" s="264">
        <v>25000000</v>
      </c>
    </row>
    <row r="492" spans="2:6" x14ac:dyDescent="0.2">
      <c r="B492" s="265" t="s">
        <v>459</v>
      </c>
      <c r="C492" s="264">
        <v>148500000</v>
      </c>
      <c r="D492" s="264">
        <v>0</v>
      </c>
      <c r="E492" s="264">
        <v>11050736.34</v>
      </c>
      <c r="F492" s="264">
        <v>15116495.34</v>
      </c>
    </row>
    <row r="493" spans="2:6" x14ac:dyDescent="0.2">
      <c r="B493" s="263" t="s">
        <v>798</v>
      </c>
      <c r="C493" s="264">
        <v>186151296</v>
      </c>
      <c r="D493" s="264">
        <v>111021.07</v>
      </c>
      <c r="E493" s="264">
        <v>15684466.650000002</v>
      </c>
      <c r="F493" s="264">
        <v>17561355.490000002</v>
      </c>
    </row>
    <row r="494" spans="2:6" x14ac:dyDescent="0.2">
      <c r="B494" s="265" t="s">
        <v>795</v>
      </c>
      <c r="C494" s="264">
        <v>186151296</v>
      </c>
      <c r="D494" s="264">
        <v>111021.07</v>
      </c>
      <c r="E494" s="264">
        <v>15684466.650000002</v>
      </c>
      <c r="F494" s="264">
        <v>17561355.490000002</v>
      </c>
    </row>
    <row r="495" spans="2:6" ht="15" x14ac:dyDescent="0.25">
      <c r="B495" s="259" t="s">
        <v>799</v>
      </c>
      <c r="C495" s="260">
        <v>13401009791</v>
      </c>
      <c r="D495" s="260">
        <v>840546215.25999987</v>
      </c>
      <c r="E495" s="260">
        <v>1011482179.3699999</v>
      </c>
      <c r="F495" s="260">
        <v>1457888117.27</v>
      </c>
    </row>
    <row r="496" spans="2:6" ht="15" x14ac:dyDescent="0.25">
      <c r="B496" s="261" t="s">
        <v>800</v>
      </c>
      <c r="C496" s="262">
        <v>13401009791</v>
      </c>
      <c r="D496" s="262">
        <v>840546215.25999987</v>
      </c>
      <c r="E496" s="262">
        <v>1011482179.3699999</v>
      </c>
      <c r="F496" s="262">
        <v>1457888117.27</v>
      </c>
    </row>
    <row r="497" spans="2:6" x14ac:dyDescent="0.2">
      <c r="B497" s="263" t="s">
        <v>801</v>
      </c>
      <c r="C497" s="264">
        <v>13401009791</v>
      </c>
      <c r="D497" s="264">
        <v>840546215.25999987</v>
      </c>
      <c r="E497" s="264">
        <v>1011482179.3699999</v>
      </c>
      <c r="F497" s="264">
        <v>1457888117.27</v>
      </c>
    </row>
    <row r="498" spans="2:6" x14ac:dyDescent="0.2">
      <c r="B498" s="265" t="s">
        <v>457</v>
      </c>
      <c r="C498" s="264">
        <v>2395206682</v>
      </c>
      <c r="D498" s="264">
        <v>32684015.229999993</v>
      </c>
      <c r="E498" s="264">
        <v>132164475.13000004</v>
      </c>
      <c r="F498" s="264">
        <v>142293627.73000002</v>
      </c>
    </row>
    <row r="499" spans="2:6" x14ac:dyDescent="0.2">
      <c r="B499" s="265" t="s">
        <v>802</v>
      </c>
      <c r="C499" s="264">
        <v>5475413362</v>
      </c>
      <c r="D499" s="264">
        <v>133002933.61</v>
      </c>
      <c r="E499" s="264">
        <v>214366153.34000003</v>
      </c>
      <c r="F499" s="264">
        <v>346994393.38999999</v>
      </c>
    </row>
    <row r="500" spans="2:6" x14ac:dyDescent="0.2">
      <c r="B500" s="265" t="s">
        <v>803</v>
      </c>
      <c r="C500" s="264">
        <v>5522789747</v>
      </c>
      <c r="D500" s="264">
        <v>674859266.41999984</v>
      </c>
      <c r="E500" s="264">
        <v>664951550.89999986</v>
      </c>
      <c r="F500" s="264">
        <v>968600096.14999998</v>
      </c>
    </row>
    <row r="501" spans="2:6" x14ac:dyDescent="0.2">
      <c r="B501" s="265" t="s">
        <v>450</v>
      </c>
      <c r="C501" s="264">
        <v>7600000</v>
      </c>
      <c r="D501" s="264">
        <v>0</v>
      </c>
      <c r="E501" s="264">
        <v>0</v>
      </c>
      <c r="F501" s="264">
        <v>0</v>
      </c>
    </row>
    <row r="502" spans="2:6" ht="15" x14ac:dyDescent="0.25">
      <c r="B502" s="259" t="s">
        <v>804</v>
      </c>
      <c r="C502" s="260">
        <v>8623286819</v>
      </c>
      <c r="D502" s="260">
        <v>718382821.91999972</v>
      </c>
      <c r="E502" s="260">
        <v>718382821.91999972</v>
      </c>
      <c r="F502" s="260">
        <v>718382821.91999972</v>
      </c>
    </row>
    <row r="503" spans="2:6" ht="15" x14ac:dyDescent="0.25">
      <c r="B503" s="261" t="s">
        <v>805</v>
      </c>
      <c r="C503" s="262">
        <v>8623286819</v>
      </c>
      <c r="D503" s="262">
        <v>718382821.91999972</v>
      </c>
      <c r="E503" s="262">
        <v>718382821.91999972</v>
      </c>
      <c r="F503" s="262">
        <v>718382821.91999972</v>
      </c>
    </row>
    <row r="504" spans="2:6" x14ac:dyDescent="0.2">
      <c r="B504" s="263" t="s">
        <v>806</v>
      </c>
      <c r="C504" s="264">
        <v>8623286819</v>
      </c>
      <c r="D504" s="264">
        <v>718382821.91999972</v>
      </c>
      <c r="E504" s="264">
        <v>718382821.91999972</v>
      </c>
      <c r="F504" s="264">
        <v>718382821.91999972</v>
      </c>
    </row>
    <row r="505" spans="2:6" x14ac:dyDescent="0.2">
      <c r="B505" s="265" t="s">
        <v>807</v>
      </c>
      <c r="C505" s="264">
        <v>8239652859</v>
      </c>
      <c r="D505" s="264">
        <v>686413354.91999972</v>
      </c>
      <c r="E505" s="264">
        <v>686413354.91999972</v>
      </c>
      <c r="F505" s="264">
        <v>686413354.91999972</v>
      </c>
    </row>
    <row r="506" spans="2:6" x14ac:dyDescent="0.2">
      <c r="B506" s="265" t="s">
        <v>450</v>
      </c>
      <c r="C506" s="264">
        <v>383633960</v>
      </c>
      <c r="D506" s="264">
        <v>31969467</v>
      </c>
      <c r="E506" s="264">
        <v>31969467</v>
      </c>
      <c r="F506" s="264">
        <v>31969467</v>
      </c>
    </row>
    <row r="507" spans="2:6" ht="15" x14ac:dyDescent="0.25">
      <c r="B507" s="259" t="s">
        <v>808</v>
      </c>
      <c r="C507" s="260">
        <v>8011291957</v>
      </c>
      <c r="D507" s="260">
        <v>667607653</v>
      </c>
      <c r="E507" s="260">
        <v>667607653</v>
      </c>
      <c r="F507" s="260">
        <v>667607653</v>
      </c>
    </row>
    <row r="508" spans="2:6" ht="15" x14ac:dyDescent="0.25">
      <c r="B508" s="261" t="s">
        <v>809</v>
      </c>
      <c r="C508" s="262">
        <v>8011291957</v>
      </c>
      <c r="D508" s="262">
        <v>667607653</v>
      </c>
      <c r="E508" s="262">
        <v>667607653</v>
      </c>
      <c r="F508" s="262">
        <v>667607653</v>
      </c>
    </row>
    <row r="509" spans="2:6" x14ac:dyDescent="0.2">
      <c r="B509" s="263" t="s">
        <v>810</v>
      </c>
      <c r="C509" s="264">
        <v>8011291957</v>
      </c>
      <c r="D509" s="264">
        <v>667607653</v>
      </c>
      <c r="E509" s="264">
        <v>667607653</v>
      </c>
      <c r="F509" s="264">
        <v>667607653</v>
      </c>
    </row>
    <row r="510" spans="2:6" x14ac:dyDescent="0.2">
      <c r="B510" s="265" t="s">
        <v>457</v>
      </c>
      <c r="C510" s="264">
        <v>2796844677</v>
      </c>
      <c r="D510" s="264">
        <v>217615245</v>
      </c>
      <c r="E510" s="264">
        <v>217615245</v>
      </c>
      <c r="F510" s="264">
        <v>217615245</v>
      </c>
    </row>
    <row r="511" spans="2:6" x14ac:dyDescent="0.2">
      <c r="B511" s="265" t="s">
        <v>811</v>
      </c>
      <c r="C511" s="264">
        <v>2500000000</v>
      </c>
      <c r="D511" s="264">
        <v>227454528</v>
      </c>
      <c r="E511" s="264">
        <v>227454528</v>
      </c>
      <c r="F511" s="264">
        <v>227454528</v>
      </c>
    </row>
    <row r="512" spans="2:6" x14ac:dyDescent="0.2">
      <c r="B512" s="265" t="s">
        <v>812</v>
      </c>
      <c r="C512" s="264">
        <v>973012440</v>
      </c>
      <c r="D512" s="264">
        <v>80027056</v>
      </c>
      <c r="E512" s="264">
        <v>80027056</v>
      </c>
      <c r="F512" s="264">
        <v>80027056</v>
      </c>
    </row>
    <row r="513" spans="2:6" x14ac:dyDescent="0.2">
      <c r="B513" s="265" t="s">
        <v>813</v>
      </c>
      <c r="C513" s="264">
        <v>481034840</v>
      </c>
      <c r="D513" s="264">
        <v>37477489</v>
      </c>
      <c r="E513" s="264">
        <v>37477489</v>
      </c>
      <c r="F513" s="264">
        <v>37477489</v>
      </c>
    </row>
    <row r="514" spans="2:6" x14ac:dyDescent="0.2">
      <c r="B514" s="265" t="s">
        <v>450</v>
      </c>
      <c r="C514" s="264">
        <v>1260400000</v>
      </c>
      <c r="D514" s="264">
        <v>105033335</v>
      </c>
      <c r="E514" s="264">
        <v>105033335</v>
      </c>
      <c r="F514" s="264">
        <v>105033335</v>
      </c>
    </row>
    <row r="515" spans="2:6" ht="15" x14ac:dyDescent="0.25">
      <c r="B515" s="259" t="s">
        <v>814</v>
      </c>
      <c r="C515" s="260">
        <v>1524248087</v>
      </c>
      <c r="D515" s="260">
        <v>126646091.74999999</v>
      </c>
      <c r="E515" s="260">
        <v>126646091.74999999</v>
      </c>
      <c r="F515" s="260">
        <v>126646091.74999999</v>
      </c>
    </row>
    <row r="516" spans="2:6" ht="15" x14ac:dyDescent="0.25">
      <c r="B516" s="261" t="s">
        <v>815</v>
      </c>
      <c r="C516" s="262">
        <v>1524248087</v>
      </c>
      <c r="D516" s="262">
        <v>126646091.74999999</v>
      </c>
      <c r="E516" s="262">
        <v>126646091.74999999</v>
      </c>
      <c r="F516" s="262">
        <v>126646091.74999999</v>
      </c>
    </row>
    <row r="517" spans="2:6" x14ac:dyDescent="0.2">
      <c r="B517" s="263" t="s">
        <v>816</v>
      </c>
      <c r="C517" s="264">
        <v>1524248087</v>
      </c>
      <c r="D517" s="264">
        <v>126646091.74999999</v>
      </c>
      <c r="E517" s="264">
        <v>126646091.74999999</v>
      </c>
      <c r="F517" s="264">
        <v>126646091.74999999</v>
      </c>
    </row>
    <row r="518" spans="2:6" x14ac:dyDescent="0.2">
      <c r="B518" s="265" t="s">
        <v>817</v>
      </c>
      <c r="C518" s="264">
        <v>1521878287</v>
      </c>
      <c r="D518" s="264">
        <v>126479591.74999999</v>
      </c>
      <c r="E518" s="264">
        <v>126479591.74999999</v>
      </c>
      <c r="F518" s="264">
        <v>126479591.74999999</v>
      </c>
    </row>
    <row r="519" spans="2:6" x14ac:dyDescent="0.2">
      <c r="B519" s="265" t="s">
        <v>450</v>
      </c>
      <c r="C519" s="264">
        <v>2369800</v>
      </c>
      <c r="D519" s="264">
        <v>166500</v>
      </c>
      <c r="E519" s="264">
        <v>166500</v>
      </c>
      <c r="F519" s="264">
        <v>166500</v>
      </c>
    </row>
    <row r="520" spans="2:6" ht="15" x14ac:dyDescent="0.25">
      <c r="B520" s="259" t="s">
        <v>818</v>
      </c>
      <c r="C520" s="260">
        <v>1625371875</v>
      </c>
      <c r="D520" s="260">
        <v>135447644.5</v>
      </c>
      <c r="E520" s="260">
        <v>135447644.5</v>
      </c>
      <c r="F520" s="260">
        <v>135447644.5</v>
      </c>
    </row>
    <row r="521" spans="2:6" ht="15" x14ac:dyDescent="0.25">
      <c r="B521" s="261" t="s">
        <v>819</v>
      </c>
      <c r="C521" s="262">
        <v>1625371875</v>
      </c>
      <c r="D521" s="262">
        <v>135447644.5</v>
      </c>
      <c r="E521" s="262">
        <v>135447644.5</v>
      </c>
      <c r="F521" s="262">
        <v>135447644.5</v>
      </c>
    </row>
    <row r="522" spans="2:6" x14ac:dyDescent="0.2">
      <c r="B522" s="263" t="s">
        <v>820</v>
      </c>
      <c r="C522" s="264">
        <v>1625371875</v>
      </c>
      <c r="D522" s="264">
        <v>135447644.5</v>
      </c>
      <c r="E522" s="264">
        <v>135447644.5</v>
      </c>
      <c r="F522" s="264">
        <v>135447644.5</v>
      </c>
    </row>
    <row r="523" spans="2:6" x14ac:dyDescent="0.2">
      <c r="B523" s="265" t="s">
        <v>821</v>
      </c>
      <c r="C523" s="264">
        <v>1485781875</v>
      </c>
      <c r="D523" s="264">
        <v>121624941.5</v>
      </c>
      <c r="E523" s="264">
        <v>121624941.5</v>
      </c>
      <c r="F523" s="264">
        <v>121624941.5</v>
      </c>
    </row>
    <row r="524" spans="2:6" x14ac:dyDescent="0.2">
      <c r="B524" s="265" t="s">
        <v>450</v>
      </c>
      <c r="C524" s="264">
        <v>139590000</v>
      </c>
      <c r="D524" s="264">
        <v>13822703</v>
      </c>
      <c r="E524" s="264">
        <v>13822703</v>
      </c>
      <c r="F524" s="264">
        <v>13822703</v>
      </c>
    </row>
    <row r="525" spans="2:6" ht="15" x14ac:dyDescent="0.25">
      <c r="B525" s="259" t="s">
        <v>822</v>
      </c>
      <c r="C525" s="260">
        <v>267728228</v>
      </c>
      <c r="D525" s="260">
        <v>32816882.940000005</v>
      </c>
      <c r="E525" s="260">
        <v>31184181.170000006</v>
      </c>
      <c r="F525" s="260">
        <v>32063987.680000003</v>
      </c>
    </row>
    <row r="526" spans="2:6" ht="15" x14ac:dyDescent="0.25">
      <c r="B526" s="261" t="s">
        <v>823</v>
      </c>
      <c r="C526" s="262">
        <v>267728228</v>
      </c>
      <c r="D526" s="262">
        <v>32816882.940000005</v>
      </c>
      <c r="E526" s="262">
        <v>31184181.170000006</v>
      </c>
      <c r="F526" s="262">
        <v>32063987.680000003</v>
      </c>
    </row>
    <row r="527" spans="2:6" x14ac:dyDescent="0.2">
      <c r="B527" s="263" t="s">
        <v>824</v>
      </c>
      <c r="C527" s="264">
        <v>267728228</v>
      </c>
      <c r="D527" s="264">
        <v>32816882.940000005</v>
      </c>
      <c r="E527" s="264">
        <v>31184181.170000006</v>
      </c>
      <c r="F527" s="264">
        <v>32063987.680000003</v>
      </c>
    </row>
    <row r="528" spans="2:6" x14ac:dyDescent="0.2">
      <c r="B528" s="265" t="s">
        <v>825</v>
      </c>
      <c r="C528" s="264">
        <v>264013628</v>
      </c>
      <c r="D528" s="264">
        <v>32816882.940000005</v>
      </c>
      <c r="E528" s="264">
        <v>31184181.170000006</v>
      </c>
      <c r="F528" s="264">
        <v>32063987.680000003</v>
      </c>
    </row>
    <row r="529" spans="2:6" x14ac:dyDescent="0.2">
      <c r="B529" s="265" t="s">
        <v>450</v>
      </c>
      <c r="C529" s="264">
        <v>3714600</v>
      </c>
      <c r="D529" s="264">
        <v>0</v>
      </c>
      <c r="E529" s="264">
        <v>0</v>
      </c>
      <c r="F529" s="264">
        <v>0</v>
      </c>
    </row>
    <row r="530" spans="2:6" ht="15" x14ac:dyDescent="0.25">
      <c r="B530" s="259" t="s">
        <v>826</v>
      </c>
      <c r="C530" s="260">
        <v>951881669</v>
      </c>
      <c r="D530" s="260">
        <v>79323463</v>
      </c>
      <c r="E530" s="260">
        <v>79323463</v>
      </c>
      <c r="F530" s="260">
        <v>79323463</v>
      </c>
    </row>
    <row r="531" spans="2:6" ht="15" x14ac:dyDescent="0.25">
      <c r="B531" s="261" t="s">
        <v>827</v>
      </c>
      <c r="C531" s="262">
        <v>951881669</v>
      </c>
      <c r="D531" s="262">
        <v>79323463</v>
      </c>
      <c r="E531" s="262">
        <v>79323463</v>
      </c>
      <c r="F531" s="262">
        <v>79323463</v>
      </c>
    </row>
    <row r="532" spans="2:6" x14ac:dyDescent="0.2">
      <c r="B532" s="263" t="s">
        <v>828</v>
      </c>
      <c r="C532" s="264">
        <v>951881669</v>
      </c>
      <c r="D532" s="264">
        <v>79323463</v>
      </c>
      <c r="E532" s="264">
        <v>79323463</v>
      </c>
      <c r="F532" s="264">
        <v>79323463</v>
      </c>
    </row>
    <row r="533" spans="2:6" x14ac:dyDescent="0.2">
      <c r="B533" s="265" t="s">
        <v>829</v>
      </c>
      <c r="C533" s="264">
        <v>951181669</v>
      </c>
      <c r="D533" s="264">
        <v>79323463</v>
      </c>
      <c r="E533" s="264">
        <v>79323463</v>
      </c>
      <c r="F533" s="264">
        <v>79323463</v>
      </c>
    </row>
    <row r="534" spans="2:6" x14ac:dyDescent="0.2">
      <c r="B534" s="265" t="s">
        <v>450</v>
      </c>
      <c r="C534" s="264">
        <v>700000</v>
      </c>
      <c r="D534" s="264">
        <v>0</v>
      </c>
      <c r="E534" s="264">
        <v>0</v>
      </c>
      <c r="F534" s="264">
        <v>0</v>
      </c>
    </row>
    <row r="535" spans="2:6" ht="15" x14ac:dyDescent="0.25">
      <c r="B535" s="259" t="s">
        <v>58</v>
      </c>
      <c r="C535" s="260">
        <v>646669483</v>
      </c>
      <c r="D535" s="260">
        <v>48291387.649999991</v>
      </c>
      <c r="E535" s="260">
        <v>50521559.049999997</v>
      </c>
      <c r="F535" s="260">
        <v>56617799.399999976</v>
      </c>
    </row>
    <row r="536" spans="2:6" ht="15" x14ac:dyDescent="0.25">
      <c r="B536" s="261" t="s">
        <v>830</v>
      </c>
      <c r="C536" s="262">
        <v>646669483</v>
      </c>
      <c r="D536" s="262">
        <v>48291387.649999991</v>
      </c>
      <c r="E536" s="262">
        <v>50521559.049999997</v>
      </c>
      <c r="F536" s="262">
        <v>56617799.399999976</v>
      </c>
    </row>
    <row r="537" spans="2:6" x14ac:dyDescent="0.2">
      <c r="B537" s="263" t="s">
        <v>831</v>
      </c>
      <c r="C537" s="264">
        <v>646669483</v>
      </c>
      <c r="D537" s="264">
        <v>48291387.649999991</v>
      </c>
      <c r="E537" s="264">
        <v>50521559.049999997</v>
      </c>
      <c r="F537" s="264">
        <v>56617799.399999976</v>
      </c>
    </row>
    <row r="538" spans="2:6" x14ac:dyDescent="0.2">
      <c r="B538" s="265" t="s">
        <v>832</v>
      </c>
      <c r="C538" s="264">
        <v>646669483</v>
      </c>
      <c r="D538" s="264">
        <v>48291387.649999991</v>
      </c>
      <c r="E538" s="264">
        <v>50521559.049999997</v>
      </c>
      <c r="F538" s="264">
        <v>56617799.399999976</v>
      </c>
    </row>
    <row r="539" spans="2:6" ht="15" x14ac:dyDescent="0.25">
      <c r="B539" s="259" t="s">
        <v>833</v>
      </c>
      <c r="C539" s="260">
        <v>253545536599</v>
      </c>
      <c r="D539" s="260">
        <v>32552958892.75</v>
      </c>
      <c r="E539" s="260">
        <v>21042356669.66</v>
      </c>
      <c r="F539" s="260">
        <v>20579401123.689995</v>
      </c>
    </row>
    <row r="540" spans="2:6" ht="15" x14ac:dyDescent="0.25">
      <c r="B540" s="261" t="s">
        <v>834</v>
      </c>
      <c r="C540" s="262">
        <v>253545536599</v>
      </c>
      <c r="D540" s="262">
        <v>32552958892.75</v>
      </c>
      <c r="E540" s="262">
        <v>21042356669.66</v>
      </c>
      <c r="F540" s="262">
        <v>20579401123.689995</v>
      </c>
    </row>
    <row r="541" spans="2:6" x14ac:dyDescent="0.2">
      <c r="B541" s="263" t="s">
        <v>835</v>
      </c>
      <c r="C541" s="264">
        <v>253545536599</v>
      </c>
      <c r="D541" s="264">
        <v>32552958892.75</v>
      </c>
      <c r="E541" s="264">
        <v>21042356669.66</v>
      </c>
      <c r="F541" s="264">
        <v>20579401123.689995</v>
      </c>
    </row>
    <row r="542" spans="2:6" x14ac:dyDescent="0.2">
      <c r="B542" s="265" t="s">
        <v>836</v>
      </c>
      <c r="C542" s="264">
        <v>253545536599</v>
      </c>
      <c r="D542" s="264">
        <v>32552958892.75</v>
      </c>
      <c r="E542" s="264">
        <v>21042356669.66</v>
      </c>
      <c r="F542" s="264">
        <v>20579401123.689995</v>
      </c>
    </row>
    <row r="543" spans="2:6" ht="15" x14ac:dyDescent="0.25">
      <c r="B543" s="259" t="s">
        <v>61</v>
      </c>
      <c r="C543" s="260">
        <v>115557706551</v>
      </c>
      <c r="D543" s="260">
        <v>6809260968.9000006</v>
      </c>
      <c r="E543" s="260">
        <v>9966178601.4300003</v>
      </c>
      <c r="F543" s="260">
        <v>10037515168.280001</v>
      </c>
    </row>
    <row r="544" spans="2:6" ht="15" x14ac:dyDescent="0.25">
      <c r="B544" s="261" t="s">
        <v>837</v>
      </c>
      <c r="C544" s="262">
        <v>115557706551</v>
      </c>
      <c r="D544" s="262">
        <v>6809260968.9000006</v>
      </c>
      <c r="E544" s="262">
        <v>9966178601.4300003</v>
      </c>
      <c r="F544" s="262">
        <v>10037515168.280001</v>
      </c>
    </row>
    <row r="545" spans="2:8" x14ac:dyDescent="0.2">
      <c r="B545" s="263" t="s">
        <v>838</v>
      </c>
      <c r="C545" s="264">
        <v>115557706551</v>
      </c>
      <c r="D545" s="264">
        <v>6809260968.9000006</v>
      </c>
      <c r="E545" s="264">
        <v>9966178601.4300003</v>
      </c>
      <c r="F545" s="264">
        <v>10037515168.280001</v>
      </c>
    </row>
    <row r="546" spans="2:8" x14ac:dyDescent="0.2">
      <c r="B546" s="265" t="s">
        <v>839</v>
      </c>
      <c r="C546" s="264">
        <v>3701712</v>
      </c>
      <c r="D546" s="264">
        <v>285911.43</v>
      </c>
      <c r="E546" s="264">
        <v>285911.43</v>
      </c>
      <c r="F546" s="264">
        <v>285911.43</v>
      </c>
    </row>
    <row r="547" spans="2:8" ht="15" x14ac:dyDescent="0.25">
      <c r="B547" s="265" t="s">
        <v>840</v>
      </c>
      <c r="C547" s="264">
        <v>70425168296</v>
      </c>
      <c r="D547" s="264">
        <v>6809134590</v>
      </c>
      <c r="E547" s="264">
        <v>6809134590</v>
      </c>
      <c r="F547" s="264">
        <v>6809134590</v>
      </c>
      <c r="G547" s="269"/>
      <c r="H547" s="269"/>
    </row>
    <row r="548" spans="2:8" x14ac:dyDescent="0.2">
      <c r="B548" s="265" t="s">
        <v>841</v>
      </c>
      <c r="C548" s="264">
        <v>40923351460</v>
      </c>
      <c r="D548" s="264">
        <v>-1079726.92</v>
      </c>
      <c r="E548" s="264">
        <v>3155837905.6099997</v>
      </c>
      <c r="F548" s="264">
        <v>3153570981.4200001</v>
      </c>
    </row>
    <row r="549" spans="2:8" x14ac:dyDescent="0.2">
      <c r="B549" s="265" t="s">
        <v>842</v>
      </c>
      <c r="C549" s="264">
        <v>4205485083</v>
      </c>
      <c r="D549" s="264">
        <v>920194.39</v>
      </c>
      <c r="E549" s="264">
        <v>920194.39</v>
      </c>
      <c r="F549" s="264">
        <v>74523685.430000007</v>
      </c>
    </row>
    <row r="550" spans="2:8" ht="15.75" thickBot="1" x14ac:dyDescent="0.3">
      <c r="B550" s="270" t="s">
        <v>355</v>
      </c>
      <c r="C550" s="271">
        <v>1247578095825</v>
      </c>
      <c r="D550" s="271">
        <v>83216143462.679993</v>
      </c>
      <c r="E550" s="271">
        <v>93212431592.5</v>
      </c>
      <c r="F550" s="271">
        <v>95662067981.379959</v>
      </c>
    </row>
    <row r="552" spans="2:8" ht="15" x14ac:dyDescent="0.2">
      <c r="B552" s="5" t="s">
        <v>63</v>
      </c>
    </row>
    <row r="553" spans="2:8" x14ac:dyDescent="0.2">
      <c r="B553" s="1" t="s">
        <v>1</v>
      </c>
    </row>
    <row r="554" spans="2:8" ht="15" x14ac:dyDescent="0.2">
      <c r="B554" s="5" t="s">
        <v>65</v>
      </c>
    </row>
  </sheetData>
  <mergeCells count="10">
    <mergeCell ref="F8:F10"/>
    <mergeCell ref="B3:F3"/>
    <mergeCell ref="B2:F2"/>
    <mergeCell ref="B4:F4"/>
    <mergeCell ref="B6:E6"/>
    <mergeCell ref="B7:E7"/>
    <mergeCell ref="B8:B9"/>
    <mergeCell ref="C8:C9"/>
    <mergeCell ref="D8:D10"/>
    <mergeCell ref="E8:E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EAF6-D59E-4F94-AE3B-55CFFB0BA195}">
  <dimension ref="A2:P323"/>
  <sheetViews>
    <sheetView showGridLines="0" topLeftCell="A9" zoomScale="80" zoomScaleNormal="80" workbookViewId="0">
      <selection activeCell="C29" sqref="C29:F29"/>
    </sheetView>
  </sheetViews>
  <sheetFormatPr baseColWidth="10" defaultColWidth="9.140625" defaultRowHeight="14.25" x14ac:dyDescent="0.2"/>
  <cols>
    <col min="1" max="1" width="9.140625" style="68"/>
    <col min="2" max="2" width="69.85546875" style="68" bestFit="1" customWidth="1"/>
    <col min="3" max="3" width="16.5703125" style="68" customWidth="1"/>
    <col min="4" max="5" width="23.42578125" style="68" customWidth="1"/>
    <col min="6" max="6" width="17.7109375" style="68" customWidth="1"/>
    <col min="7" max="7" width="16.28515625" style="68" customWidth="1"/>
    <col min="8" max="8" width="18.28515625" style="68" customWidth="1"/>
    <col min="9" max="9" width="12.28515625" style="68" customWidth="1"/>
    <col min="10" max="10" width="15.140625" style="159" customWidth="1"/>
    <col min="11" max="11" width="16.85546875" style="159" customWidth="1"/>
    <col min="12" max="12" width="28.5703125" style="68" customWidth="1"/>
    <col min="13" max="13" width="32.42578125" style="68" bestFit="1" customWidth="1"/>
    <col min="14" max="14" width="17.140625" style="68" bestFit="1" customWidth="1"/>
    <col min="15" max="15" width="17.7109375" style="68" bestFit="1" customWidth="1"/>
    <col min="16" max="16" width="15.7109375" style="68" bestFit="1" customWidth="1"/>
    <col min="17" max="16384" width="9.140625" style="68"/>
  </cols>
  <sheetData>
    <row r="2" spans="2:16" ht="15" x14ac:dyDescent="0.2">
      <c r="B2" s="275" t="s">
        <v>4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2:16" ht="15" x14ac:dyDescent="0.2">
      <c r="B3" s="275" t="s">
        <v>5</v>
      </c>
      <c r="C3" s="275"/>
      <c r="D3" s="275"/>
      <c r="E3" s="275"/>
      <c r="F3" s="275"/>
      <c r="G3" s="275"/>
      <c r="H3" s="275"/>
      <c r="I3" s="275"/>
      <c r="J3" s="275"/>
      <c r="K3" s="275"/>
    </row>
    <row r="4" spans="2:16" ht="13.9" customHeight="1" x14ac:dyDescent="0.2">
      <c r="B4" s="276" t="s">
        <v>6</v>
      </c>
      <c r="C4" s="276"/>
      <c r="D4" s="276"/>
      <c r="E4" s="276"/>
      <c r="F4" s="276"/>
      <c r="G4" s="276"/>
      <c r="H4" s="276"/>
      <c r="I4" s="276"/>
      <c r="J4" s="276"/>
      <c r="K4" s="276"/>
    </row>
    <row r="6" spans="2:16" ht="15" x14ac:dyDescent="0.2">
      <c r="B6" s="281" t="s">
        <v>78</v>
      </c>
      <c r="C6" s="281"/>
      <c r="D6" s="281"/>
      <c r="E6" s="281"/>
      <c r="F6" s="281"/>
      <c r="G6" s="281"/>
      <c r="H6" s="281"/>
      <c r="I6" s="281"/>
      <c r="J6" s="281"/>
      <c r="K6" s="281"/>
    </row>
    <row r="7" spans="2:16" ht="15" x14ac:dyDescent="0.25">
      <c r="B7" s="282" t="s">
        <v>79</v>
      </c>
      <c r="C7" s="282"/>
      <c r="D7" s="282"/>
      <c r="E7" s="282"/>
      <c r="F7" s="282"/>
      <c r="G7" s="282"/>
      <c r="H7" s="282"/>
      <c r="I7" s="282"/>
      <c r="J7" s="282"/>
      <c r="K7" s="282"/>
    </row>
    <row r="8" spans="2:16" x14ac:dyDescent="0.2">
      <c r="B8" s="283" t="s">
        <v>80</v>
      </c>
      <c r="C8" s="283"/>
      <c r="D8" s="283"/>
      <c r="E8" s="283"/>
      <c r="F8" s="283"/>
      <c r="G8" s="283"/>
      <c r="H8" s="283"/>
      <c r="I8" s="283"/>
      <c r="J8" s="283"/>
      <c r="K8" s="283"/>
      <c r="M8" s="69" t="s">
        <v>8</v>
      </c>
      <c r="N8" s="70">
        <f>6143649538425/1000000</f>
        <v>6143649.5384250004</v>
      </c>
    </row>
    <row r="9" spans="2:16" ht="15" thickBot="1" x14ac:dyDescent="0.25">
      <c r="B9" s="71"/>
      <c r="C9" s="71"/>
      <c r="D9" s="71"/>
      <c r="E9" s="71"/>
      <c r="F9" s="71"/>
      <c r="G9" s="71"/>
      <c r="H9" s="71"/>
      <c r="I9" s="71"/>
      <c r="J9" s="72"/>
      <c r="K9" s="72"/>
    </row>
    <row r="10" spans="2:16" ht="19.5" customHeight="1" thickBot="1" x14ac:dyDescent="0.25">
      <c r="B10" s="284" t="s">
        <v>9</v>
      </c>
      <c r="C10" s="73">
        <v>2022</v>
      </c>
      <c r="D10" s="287">
        <v>2023</v>
      </c>
      <c r="E10" s="287"/>
      <c r="F10" s="287"/>
      <c r="G10" s="287"/>
      <c r="H10" s="287"/>
      <c r="I10" s="288" t="s">
        <v>10</v>
      </c>
      <c r="J10" s="289"/>
      <c r="K10" s="288" t="s">
        <v>81</v>
      </c>
    </row>
    <row r="11" spans="2:16" ht="19.5" customHeight="1" thickBot="1" x14ac:dyDescent="0.3">
      <c r="B11" s="284"/>
      <c r="C11" s="277" t="s">
        <v>82</v>
      </c>
      <c r="D11" s="277" t="s">
        <v>13</v>
      </c>
      <c r="E11" s="294" t="s">
        <v>14</v>
      </c>
      <c r="F11" s="295"/>
      <c r="G11" s="295"/>
      <c r="H11" s="285"/>
      <c r="I11" s="290"/>
      <c r="J11" s="291"/>
      <c r="K11" s="290"/>
      <c r="M11" s="74" t="s">
        <v>8</v>
      </c>
      <c r="N11" s="14">
        <v>6869090841203.9922</v>
      </c>
      <c r="P11" s="40"/>
    </row>
    <row r="12" spans="2:16" ht="30" customHeight="1" x14ac:dyDescent="0.2">
      <c r="B12" s="285"/>
      <c r="C12" s="280"/>
      <c r="D12" s="280"/>
      <c r="E12" s="277" t="s">
        <v>83</v>
      </c>
      <c r="F12" s="278" t="s">
        <v>84</v>
      </c>
      <c r="G12" s="277" t="s">
        <v>85</v>
      </c>
      <c r="H12" s="280" t="s">
        <v>86</v>
      </c>
      <c r="I12" s="292"/>
      <c r="J12" s="293"/>
      <c r="K12" s="290"/>
    </row>
    <row r="13" spans="2:16" ht="30" customHeight="1" x14ac:dyDescent="0.2">
      <c r="B13" s="285"/>
      <c r="C13" s="278"/>
      <c r="D13" s="278"/>
      <c r="E13" s="278"/>
      <c r="F13" s="279"/>
      <c r="G13" s="278"/>
      <c r="H13" s="278"/>
      <c r="I13" s="75" t="s">
        <v>18</v>
      </c>
      <c r="J13" s="75" t="s">
        <v>19</v>
      </c>
      <c r="K13" s="292"/>
      <c r="N13" s="40"/>
    </row>
    <row r="14" spans="2:16" ht="16.5" thickBot="1" x14ac:dyDescent="0.25">
      <c r="B14" s="286"/>
      <c r="C14" s="76">
        <v>1</v>
      </c>
      <c r="D14" s="76">
        <v>2</v>
      </c>
      <c r="E14" s="76">
        <v>3</v>
      </c>
      <c r="F14" s="76">
        <v>4</v>
      </c>
      <c r="G14" s="76" t="s">
        <v>87</v>
      </c>
      <c r="H14" s="76" t="s">
        <v>88</v>
      </c>
      <c r="I14" s="77" t="s">
        <v>89</v>
      </c>
      <c r="J14" s="77" t="s">
        <v>90</v>
      </c>
      <c r="K14" s="78" t="s">
        <v>91</v>
      </c>
      <c r="M14" s="40"/>
      <c r="N14" s="40"/>
    </row>
    <row r="15" spans="2:16" ht="15.75" x14ac:dyDescent="0.25">
      <c r="B15" s="79" t="s">
        <v>92</v>
      </c>
      <c r="C15" s="80">
        <f>C16+C23+C26+C29+C32+C34+C33</f>
        <v>78888649343.600006</v>
      </c>
      <c r="D15" s="80">
        <f>D16+D23+D26+D29+D32+D34+D33</f>
        <v>1028207681281</v>
      </c>
      <c r="E15" s="80">
        <f>E16+E23+E26+E29+E32+E34+E33</f>
        <v>85949905942.237183</v>
      </c>
      <c r="F15" s="80">
        <f>F16+F23+F26+F29+F32+F34+F33</f>
        <v>106664449648.07001</v>
      </c>
      <c r="G15" s="81">
        <f>IFERROR(F15/E15,"-")</f>
        <v>1.2410071713138824</v>
      </c>
      <c r="H15" s="81">
        <f t="shared" ref="H15:H42" si="0">IFERROR(F15/D15,"0.0%")</f>
        <v>0.10373823459009889</v>
      </c>
      <c r="I15" s="80">
        <f>F15-C15</f>
        <v>27775800304.470001</v>
      </c>
      <c r="J15" s="81">
        <f t="shared" ref="J15:J42" si="1">IFERROR(I15/C15,"0.0%")</f>
        <v>0.35208867860688459</v>
      </c>
      <c r="K15" s="81">
        <f>F15/$N$11</f>
        <v>1.5528175724252644E-2</v>
      </c>
      <c r="L15" s="40"/>
      <c r="M15" s="82"/>
      <c r="O15" s="83"/>
    </row>
    <row r="16" spans="2:16" ht="15.75" x14ac:dyDescent="0.25">
      <c r="B16" s="84" t="s">
        <v>93</v>
      </c>
      <c r="C16" s="85">
        <f>SUM(C17:C22)</f>
        <v>72133884211.470016</v>
      </c>
      <c r="D16" s="85">
        <f>SUM(D17:D22)</f>
        <v>965008984079</v>
      </c>
      <c r="E16" s="85">
        <f>SUM(E17:E22)</f>
        <v>80063162680.832443</v>
      </c>
      <c r="F16" s="85">
        <f>SUM(F17:F22)</f>
        <v>87372999944.229996</v>
      </c>
      <c r="G16" s="86">
        <f t="shared" ref="G16:G42" si="2">IFERROR(F16/E16,"-")</f>
        <v>1.091300880687637</v>
      </c>
      <c r="H16" s="86">
        <f t="shared" si="0"/>
        <v>9.0541125922903587E-2</v>
      </c>
      <c r="I16" s="85">
        <f t="shared" ref="I16:I42" si="3">F16-C16</f>
        <v>15239115732.759979</v>
      </c>
      <c r="J16" s="86">
        <f t="shared" si="1"/>
        <v>0.21126154371618888</v>
      </c>
      <c r="K16" s="86">
        <f>F16/$N$11</f>
        <v>1.271973278037411E-2</v>
      </c>
      <c r="L16" s="40"/>
      <c r="M16" s="82"/>
    </row>
    <row r="17" spans="2:15" ht="30" x14ac:dyDescent="0.2">
      <c r="B17" s="87" t="s">
        <v>94</v>
      </c>
      <c r="C17" s="88">
        <v>21322079352.220001</v>
      </c>
      <c r="D17" s="88">
        <v>305546300647</v>
      </c>
      <c r="E17" s="88">
        <v>23937217184.062038</v>
      </c>
      <c r="F17" s="88">
        <v>35324760540.489998</v>
      </c>
      <c r="G17" s="89">
        <f t="shared" si="2"/>
        <v>1.4757254474847668</v>
      </c>
      <c r="H17" s="90">
        <f>IFERROR(F17/D17,"0.0%")</f>
        <v>0.11561180896541427</v>
      </c>
      <c r="I17" s="91">
        <f>F17-C17</f>
        <v>14002681188.269997</v>
      </c>
      <c r="J17" s="90">
        <f>IFERROR(I17/C17,"0.0%")</f>
        <v>0.65672212156044119</v>
      </c>
      <c r="K17" s="90">
        <f>F17/$N$11</f>
        <v>5.1425670961571367E-3</v>
      </c>
      <c r="L17" s="92"/>
      <c r="M17" s="82"/>
    </row>
    <row r="18" spans="2:15" ht="15" x14ac:dyDescent="0.2">
      <c r="B18" s="93" t="s">
        <v>95</v>
      </c>
      <c r="C18" s="88">
        <v>3340121979.8799996</v>
      </c>
      <c r="D18" s="88">
        <v>51694589147</v>
      </c>
      <c r="E18" s="88">
        <v>3949565934.8654056</v>
      </c>
      <c r="F18" s="88">
        <v>4853813310.8299999</v>
      </c>
      <c r="G18" s="89">
        <f t="shared" si="2"/>
        <v>1.2289485454546309</v>
      </c>
      <c r="H18" s="90">
        <f t="shared" si="0"/>
        <v>9.3894030128135408E-2</v>
      </c>
      <c r="I18" s="91">
        <f t="shared" si="3"/>
        <v>1513691330.9500003</v>
      </c>
      <c r="J18" s="90">
        <f t="shared" si="1"/>
        <v>0.45318444657652368</v>
      </c>
      <c r="K18" s="90">
        <f t="shared" ref="K18:K42" si="4">F18/$N$11</f>
        <v>7.0661655567496315E-4</v>
      </c>
      <c r="L18" s="92"/>
      <c r="M18" s="82"/>
    </row>
    <row r="19" spans="2:15" ht="15" x14ac:dyDescent="0.2">
      <c r="B19" s="94" t="s">
        <v>96</v>
      </c>
      <c r="C19" s="95">
        <v>41953789755.860008</v>
      </c>
      <c r="D19" s="95">
        <v>540358022867</v>
      </c>
      <c r="E19" s="95">
        <v>46503709997.904999</v>
      </c>
      <c r="F19" s="95">
        <v>42302625958.769997</v>
      </c>
      <c r="G19" s="96">
        <f t="shared" si="2"/>
        <v>0.90966131434837649</v>
      </c>
      <c r="H19" s="97">
        <f t="shared" si="0"/>
        <v>7.8286291992711046E-2</v>
      </c>
      <c r="I19" s="98">
        <f t="shared" si="3"/>
        <v>348836202.9099884</v>
      </c>
      <c r="J19" s="97">
        <f t="shared" si="1"/>
        <v>8.3147721562213291E-3</v>
      </c>
      <c r="K19" s="97">
        <f t="shared" si="4"/>
        <v>6.1584024635428069E-3</v>
      </c>
      <c r="L19" s="92"/>
      <c r="M19" s="82"/>
    </row>
    <row r="20" spans="2:15" ht="30" x14ac:dyDescent="0.2">
      <c r="B20" s="87" t="s">
        <v>97</v>
      </c>
      <c r="C20" s="88">
        <v>5413377625.8099995</v>
      </c>
      <c r="D20" s="88">
        <v>66036548118</v>
      </c>
      <c r="E20" s="88">
        <v>5555446838</v>
      </c>
      <c r="F20" s="88">
        <v>4778843321.5699997</v>
      </c>
      <c r="G20" s="89">
        <f t="shared" si="2"/>
        <v>0.86020863144294202</v>
      </c>
      <c r="H20" s="90">
        <f t="shared" si="0"/>
        <v>7.2366643287149646E-2</v>
      </c>
      <c r="I20" s="91">
        <f t="shared" si="3"/>
        <v>-634534304.23999977</v>
      </c>
      <c r="J20" s="90">
        <f t="shared" si="1"/>
        <v>-0.11721596904946288</v>
      </c>
      <c r="K20" s="90">
        <f t="shared" si="4"/>
        <v>6.9570244913697769E-4</v>
      </c>
      <c r="L20" s="99"/>
      <c r="M20" s="82"/>
      <c r="N20" s="40"/>
    </row>
    <row r="21" spans="2:15" ht="15" x14ac:dyDescent="0.2">
      <c r="B21" s="93" t="s">
        <v>98</v>
      </c>
      <c r="C21" s="88">
        <v>104304291.56999999</v>
      </c>
      <c r="D21" s="88">
        <v>1370403428</v>
      </c>
      <c r="E21" s="88">
        <v>116987029</v>
      </c>
      <c r="F21" s="88">
        <v>112794888.78</v>
      </c>
      <c r="G21" s="89">
        <f t="shared" si="2"/>
        <v>0.96416576901016948</v>
      </c>
      <c r="H21" s="90">
        <f t="shared" si="0"/>
        <v>8.2307798182186101E-2</v>
      </c>
      <c r="I21" s="91">
        <f t="shared" si="3"/>
        <v>8490597.2100000083</v>
      </c>
      <c r="J21" s="90">
        <f t="shared" si="1"/>
        <v>8.1402184725082538E-2</v>
      </c>
      <c r="K21" s="90">
        <f t="shared" si="4"/>
        <v>1.6420643049791095E-5</v>
      </c>
      <c r="L21" s="40"/>
      <c r="M21" s="82"/>
      <c r="N21" s="83"/>
    </row>
    <row r="22" spans="2:15" ht="15" x14ac:dyDescent="0.2">
      <c r="B22" s="100" t="s">
        <v>99</v>
      </c>
      <c r="C22" s="101">
        <v>211206.13</v>
      </c>
      <c r="D22" s="101">
        <v>3119872</v>
      </c>
      <c r="E22" s="101">
        <v>235697</v>
      </c>
      <c r="F22" s="101">
        <v>161923.79</v>
      </c>
      <c r="G22" s="102">
        <f t="shared" si="2"/>
        <v>0.68699979210596662</v>
      </c>
      <c r="H22" s="103">
        <f>IFERROR(F22/D22,"0.0%")</f>
        <v>5.1900779903790925E-2</v>
      </c>
      <c r="I22" s="104">
        <f>F22-C22</f>
        <v>-49282.34</v>
      </c>
      <c r="J22" s="103">
        <f t="shared" si="1"/>
        <v>-0.23333764034216239</v>
      </c>
      <c r="K22" s="103">
        <f t="shared" si="4"/>
        <v>2.3572812435192447E-8</v>
      </c>
      <c r="L22" s="40"/>
      <c r="M22" s="82"/>
      <c r="N22" s="105"/>
    </row>
    <row r="23" spans="2:15" ht="15.75" x14ac:dyDescent="0.25">
      <c r="B23" s="106" t="s">
        <v>100</v>
      </c>
      <c r="C23" s="107">
        <f>SUM(C24:C25)</f>
        <v>417496523.47000003</v>
      </c>
      <c r="D23" s="107">
        <f>SUM(D24:D25)</f>
        <v>4594772152</v>
      </c>
      <c r="E23" s="107">
        <f>SUM(E24:E25)</f>
        <v>465908822</v>
      </c>
      <c r="F23" s="107">
        <f>SUM(F24:F25)</f>
        <v>312047550.13999999</v>
      </c>
      <c r="G23" s="108">
        <f t="shared" si="2"/>
        <v>0.66976098198887501</v>
      </c>
      <c r="H23" s="109">
        <f t="shared" si="0"/>
        <v>6.7913606990103473E-2</v>
      </c>
      <c r="I23" s="110">
        <f t="shared" si="3"/>
        <v>-105448973.33000004</v>
      </c>
      <c r="J23" s="109">
        <f t="shared" si="1"/>
        <v>-0.25257449440193308</v>
      </c>
      <c r="K23" s="109">
        <f t="shared" si="4"/>
        <v>4.5427780379347159E-5</v>
      </c>
      <c r="L23" s="40"/>
      <c r="M23" s="82"/>
      <c r="N23" s="40"/>
      <c r="O23" s="83"/>
    </row>
    <row r="24" spans="2:15" ht="15" x14ac:dyDescent="0.2">
      <c r="B24" s="93" t="s">
        <v>101</v>
      </c>
      <c r="C24" s="88">
        <v>145425972.78999999</v>
      </c>
      <c r="D24" s="88">
        <v>1827091932</v>
      </c>
      <c r="E24" s="88">
        <v>162289360</v>
      </c>
      <c r="F24" s="88">
        <v>184152749.97999999</v>
      </c>
      <c r="G24" s="89">
        <f t="shared" si="2"/>
        <v>1.1347185667624791</v>
      </c>
      <c r="H24" s="90">
        <f t="shared" si="0"/>
        <v>0.10079008437108024</v>
      </c>
      <c r="I24" s="91">
        <f t="shared" si="3"/>
        <v>38726777.189999998</v>
      </c>
      <c r="J24" s="90">
        <f t="shared" si="1"/>
        <v>0.26629890415739399</v>
      </c>
      <c r="K24" s="90">
        <f t="shared" si="4"/>
        <v>2.6808897165162878E-5</v>
      </c>
      <c r="L24" s="40"/>
      <c r="M24" s="82"/>
      <c r="N24" s="83"/>
    </row>
    <row r="25" spans="2:15" ht="15" x14ac:dyDescent="0.2">
      <c r="B25" s="94" t="s">
        <v>102</v>
      </c>
      <c r="C25" s="95">
        <v>272070550.68000001</v>
      </c>
      <c r="D25" s="95">
        <v>2767680220</v>
      </c>
      <c r="E25" s="95">
        <v>303619462</v>
      </c>
      <c r="F25" s="95">
        <v>127894800.16</v>
      </c>
      <c r="G25" s="96">
        <f t="shared" si="2"/>
        <v>0.42123386728087936</v>
      </c>
      <c r="H25" s="97">
        <f t="shared" si="0"/>
        <v>4.6210107380107661E-2</v>
      </c>
      <c r="I25" s="98">
        <f t="shared" si="3"/>
        <v>-144175750.52000001</v>
      </c>
      <c r="J25" s="97">
        <f t="shared" si="1"/>
        <v>-0.52992045688022493</v>
      </c>
      <c r="K25" s="97">
        <f t="shared" si="4"/>
        <v>1.8618883214184281E-5</v>
      </c>
      <c r="L25" s="40"/>
      <c r="M25" s="82"/>
    </row>
    <row r="26" spans="2:15" ht="15.75" x14ac:dyDescent="0.25">
      <c r="B26" s="106" t="s">
        <v>103</v>
      </c>
      <c r="C26" s="107">
        <f>SUM(C27:C28)</f>
        <v>2312107632.8900003</v>
      </c>
      <c r="D26" s="107">
        <f>SUM(D27:D28)</f>
        <v>35829488329</v>
      </c>
      <c r="E26" s="107">
        <f>SUM(E27:E28)</f>
        <v>2935575091</v>
      </c>
      <c r="F26" s="107">
        <f>SUM(F27:F28)</f>
        <v>3855832426.5799999</v>
      </c>
      <c r="G26" s="108">
        <f t="shared" si="2"/>
        <v>1.3134845156580599</v>
      </c>
      <c r="H26" s="109">
        <f t="shared" si="0"/>
        <v>0.10761617333672976</v>
      </c>
      <c r="I26" s="110">
        <f t="shared" si="3"/>
        <v>1543724793.6899996</v>
      </c>
      <c r="J26" s="109">
        <f t="shared" si="1"/>
        <v>0.6676699526139418</v>
      </c>
      <c r="K26" s="109">
        <f t="shared" si="4"/>
        <v>5.6133082466327698E-4</v>
      </c>
      <c r="L26" s="40"/>
      <c r="M26" s="82"/>
      <c r="O26" s="111"/>
    </row>
    <row r="27" spans="2:15" ht="15" x14ac:dyDescent="0.2">
      <c r="B27" s="93" t="s">
        <v>104</v>
      </c>
      <c r="C27" s="88">
        <v>1758163129.8400002</v>
      </c>
      <c r="D27" s="88">
        <v>29568314468</v>
      </c>
      <c r="E27" s="88">
        <v>2317793907</v>
      </c>
      <c r="F27" s="88">
        <v>3202096944.21</v>
      </c>
      <c r="G27" s="89">
        <f t="shared" si="2"/>
        <v>1.381527897946105</v>
      </c>
      <c r="H27" s="90">
        <f t="shared" si="0"/>
        <v>0.10829487584337741</v>
      </c>
      <c r="I27" s="91">
        <f t="shared" si="3"/>
        <v>1443933814.3699999</v>
      </c>
      <c r="J27" s="90">
        <f t="shared" si="1"/>
        <v>0.82127408422073078</v>
      </c>
      <c r="K27" s="90">
        <f t="shared" si="4"/>
        <v>4.6616022676572243E-4</v>
      </c>
      <c r="L27" s="40"/>
      <c r="M27" s="82"/>
    </row>
    <row r="28" spans="2:15" ht="15" x14ac:dyDescent="0.2">
      <c r="B28" s="93" t="s">
        <v>105</v>
      </c>
      <c r="C28" s="88">
        <v>553944503.05000007</v>
      </c>
      <c r="D28" s="88">
        <v>6261173861</v>
      </c>
      <c r="E28" s="88">
        <v>617781184</v>
      </c>
      <c r="F28" s="88">
        <v>653735482.37</v>
      </c>
      <c r="G28" s="89">
        <f t="shared" si="2"/>
        <v>1.0581990829458476</v>
      </c>
      <c r="H28" s="90">
        <f t="shared" si="0"/>
        <v>0.1044110093223939</v>
      </c>
      <c r="I28" s="91">
        <f t="shared" si="3"/>
        <v>99790979.319999933</v>
      </c>
      <c r="J28" s="90">
        <f t="shared" si="1"/>
        <v>0.18014616765859054</v>
      </c>
      <c r="K28" s="90">
        <f t="shared" si="4"/>
        <v>9.5170597897554571E-5</v>
      </c>
      <c r="L28" s="40"/>
      <c r="M28" s="82"/>
      <c r="N28" s="111"/>
      <c r="O28" s="40"/>
    </row>
    <row r="29" spans="2:15" ht="15.75" x14ac:dyDescent="0.25">
      <c r="B29" s="106" t="s">
        <v>106</v>
      </c>
      <c r="C29" s="107">
        <f>SUM(C30:C31)</f>
        <v>2563534104.7000003</v>
      </c>
      <c r="D29" s="107">
        <f>SUM(D30:D31)</f>
        <v>9760211304</v>
      </c>
      <c r="E29" s="107">
        <f>SUM(E30:E31)</f>
        <v>1500002436</v>
      </c>
      <c r="F29" s="107">
        <f>SUM(F30:F31)</f>
        <v>7968258180.4099998</v>
      </c>
      <c r="G29" s="108">
        <f t="shared" si="2"/>
        <v>5.3121634933198205</v>
      </c>
      <c r="H29" s="109">
        <f t="shared" si="0"/>
        <v>0.81640222042573929</v>
      </c>
      <c r="I29" s="110">
        <f t="shared" si="3"/>
        <v>5404724075.7099991</v>
      </c>
      <c r="J29" s="109">
        <f t="shared" si="1"/>
        <v>2.1083098000533491</v>
      </c>
      <c r="K29" s="109">
        <f t="shared" si="4"/>
        <v>1.1600164220587524E-3</v>
      </c>
      <c r="L29" s="40"/>
      <c r="M29" s="82"/>
      <c r="N29" s="111"/>
      <c r="O29" s="83"/>
    </row>
    <row r="30" spans="2:15" ht="15" x14ac:dyDescent="0.2">
      <c r="B30" s="94" t="s">
        <v>107</v>
      </c>
      <c r="C30" s="95">
        <v>91161928.319999993</v>
      </c>
      <c r="D30" s="95">
        <v>0</v>
      </c>
      <c r="E30" s="95">
        <v>0</v>
      </c>
      <c r="F30" s="95">
        <v>38945433.289999999</v>
      </c>
      <c r="G30" s="96" t="str">
        <f t="shared" si="2"/>
        <v>-</v>
      </c>
      <c r="H30" s="97" t="str">
        <f t="shared" si="0"/>
        <v>0.0%</v>
      </c>
      <c r="I30" s="98">
        <f t="shared" si="3"/>
        <v>-52216495.029999994</v>
      </c>
      <c r="J30" s="97">
        <f t="shared" si="1"/>
        <v>-0.57278839963441441</v>
      </c>
      <c r="K30" s="97">
        <f t="shared" si="4"/>
        <v>5.6696634518773912E-6</v>
      </c>
      <c r="L30" s="40"/>
      <c r="M30" s="82"/>
    </row>
    <row r="31" spans="2:15" ht="15" x14ac:dyDescent="0.2">
      <c r="B31" s="93" t="s">
        <v>108</v>
      </c>
      <c r="C31" s="88">
        <v>2472372176.3800001</v>
      </c>
      <c r="D31" s="88">
        <v>9760211304</v>
      </c>
      <c r="E31" s="88">
        <v>1500002436</v>
      </c>
      <c r="F31" s="88">
        <v>7929312747.1199999</v>
      </c>
      <c r="G31" s="89">
        <f t="shared" si="2"/>
        <v>5.2861999132913411</v>
      </c>
      <c r="H31" s="90">
        <f t="shared" si="0"/>
        <v>0.81241199602618763</v>
      </c>
      <c r="I31" s="91">
        <f>F31-C31</f>
        <v>5456940570.7399998</v>
      </c>
      <c r="J31" s="97">
        <f t="shared" si="1"/>
        <v>2.207167926768189</v>
      </c>
      <c r="K31" s="90">
        <f t="shared" si="4"/>
        <v>1.1543467586068749E-3</v>
      </c>
      <c r="L31" s="40"/>
      <c r="M31" s="82"/>
      <c r="O31" s="83"/>
    </row>
    <row r="32" spans="2:15" ht="15.75" x14ac:dyDescent="0.25">
      <c r="B32" s="112" t="s">
        <v>109</v>
      </c>
      <c r="C32" s="113">
        <v>330000000</v>
      </c>
      <c r="D32" s="113">
        <v>3706452804</v>
      </c>
      <c r="E32" s="113">
        <v>0</v>
      </c>
      <c r="F32" s="113">
        <v>5000091500</v>
      </c>
      <c r="G32" s="114" t="str">
        <f t="shared" si="2"/>
        <v>-</v>
      </c>
      <c r="H32" s="115">
        <f t="shared" si="0"/>
        <v>1.3490233828429992</v>
      </c>
      <c r="I32" s="116">
        <f>F32-C32</f>
        <v>4670091500</v>
      </c>
      <c r="J32" s="115">
        <f>IFERROR(I32/C32,"0.0%")</f>
        <v>14.151792424242425</v>
      </c>
      <c r="K32" s="115">
        <f t="shared" si="4"/>
        <v>7.2791168665395031E-4</v>
      </c>
      <c r="L32" s="40"/>
      <c r="M32" s="82"/>
    </row>
    <row r="33" spans="1:14" ht="15.75" x14ac:dyDescent="0.25">
      <c r="B33" s="106" t="s">
        <v>110</v>
      </c>
      <c r="C33" s="107">
        <v>98640215.900000006</v>
      </c>
      <c r="D33" s="107">
        <v>369830712</v>
      </c>
      <c r="E33" s="107">
        <v>104554007.36510089</v>
      </c>
      <c r="F33" s="107">
        <v>96610138.159999996</v>
      </c>
      <c r="G33" s="108">
        <f t="shared" si="2"/>
        <v>0.92402137990406208</v>
      </c>
      <c r="H33" s="109">
        <f t="shared" si="0"/>
        <v>0.26122800250293976</v>
      </c>
      <c r="I33" s="110">
        <f t="shared" si="3"/>
        <v>-2030077.7400000095</v>
      </c>
      <c r="J33" s="109">
        <f t="shared" si="1"/>
        <v>-2.0580629528001767E-2</v>
      </c>
      <c r="K33" s="109">
        <f t="shared" si="4"/>
        <v>1.406447234333947E-5</v>
      </c>
      <c r="L33" s="40"/>
      <c r="M33" s="82"/>
    </row>
    <row r="34" spans="1:14" ht="15.75" x14ac:dyDescent="0.25">
      <c r="B34" s="117" t="s">
        <v>111</v>
      </c>
      <c r="C34" s="118">
        <v>1032986655.1700001</v>
      </c>
      <c r="D34" s="118">
        <v>8937941901</v>
      </c>
      <c r="E34" s="118">
        <v>880702905.03964484</v>
      </c>
      <c r="F34" s="118">
        <v>2058609908.5500002</v>
      </c>
      <c r="G34" s="119">
        <f t="shared" si="2"/>
        <v>2.3374623800716678</v>
      </c>
      <c r="H34" s="120">
        <f t="shared" si="0"/>
        <v>0.23032258783419454</v>
      </c>
      <c r="I34" s="121">
        <f t="shared" si="3"/>
        <v>1025623253.3800001</v>
      </c>
      <c r="J34" s="120">
        <f t="shared" si="1"/>
        <v>0.99287173580302623</v>
      </c>
      <c r="K34" s="120">
        <f t="shared" si="4"/>
        <v>2.9969175777986565E-4</v>
      </c>
      <c r="L34" s="40"/>
      <c r="M34" s="82"/>
      <c r="N34" s="111"/>
    </row>
    <row r="35" spans="1:14" ht="15.75" x14ac:dyDescent="0.25">
      <c r="B35" s="122" t="s">
        <v>112</v>
      </c>
      <c r="C35" s="123">
        <f>SUM(C36:C38)</f>
        <v>2657000</v>
      </c>
      <c r="D35" s="123">
        <f>SUM(D36:D38)</f>
        <v>10250997876</v>
      </c>
      <c r="E35" s="123">
        <f>SUM(E36:E38)</f>
        <v>854249823</v>
      </c>
      <c r="F35" s="123">
        <f>SUM(F36:F38)</f>
        <v>848871500</v>
      </c>
      <c r="G35" s="124">
        <f t="shared" si="2"/>
        <v>0.99370403966709397</v>
      </c>
      <c r="H35" s="124">
        <f t="shared" si="0"/>
        <v>8.2808669972257831E-2</v>
      </c>
      <c r="I35" s="123">
        <f>F35-C35</f>
        <v>846214500</v>
      </c>
      <c r="J35" s="124">
        <f>IFERROR(I35/C35,"0.0%")</f>
        <v>318.4849454271735</v>
      </c>
      <c r="K35" s="124">
        <f t="shared" si="4"/>
        <v>1.2357843557812267E-4</v>
      </c>
      <c r="L35" s="40"/>
      <c r="M35" s="82"/>
    </row>
    <row r="36" spans="1:14" ht="31.5" x14ac:dyDescent="0.25">
      <c r="B36" s="125" t="s">
        <v>113</v>
      </c>
      <c r="C36" s="126">
        <v>2657000</v>
      </c>
      <c r="D36" s="126">
        <v>0</v>
      </c>
      <c r="E36" s="126">
        <v>0</v>
      </c>
      <c r="F36" s="126">
        <v>25265000</v>
      </c>
      <c r="G36" s="127" t="str">
        <f t="shared" si="2"/>
        <v>-</v>
      </c>
      <c r="H36" s="86" t="str">
        <f t="shared" si="0"/>
        <v>0.0%</v>
      </c>
      <c r="I36" s="85">
        <f t="shared" si="3"/>
        <v>22608000</v>
      </c>
      <c r="J36" s="86">
        <f>IFERROR(I36/C36,"0.0%")</f>
        <v>8.5088445615355663</v>
      </c>
      <c r="K36" s="86">
        <f t="shared" si="4"/>
        <v>3.6780704439732858E-6</v>
      </c>
      <c r="L36" s="82"/>
      <c r="M36" s="82"/>
    </row>
    <row r="37" spans="1:14" ht="15.75" x14ac:dyDescent="0.25">
      <c r="B37" s="112" t="s">
        <v>114</v>
      </c>
      <c r="C37" s="113">
        <v>0</v>
      </c>
      <c r="D37" s="113">
        <v>10250997876</v>
      </c>
      <c r="E37" s="113">
        <v>854249823</v>
      </c>
      <c r="F37" s="113">
        <v>823606500</v>
      </c>
      <c r="G37" s="114">
        <f t="shared" si="2"/>
        <v>0.96412838238305376</v>
      </c>
      <c r="H37" s="115">
        <f t="shared" si="0"/>
        <v>8.0344031865254475E-2</v>
      </c>
      <c r="I37" s="116">
        <f t="shared" si="3"/>
        <v>823606500</v>
      </c>
      <c r="J37" s="115" t="str">
        <f t="shared" si="1"/>
        <v>0.0%</v>
      </c>
      <c r="K37" s="115">
        <f t="shared" si="4"/>
        <v>1.1990036513414938E-4</v>
      </c>
      <c r="M37" s="82"/>
    </row>
    <row r="38" spans="1:14" ht="31.5" x14ac:dyDescent="0.25">
      <c r="B38" s="128" t="s">
        <v>115</v>
      </c>
      <c r="C38" s="118">
        <v>0</v>
      </c>
      <c r="D38" s="118">
        <v>0</v>
      </c>
      <c r="E38" s="118">
        <v>0</v>
      </c>
      <c r="F38" s="118">
        <v>0</v>
      </c>
      <c r="G38" s="119" t="str">
        <f t="shared" si="2"/>
        <v>-</v>
      </c>
      <c r="H38" s="120" t="str">
        <f t="shared" si="0"/>
        <v>0.0%</v>
      </c>
      <c r="I38" s="121">
        <f t="shared" si="3"/>
        <v>0</v>
      </c>
      <c r="J38" s="120" t="str">
        <f>IFERROR(I38/C38,"0.0%")</f>
        <v>0.0%</v>
      </c>
      <c r="K38" s="120">
        <f t="shared" si="4"/>
        <v>0</v>
      </c>
      <c r="M38" s="82"/>
      <c r="N38" s="83"/>
    </row>
    <row r="39" spans="1:14" ht="15.75" x14ac:dyDescent="0.2">
      <c r="B39" s="129" t="s">
        <v>116</v>
      </c>
      <c r="C39" s="130">
        <f>C15+C35</f>
        <v>78891306343.600006</v>
      </c>
      <c r="D39" s="130">
        <f>D15+D35</f>
        <v>1038458679157</v>
      </c>
      <c r="E39" s="130">
        <f>E15+E35</f>
        <v>86804155765.237183</v>
      </c>
      <c r="F39" s="130">
        <f>F35+F15</f>
        <v>107513321148.07001</v>
      </c>
      <c r="G39" s="131">
        <f t="shared" si="2"/>
        <v>1.2385734323462692</v>
      </c>
      <c r="H39" s="131">
        <f>IFERROR(F39/D39,"0.0%")</f>
        <v>0.10353163135518033</v>
      </c>
      <c r="I39" s="130">
        <f>F39-C39</f>
        <v>28622014804.470001</v>
      </c>
      <c r="J39" s="132">
        <f t="shared" si="1"/>
        <v>0.36280315450489353</v>
      </c>
      <c r="K39" s="133">
        <f>F39/$N$11</f>
        <v>1.5651754159830767E-2</v>
      </c>
      <c r="M39" s="82"/>
    </row>
    <row r="40" spans="1:14" ht="15.75" x14ac:dyDescent="0.25">
      <c r="B40" s="134" t="s">
        <v>117</v>
      </c>
      <c r="C40" s="135">
        <f>C41+C42</f>
        <v>18938883.66</v>
      </c>
      <c r="D40" s="135">
        <f>D41+D42</f>
        <v>1546798110</v>
      </c>
      <c r="E40" s="135">
        <f>E41+E42</f>
        <v>101644449</v>
      </c>
      <c r="F40" s="135">
        <f>F41+F42</f>
        <v>4767795.75</v>
      </c>
      <c r="G40" s="136">
        <f t="shared" si="2"/>
        <v>4.690660234677449E-2</v>
      </c>
      <c r="H40" s="136">
        <f>IFERROR(F40/D40,"0.0%")</f>
        <v>3.0823646080095093E-3</v>
      </c>
      <c r="I40" s="135">
        <f t="shared" si="3"/>
        <v>-14171087.91</v>
      </c>
      <c r="J40" s="137">
        <f t="shared" si="1"/>
        <v>-0.74825360165922261</v>
      </c>
      <c r="K40" s="124">
        <f t="shared" si="4"/>
        <v>6.9409414727791193E-7</v>
      </c>
      <c r="M40" s="82"/>
    </row>
    <row r="41" spans="1:14" ht="15" x14ac:dyDescent="0.2">
      <c r="B41" s="138" t="str">
        <f>"- Corrientes"</f>
        <v>- Corrientes</v>
      </c>
      <c r="C41" s="139">
        <v>13766478.77</v>
      </c>
      <c r="D41" s="139">
        <v>550265066</v>
      </c>
      <c r="E41" s="139">
        <v>58532060</v>
      </c>
      <c r="F41" s="139">
        <v>3872588.2</v>
      </c>
      <c r="G41" s="140">
        <f t="shared" si="2"/>
        <v>6.6161829944136608E-2</v>
      </c>
      <c r="H41" s="140">
        <f t="shared" si="0"/>
        <v>7.0376777289365491E-3</v>
      </c>
      <c r="I41" s="139">
        <f t="shared" si="3"/>
        <v>-9893890.5700000003</v>
      </c>
      <c r="J41" s="141">
        <f t="shared" si="1"/>
        <v>-0.71869435425715622</v>
      </c>
      <c r="K41" s="142">
        <f t="shared" si="4"/>
        <v>5.6377012468235539E-7</v>
      </c>
      <c r="M41" s="82"/>
    </row>
    <row r="42" spans="1:14" ht="15" x14ac:dyDescent="0.2">
      <c r="B42" s="143" t="str">
        <f>"- Capital"</f>
        <v>- Capital</v>
      </c>
      <c r="C42" s="144">
        <v>5172404.8899999997</v>
      </c>
      <c r="D42" s="144">
        <v>996533044</v>
      </c>
      <c r="E42" s="144">
        <v>43112389</v>
      </c>
      <c r="F42" s="144">
        <v>895207.55</v>
      </c>
      <c r="G42" s="145">
        <f t="shared" si="2"/>
        <v>2.0764508086063151E-2</v>
      </c>
      <c r="H42" s="145">
        <f t="shared" si="0"/>
        <v>8.983219928229495E-4</v>
      </c>
      <c r="I42" s="144">
        <f t="shared" si="3"/>
        <v>-4277197.34</v>
      </c>
      <c r="J42" s="146">
        <f t="shared" si="1"/>
        <v>-0.82692624242724355</v>
      </c>
      <c r="K42" s="102">
        <f t="shared" si="4"/>
        <v>1.3032402259555662E-7</v>
      </c>
      <c r="L42" s="92"/>
      <c r="M42" s="82"/>
    </row>
    <row r="43" spans="1:14" ht="16.5" thickBot="1" x14ac:dyDescent="0.25">
      <c r="B43" s="147" t="s">
        <v>118</v>
      </c>
      <c r="C43" s="148">
        <f>C39+C40</f>
        <v>78910245227.26001</v>
      </c>
      <c r="D43" s="148">
        <f>D39+D40</f>
        <v>1040005477267</v>
      </c>
      <c r="E43" s="148">
        <f>E39+E40</f>
        <v>86905800214.237183</v>
      </c>
      <c r="F43" s="148">
        <f>F39+F40</f>
        <v>107518088943.82001</v>
      </c>
      <c r="G43" s="149">
        <f>IFERROR(F43/E43,"-")</f>
        <v>1.2371796667054458</v>
      </c>
      <c r="H43" s="149">
        <f>IFERROR(F43/D43,"0.0%")</f>
        <v>0.10338223335742774</v>
      </c>
      <c r="I43" s="148">
        <f>F43-C43</f>
        <v>28607843716.559998</v>
      </c>
      <c r="J43" s="150">
        <f>IFERROR(I43/C43,"0.0%")</f>
        <v>0.36253649490215056</v>
      </c>
      <c r="K43" s="151">
        <f>F43/$N$11</f>
        <v>1.5652448253978046E-2</v>
      </c>
      <c r="M43" s="82"/>
    </row>
    <row r="44" spans="1:14" ht="15" x14ac:dyDescent="0.2">
      <c r="B44" s="152"/>
      <c r="C44" s="153"/>
      <c r="D44" s="153"/>
      <c r="E44" s="153"/>
      <c r="F44" s="153"/>
      <c r="G44" s="153"/>
      <c r="H44" s="154"/>
      <c r="I44" s="153"/>
      <c r="J44" s="155"/>
      <c r="K44" s="155"/>
    </row>
    <row r="45" spans="1:14" ht="15" x14ac:dyDescent="0.2">
      <c r="B45" s="156" t="s">
        <v>119</v>
      </c>
      <c r="C45" s="153"/>
      <c r="D45" s="153"/>
      <c r="E45" s="153"/>
      <c r="F45" s="153"/>
      <c r="G45" s="153"/>
      <c r="H45" s="154"/>
      <c r="I45" s="153"/>
      <c r="J45" s="155"/>
      <c r="K45" s="155"/>
    </row>
    <row r="46" spans="1:14" ht="15" x14ac:dyDescent="0.25">
      <c r="B46" s="157" t="s">
        <v>120</v>
      </c>
      <c r="C46" s="158"/>
      <c r="D46" s="158"/>
      <c r="E46" s="158"/>
      <c r="F46" s="158"/>
      <c r="G46" s="158"/>
      <c r="H46" s="158"/>
      <c r="J46"/>
    </row>
    <row r="47" spans="1:14" s="159" customFormat="1" ht="15" x14ac:dyDescent="0.25">
      <c r="A47" s="68"/>
      <c r="B47" s="68" t="s">
        <v>121</v>
      </c>
      <c r="C47" s="68"/>
      <c r="D47" s="68"/>
      <c r="E47" s="68"/>
      <c r="F47" s="68"/>
      <c r="G47" s="68"/>
      <c r="H47" s="68"/>
      <c r="I47" s="68"/>
      <c r="J47"/>
      <c r="L47" s="68"/>
      <c r="M47" s="68"/>
      <c r="N47" s="68"/>
    </row>
    <row r="48" spans="1:14" s="159" customFormat="1" ht="15" x14ac:dyDescent="0.25">
      <c r="A48" s="68"/>
      <c r="B48" s="160" t="s">
        <v>122</v>
      </c>
      <c r="C48" s="68"/>
      <c r="D48" s="68"/>
      <c r="E48" s="68"/>
      <c r="F48" s="68"/>
      <c r="G48" s="68"/>
      <c r="H48" s="68"/>
      <c r="I48" s="68"/>
      <c r="J48"/>
      <c r="L48" s="68"/>
      <c r="M48" s="68"/>
      <c r="N48" s="68"/>
    </row>
    <row r="49" spans="1:14" s="159" customFormat="1" ht="15" x14ac:dyDescent="0.25">
      <c r="A49" s="68"/>
      <c r="B49" s="156" t="s">
        <v>123</v>
      </c>
      <c r="C49" s="68"/>
      <c r="D49" s="68"/>
      <c r="E49" s="68"/>
      <c r="F49" s="68"/>
      <c r="G49" s="68"/>
      <c r="H49" s="68"/>
      <c r="I49" s="68"/>
      <c r="J49"/>
      <c r="L49" s="68"/>
      <c r="M49" s="68"/>
      <c r="N49" s="68"/>
    </row>
    <row r="52" spans="1:14" s="159" customFormat="1" x14ac:dyDescent="0.2">
      <c r="A52" s="68"/>
      <c r="B52" s="68"/>
      <c r="C52" s="68"/>
      <c r="D52" s="68"/>
      <c r="E52" s="68"/>
      <c r="F52" s="68"/>
      <c r="G52" s="68"/>
      <c r="H52" s="68"/>
      <c r="I52" s="68"/>
      <c r="L52" s="68"/>
      <c r="M52" s="68"/>
      <c r="N52" s="68"/>
    </row>
    <row r="54" spans="1:14" x14ac:dyDescent="0.2">
      <c r="H54" s="159"/>
      <c r="I54" s="159"/>
      <c r="J54" s="68"/>
      <c r="K54" s="68"/>
    </row>
    <row r="55" spans="1:14" x14ac:dyDescent="0.2">
      <c r="H55" s="159"/>
      <c r="I55" s="159"/>
      <c r="J55" s="68"/>
      <c r="K55" s="68"/>
    </row>
    <row r="61" spans="1:14" x14ac:dyDescent="0.2">
      <c r="C61" s="161"/>
      <c r="D61" s="161"/>
      <c r="E61" s="161"/>
    </row>
    <row r="323" spans="2:2" x14ac:dyDescent="0.2">
      <c r="B323" s="68" t="s">
        <v>3</v>
      </c>
    </row>
  </sheetData>
  <mergeCells count="17">
    <mergeCell ref="E11:H11"/>
    <mergeCell ref="E12:E13"/>
    <mergeCell ref="F12:F13"/>
    <mergeCell ref="G12:G13"/>
    <mergeCell ref="H12:H13"/>
    <mergeCell ref="B2:K2"/>
    <mergeCell ref="B3:K3"/>
    <mergeCell ref="B4:K4"/>
    <mergeCell ref="B6:K6"/>
    <mergeCell ref="B7:K7"/>
    <mergeCell ref="B8:K8"/>
    <mergeCell ref="B10:B14"/>
    <mergeCell ref="D10:H10"/>
    <mergeCell ref="I10:J12"/>
    <mergeCell ref="K10:K13"/>
    <mergeCell ref="C11:C13"/>
    <mergeCell ref="D11:D13"/>
  </mergeCells>
  <pageMargins left="0.7" right="0.7" top="0.75" bottom="0.75" header="0.3" footer="0.3"/>
  <pageSetup orientation="portrait" r:id="rId1"/>
  <ignoredErrors>
    <ignoredError sqref="C29:F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25D3-6CE5-4B4D-ACB5-3745EABF6ED0}">
  <dimension ref="B2:L38"/>
  <sheetViews>
    <sheetView showGridLines="0" topLeftCell="A4" workbookViewId="0">
      <selection activeCell="E44" sqref="E44"/>
    </sheetView>
  </sheetViews>
  <sheetFormatPr baseColWidth="10" defaultRowHeight="15" x14ac:dyDescent="0.25"/>
  <sheetData>
    <row r="2" spans="2:12" ht="14.45" customHeight="1" x14ac:dyDescent="0.25">
      <c r="C2" s="275" t="s">
        <v>4</v>
      </c>
      <c r="D2" s="275"/>
      <c r="E2" s="275"/>
      <c r="F2" s="275"/>
      <c r="G2" s="275"/>
      <c r="H2" s="275"/>
      <c r="I2" s="275"/>
      <c r="J2" s="7"/>
      <c r="K2" s="7"/>
      <c r="L2" s="7"/>
    </row>
    <row r="3" spans="2:12" ht="14.45" customHeight="1" x14ac:dyDescent="0.25">
      <c r="C3" s="275" t="s">
        <v>5</v>
      </c>
      <c r="D3" s="275"/>
      <c r="E3" s="275"/>
      <c r="F3" s="275"/>
      <c r="G3" s="275"/>
      <c r="H3" s="275"/>
      <c r="I3" s="275"/>
      <c r="J3" s="7"/>
      <c r="K3" s="7"/>
      <c r="L3" s="7"/>
    </row>
    <row r="4" spans="2:12" ht="14.45" customHeight="1" x14ac:dyDescent="0.25">
      <c r="C4" s="276" t="s">
        <v>6</v>
      </c>
      <c r="D4" s="276"/>
      <c r="E4" s="276"/>
      <c r="F4" s="276"/>
      <c r="G4" s="276"/>
      <c r="H4" s="276"/>
      <c r="I4" s="276"/>
      <c r="J4" s="10"/>
      <c r="K4" s="10"/>
      <c r="L4" s="10"/>
    </row>
    <row r="7" spans="2:12" ht="15.75" x14ac:dyDescent="0.25">
      <c r="B7" s="296" t="s">
        <v>124</v>
      </c>
      <c r="C7" s="296"/>
      <c r="D7" s="296"/>
      <c r="E7" s="296"/>
      <c r="F7" s="296"/>
      <c r="G7" s="296"/>
      <c r="H7" s="296"/>
      <c r="I7" s="296"/>
    </row>
    <row r="8" spans="2:12" x14ac:dyDescent="0.25">
      <c r="B8" s="297" t="s">
        <v>125</v>
      </c>
      <c r="C8" s="297"/>
      <c r="D8" s="297"/>
      <c r="E8" s="297"/>
      <c r="F8" s="297"/>
      <c r="G8" s="297"/>
      <c r="H8" s="297"/>
      <c r="I8" s="297"/>
    </row>
    <row r="36" spans="3:7" x14ac:dyDescent="0.25">
      <c r="C36" s="63" t="s">
        <v>843</v>
      </c>
    </row>
    <row r="37" spans="3:7" x14ac:dyDescent="0.25">
      <c r="C37" s="67" t="s">
        <v>162</v>
      </c>
    </row>
    <row r="38" spans="3:7" x14ac:dyDescent="0.25">
      <c r="C38" s="63" t="s">
        <v>126</v>
      </c>
      <c r="D38" s="63"/>
      <c r="E38" s="63"/>
      <c r="F38" s="63"/>
      <c r="G38" s="63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CE89-D736-4D37-8837-06EA85501DEE}">
  <dimension ref="B2:O333"/>
  <sheetViews>
    <sheetView showGridLines="0" topLeftCell="A4" zoomScale="80" zoomScaleNormal="80" workbookViewId="0">
      <selection activeCell="C36" sqref="C36:G36"/>
    </sheetView>
  </sheetViews>
  <sheetFormatPr baseColWidth="10" defaultColWidth="11.42578125" defaultRowHeight="14.25" x14ac:dyDescent="0.2"/>
  <cols>
    <col min="1" max="1" width="11.42578125" style="1"/>
    <col min="2" max="2" width="68.7109375" style="1" customWidth="1"/>
    <col min="3" max="3" width="16.5703125" style="1" customWidth="1"/>
    <col min="4" max="4" width="22.140625" style="1" customWidth="1"/>
    <col min="5" max="5" width="22.7109375" style="1" bestFit="1" customWidth="1"/>
    <col min="6" max="6" width="19.85546875" style="1" customWidth="1"/>
    <col min="7" max="7" width="15.42578125" style="1" customWidth="1"/>
    <col min="8" max="8" width="19.7109375" style="1" customWidth="1"/>
    <col min="9" max="9" width="17" style="1" customWidth="1"/>
    <col min="10" max="10" width="11.7109375" style="1" bestFit="1" customWidth="1"/>
    <col min="11" max="11" width="15.42578125" style="1" bestFit="1" customWidth="1"/>
    <col min="12" max="12" width="21.85546875" style="1" bestFit="1" customWidth="1"/>
    <col min="13" max="13" width="32.5703125" style="1" customWidth="1"/>
    <col min="14" max="14" width="23.7109375" style="1" bestFit="1" customWidth="1"/>
    <col min="15" max="15" width="15.7109375" style="1" bestFit="1" customWidth="1"/>
    <col min="16" max="16384" width="11.42578125" style="1"/>
  </cols>
  <sheetData>
    <row r="2" spans="2:15" ht="13.9" customHeight="1" x14ac:dyDescent="0.2">
      <c r="B2" s="275" t="s">
        <v>4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2:15" ht="13.9" customHeight="1" x14ac:dyDescent="0.2">
      <c r="B3" s="275" t="s">
        <v>5</v>
      </c>
      <c r="C3" s="275"/>
      <c r="D3" s="275"/>
      <c r="E3" s="275"/>
      <c r="F3" s="275"/>
      <c r="G3" s="275"/>
      <c r="H3" s="275"/>
      <c r="I3" s="275"/>
      <c r="J3" s="275"/>
      <c r="K3" s="275"/>
    </row>
    <row r="4" spans="2:15" ht="13.9" customHeight="1" x14ac:dyDescent="0.2">
      <c r="B4" s="276" t="s">
        <v>6</v>
      </c>
      <c r="C4" s="276"/>
      <c r="D4" s="276"/>
      <c r="E4" s="276"/>
      <c r="F4" s="276"/>
      <c r="G4" s="276"/>
      <c r="H4" s="276"/>
      <c r="I4" s="276"/>
      <c r="J4" s="276"/>
      <c r="K4" s="276"/>
    </row>
    <row r="6" spans="2:15" ht="15" x14ac:dyDescent="0.2">
      <c r="M6" s="162"/>
      <c r="N6" s="162"/>
    </row>
    <row r="7" spans="2:15" ht="15" x14ac:dyDescent="0.25">
      <c r="B7" s="300" t="s">
        <v>164</v>
      </c>
      <c r="C7" s="300"/>
      <c r="D7" s="300"/>
      <c r="E7" s="300"/>
      <c r="F7" s="300"/>
      <c r="G7" s="300"/>
      <c r="H7" s="300"/>
      <c r="I7" s="300"/>
      <c r="J7" s="300"/>
      <c r="K7" s="300"/>
      <c r="M7" s="162"/>
      <c r="N7" s="162"/>
    </row>
    <row r="8" spans="2:15" ht="15" thickBot="1" x14ac:dyDescent="0.25">
      <c r="B8" s="301" t="s">
        <v>80</v>
      </c>
      <c r="C8" s="301"/>
      <c r="D8" s="301"/>
      <c r="E8" s="301"/>
      <c r="F8" s="301"/>
      <c r="G8" s="301"/>
      <c r="H8" s="301"/>
      <c r="I8" s="301"/>
      <c r="J8" s="301"/>
      <c r="K8" s="301"/>
      <c r="M8" s="163"/>
      <c r="N8" s="163"/>
    </row>
    <row r="9" spans="2:15" ht="15" thickBot="1" x14ac:dyDescent="0.25">
      <c r="B9" s="164"/>
      <c r="C9" s="164"/>
      <c r="D9" s="164"/>
      <c r="E9" s="164"/>
      <c r="F9" s="164"/>
      <c r="G9" s="164"/>
      <c r="H9" s="164"/>
      <c r="I9" s="164"/>
      <c r="J9" s="164"/>
      <c r="K9" s="164"/>
      <c r="M9" s="163"/>
      <c r="N9" s="163"/>
    </row>
    <row r="10" spans="2:15" ht="21.6" customHeight="1" thickBot="1" x14ac:dyDescent="0.25">
      <c r="B10" s="302" t="s">
        <v>9</v>
      </c>
      <c r="C10" s="165">
        <v>2022</v>
      </c>
      <c r="D10" s="305">
        <v>2023</v>
      </c>
      <c r="E10" s="306"/>
      <c r="F10" s="306"/>
      <c r="G10" s="306"/>
      <c r="H10" s="307"/>
      <c r="I10" s="308" t="s">
        <v>10</v>
      </c>
      <c r="J10" s="309"/>
      <c r="K10" s="308" t="s">
        <v>11</v>
      </c>
    </row>
    <row r="11" spans="2:15" ht="21.6" customHeight="1" thickBot="1" x14ac:dyDescent="0.25">
      <c r="B11" s="303"/>
      <c r="C11" s="312" t="s">
        <v>12</v>
      </c>
      <c r="D11" s="298" t="s">
        <v>13</v>
      </c>
      <c r="E11" s="313" t="s">
        <v>14</v>
      </c>
      <c r="F11" s="314"/>
      <c r="G11" s="314"/>
      <c r="H11" s="315"/>
      <c r="I11" s="308"/>
      <c r="J11" s="309"/>
      <c r="K11" s="308"/>
    </row>
    <row r="12" spans="2:15" ht="15.75" thickBot="1" x14ac:dyDescent="0.3">
      <c r="B12" s="303"/>
      <c r="C12" s="312"/>
      <c r="D12" s="312"/>
      <c r="E12" s="316" t="s">
        <v>127</v>
      </c>
      <c r="F12" s="298" t="s">
        <v>128</v>
      </c>
      <c r="G12" s="298" t="s">
        <v>129</v>
      </c>
      <c r="H12" s="298" t="s">
        <v>130</v>
      </c>
      <c r="I12" s="310"/>
      <c r="J12" s="311"/>
      <c r="K12" s="308"/>
      <c r="M12" s="166" t="s">
        <v>8</v>
      </c>
      <c r="N12" s="14">
        <v>6869090820800</v>
      </c>
      <c r="O12" s="40"/>
    </row>
    <row r="13" spans="2:15" ht="15.75" thickBot="1" x14ac:dyDescent="0.25">
      <c r="B13" s="303"/>
      <c r="C13" s="299"/>
      <c r="D13" s="299"/>
      <c r="E13" s="311"/>
      <c r="F13" s="299"/>
      <c r="G13" s="299"/>
      <c r="H13" s="299"/>
      <c r="I13" s="167" t="s">
        <v>18</v>
      </c>
      <c r="J13" s="167" t="s">
        <v>19</v>
      </c>
      <c r="K13" s="310"/>
      <c r="N13" s="168"/>
    </row>
    <row r="14" spans="2:15" ht="15.75" thickBot="1" x14ac:dyDescent="0.25">
      <c r="B14" s="304"/>
      <c r="C14" s="169">
        <v>1</v>
      </c>
      <c r="D14" s="169">
        <v>2</v>
      </c>
      <c r="E14" s="169">
        <v>4</v>
      </c>
      <c r="F14" s="169">
        <v>5</v>
      </c>
      <c r="G14" s="169">
        <v>6</v>
      </c>
      <c r="H14" s="169" t="s">
        <v>131</v>
      </c>
      <c r="I14" s="169" t="s">
        <v>132</v>
      </c>
      <c r="J14" s="169" t="s">
        <v>133</v>
      </c>
      <c r="K14" s="170" t="s">
        <v>134</v>
      </c>
      <c r="M14" s="171"/>
    </row>
    <row r="15" spans="2:15" ht="15" x14ac:dyDescent="0.2">
      <c r="B15" s="172" t="s">
        <v>135</v>
      </c>
      <c r="C15" s="173">
        <f>C16+C22+C23+C24+C25+C30</f>
        <v>101101372302.45</v>
      </c>
      <c r="D15" s="173">
        <f>D16+D22+D23+D24+D25+D30</f>
        <v>1092403071323</v>
      </c>
      <c r="E15" s="173">
        <f>E16+E22+E23+E24+E25+E30</f>
        <v>73366649156.579987</v>
      </c>
      <c r="F15" s="173">
        <f>F16+F22+F23+F24+F25+F30</f>
        <v>84490074223.410004</v>
      </c>
      <c r="G15" s="173">
        <f>G16+G22+G23+G24+G25+G30</f>
        <v>82369844886.880081</v>
      </c>
      <c r="H15" s="174">
        <f t="shared" ref="H15:H41" si="0">IFERROR(F15/D15,"NA")</f>
        <v>7.7343314424303838E-2</v>
      </c>
      <c r="I15" s="173">
        <f t="shared" ref="I15:I41" si="1">F15-C15</f>
        <v>-16611298079.039993</v>
      </c>
      <c r="J15" s="174">
        <f t="shared" ref="J15:J40" si="2">IFERROR(I15/C15,"0.0%")</f>
        <v>-0.16430338877445139</v>
      </c>
      <c r="K15" s="174">
        <f t="shared" ref="K15:K40" si="3">F15/$N$12</f>
        <v>1.2300037432547728E-2</v>
      </c>
      <c r="L15" s="175"/>
      <c r="M15" s="171"/>
    </row>
    <row r="16" spans="2:15" ht="15" x14ac:dyDescent="0.2">
      <c r="B16" s="176" t="s">
        <v>136</v>
      </c>
      <c r="C16" s="177">
        <f>SUM(C17:C21)</f>
        <v>31029204677.780006</v>
      </c>
      <c r="D16" s="177">
        <f>SUM(D17:D21)</f>
        <v>444373269772</v>
      </c>
      <c r="E16" s="177">
        <f>SUM(E17:E21)</f>
        <v>15940542454.499998</v>
      </c>
      <c r="F16" s="177">
        <f>SUM(F17:F21)</f>
        <v>33516894545.690014</v>
      </c>
      <c r="G16" s="177">
        <f>SUM(G17:G21)</f>
        <v>31476339560.840084</v>
      </c>
      <c r="H16" s="178">
        <f t="shared" si="0"/>
        <v>7.5425091529215824E-2</v>
      </c>
      <c r="I16" s="177">
        <f t="shared" si="1"/>
        <v>2487689867.9100075</v>
      </c>
      <c r="J16" s="178">
        <f t="shared" si="2"/>
        <v>8.0172530805839207E-2</v>
      </c>
      <c r="K16" s="178">
        <f t="shared" si="3"/>
        <v>4.8793785698973352E-3</v>
      </c>
      <c r="L16" s="179"/>
      <c r="M16" s="171"/>
    </row>
    <row r="17" spans="2:13" x14ac:dyDescent="0.2">
      <c r="B17" s="180" t="s">
        <v>137</v>
      </c>
      <c r="C17" s="181">
        <v>22544507672.820007</v>
      </c>
      <c r="D17" s="181">
        <v>297646830873</v>
      </c>
      <c r="E17" s="181">
        <v>7897938071.5299931</v>
      </c>
      <c r="F17" s="181">
        <v>22695271218.360012</v>
      </c>
      <c r="G17" s="181">
        <v>22703078607.97007</v>
      </c>
      <c r="H17" s="182">
        <f t="shared" si="0"/>
        <v>7.6248993318002556E-2</v>
      </c>
      <c r="I17" s="181">
        <f t="shared" si="1"/>
        <v>150763545.54000473</v>
      </c>
      <c r="J17" s="182">
        <f t="shared" si="2"/>
        <v>6.6873736046038166E-3</v>
      </c>
      <c r="K17" s="182">
        <f t="shared" si="3"/>
        <v>3.3039701774851241E-3</v>
      </c>
      <c r="L17" s="179"/>
      <c r="M17" s="183"/>
    </row>
    <row r="18" spans="2:13" x14ac:dyDescent="0.2">
      <c r="B18" s="184" t="s">
        <v>138</v>
      </c>
      <c r="C18" s="185">
        <v>8474721031.7000008</v>
      </c>
      <c r="D18" s="185">
        <v>142662982156</v>
      </c>
      <c r="E18" s="185">
        <v>8011490860.7300043</v>
      </c>
      <c r="F18" s="185">
        <v>10790509805.09</v>
      </c>
      <c r="G18" s="185">
        <v>8760544518.5200157</v>
      </c>
      <c r="H18" s="186">
        <f t="shared" si="0"/>
        <v>7.5636367907203336E-2</v>
      </c>
      <c r="I18" s="185">
        <f t="shared" si="1"/>
        <v>2315788773.3899994</v>
      </c>
      <c r="J18" s="186">
        <f t="shared" si="2"/>
        <v>0.27325840753078567</v>
      </c>
      <c r="K18" s="186">
        <f t="shared" si="3"/>
        <v>1.5708788959982475E-3</v>
      </c>
      <c r="L18" s="179"/>
      <c r="M18" s="171"/>
    </row>
    <row r="19" spans="2:13" ht="28.5" x14ac:dyDescent="0.2">
      <c r="B19" s="180" t="s">
        <v>139</v>
      </c>
      <c r="C19" s="181">
        <v>9975973.2600000016</v>
      </c>
      <c r="D19" s="181">
        <v>266959725</v>
      </c>
      <c r="E19" s="181">
        <v>31113522.239999998</v>
      </c>
      <c r="F19" s="181">
        <v>31113522.239999998</v>
      </c>
      <c r="G19" s="181">
        <v>12716434.35</v>
      </c>
      <c r="H19" s="182">
        <f t="shared" si="0"/>
        <v>0.11654762620091851</v>
      </c>
      <c r="I19" s="181">
        <f t="shared" si="1"/>
        <v>21137548.979999997</v>
      </c>
      <c r="J19" s="182">
        <f t="shared" si="2"/>
        <v>2.1188457936985281</v>
      </c>
      <c r="K19" s="182">
        <f t="shared" si="3"/>
        <v>4.529496413963035E-6</v>
      </c>
      <c r="L19" s="187"/>
      <c r="M19" s="171"/>
    </row>
    <row r="20" spans="2:13" x14ac:dyDescent="0.2">
      <c r="B20" s="188" t="s">
        <v>140</v>
      </c>
      <c r="C20" s="185">
        <v>0</v>
      </c>
      <c r="D20" s="185">
        <v>3380145672</v>
      </c>
      <c r="E20" s="185">
        <v>0</v>
      </c>
      <c r="F20" s="185">
        <v>0</v>
      </c>
      <c r="G20" s="185">
        <v>0</v>
      </c>
      <c r="H20" s="186">
        <f t="shared" si="0"/>
        <v>0</v>
      </c>
      <c r="I20" s="185">
        <f t="shared" si="1"/>
        <v>0</v>
      </c>
      <c r="J20" s="186" t="str">
        <f t="shared" si="2"/>
        <v>0.0%</v>
      </c>
      <c r="K20" s="186">
        <f>F20/$N$12</f>
        <v>0</v>
      </c>
      <c r="L20" s="187"/>
      <c r="M20" s="171"/>
    </row>
    <row r="21" spans="2:13" ht="28.5" x14ac:dyDescent="0.2">
      <c r="B21" s="188" t="s">
        <v>141</v>
      </c>
      <c r="C21" s="185">
        <v>0</v>
      </c>
      <c r="D21" s="185">
        <v>416351346</v>
      </c>
      <c r="E21" s="185">
        <v>0</v>
      </c>
      <c r="F21" s="185">
        <v>0</v>
      </c>
      <c r="G21" s="185">
        <v>0</v>
      </c>
      <c r="H21" s="186">
        <f t="shared" si="0"/>
        <v>0</v>
      </c>
      <c r="I21" s="185">
        <f t="shared" si="1"/>
        <v>0</v>
      </c>
      <c r="J21" s="186" t="str">
        <f t="shared" si="2"/>
        <v>0.0%</v>
      </c>
      <c r="K21" s="186">
        <f t="shared" si="3"/>
        <v>0</v>
      </c>
      <c r="L21" s="175"/>
      <c r="M21" s="183"/>
    </row>
    <row r="22" spans="2:13" ht="15" x14ac:dyDescent="0.2">
      <c r="B22" s="189" t="s">
        <v>142</v>
      </c>
      <c r="C22" s="190">
        <v>4397111688.8600006</v>
      </c>
      <c r="D22" s="190">
        <v>66472191181</v>
      </c>
      <c r="E22" s="190">
        <v>42664873.410000004</v>
      </c>
      <c r="F22" s="190">
        <v>5070577037.3199997</v>
      </c>
      <c r="G22" s="190">
        <v>5069943226.4700003</v>
      </c>
      <c r="H22" s="191">
        <f t="shared" si="0"/>
        <v>7.6281177846433651E-2</v>
      </c>
      <c r="I22" s="190">
        <f t="shared" si="1"/>
        <v>673465348.45999908</v>
      </c>
      <c r="J22" s="191">
        <f t="shared" si="2"/>
        <v>0.1531608465089051</v>
      </c>
      <c r="K22" s="191">
        <f t="shared" si="3"/>
        <v>7.3817295033660091E-4</v>
      </c>
      <c r="L22" s="175"/>
      <c r="M22" s="183"/>
    </row>
    <row r="23" spans="2:13" ht="15" x14ac:dyDescent="0.2">
      <c r="B23" s="189" t="s">
        <v>143</v>
      </c>
      <c r="C23" s="190">
        <v>39415927530.989998</v>
      </c>
      <c r="D23" s="190">
        <v>225621046933</v>
      </c>
      <c r="E23" s="190">
        <v>32552958892.75</v>
      </c>
      <c r="F23" s="190">
        <v>21042356669.66</v>
      </c>
      <c r="G23" s="190">
        <v>20579401123.689995</v>
      </c>
      <c r="H23" s="191">
        <f t="shared" si="0"/>
        <v>9.3264156672000095E-2</v>
      </c>
      <c r="I23" s="190">
        <f t="shared" si="1"/>
        <v>-18373570861.329998</v>
      </c>
      <c r="J23" s="191">
        <f t="shared" si="2"/>
        <v>-0.46614584540435183</v>
      </c>
      <c r="K23" s="191">
        <f t="shared" si="3"/>
        <v>3.0633394169054425E-3</v>
      </c>
      <c r="L23" s="187"/>
      <c r="M23" s="183"/>
    </row>
    <row r="24" spans="2:13" ht="15" x14ac:dyDescent="0.2">
      <c r="B24" s="189" t="s">
        <v>144</v>
      </c>
      <c r="C24" s="190">
        <v>178549558.69999999</v>
      </c>
      <c r="D24" s="190">
        <v>20010100000</v>
      </c>
      <c r="E24" s="190">
        <v>538980366.98000002</v>
      </c>
      <c r="F24" s="190">
        <v>538980366.98000002</v>
      </c>
      <c r="G24" s="190">
        <v>278400691.14999998</v>
      </c>
      <c r="H24" s="191">
        <f t="shared" si="0"/>
        <v>2.6935415963938211E-2</v>
      </c>
      <c r="I24" s="190">
        <f t="shared" si="1"/>
        <v>360430808.28000003</v>
      </c>
      <c r="J24" s="191">
        <f t="shared" si="2"/>
        <v>2.0186597542119831</v>
      </c>
      <c r="K24" s="191">
        <f t="shared" si="3"/>
        <v>7.846458593150881E-5</v>
      </c>
      <c r="L24" s="187"/>
      <c r="M24" s="183"/>
    </row>
    <row r="25" spans="2:13" ht="15" x14ac:dyDescent="0.2">
      <c r="B25" s="192" t="s">
        <v>145</v>
      </c>
      <c r="C25" s="193">
        <f>SUM(C26:C29)</f>
        <v>26075952404.079998</v>
      </c>
      <c r="D25" s="193">
        <f>SUM(D26:D29)</f>
        <v>334946253013</v>
      </c>
      <c r="E25" s="193">
        <f>SUM(E26:E29)</f>
        <v>24222433284.929996</v>
      </c>
      <c r="F25" s="193">
        <f>SUM(F26:F29)</f>
        <v>24252196319.749992</v>
      </c>
      <c r="G25" s="193">
        <f>SUM(G26:G29)</f>
        <v>24896691000.720001</v>
      </c>
      <c r="H25" s="194">
        <f t="shared" si="0"/>
        <v>7.2406232646551535E-2</v>
      </c>
      <c r="I25" s="193">
        <f t="shared" si="1"/>
        <v>-1823756084.3300056</v>
      </c>
      <c r="J25" s="194">
        <f t="shared" si="2"/>
        <v>-6.9940152369838277E-2</v>
      </c>
      <c r="K25" s="194">
        <f t="shared" si="3"/>
        <v>3.5306268256510677E-3</v>
      </c>
      <c r="L25" s="187"/>
      <c r="M25" s="183"/>
    </row>
    <row r="26" spans="2:13" x14ac:dyDescent="0.2">
      <c r="B26" s="195" t="s">
        <v>146</v>
      </c>
      <c r="C26" s="185">
        <v>3612789146.1500006</v>
      </c>
      <c r="D26" s="185">
        <v>62887074976</v>
      </c>
      <c r="E26" s="185">
        <v>3979655701.0299978</v>
      </c>
      <c r="F26" s="185">
        <v>3966341037.5099983</v>
      </c>
      <c r="G26" s="185">
        <v>3902758613.7799997</v>
      </c>
      <c r="H26" s="186">
        <f t="shared" si="0"/>
        <v>6.3070846259325922E-2</v>
      </c>
      <c r="I26" s="185">
        <f t="shared" si="1"/>
        <v>353551891.35999775</v>
      </c>
      <c r="J26" s="186">
        <f t="shared" si="2"/>
        <v>9.7861202815216417E-2</v>
      </c>
      <c r="K26" s="186">
        <f t="shared" si="3"/>
        <v>5.7741863384593646E-4</v>
      </c>
      <c r="L26" s="196"/>
      <c r="M26" s="183"/>
    </row>
    <row r="27" spans="2:13" x14ac:dyDescent="0.2">
      <c r="B27" s="197" t="s">
        <v>147</v>
      </c>
      <c r="C27" s="181">
        <v>21342916574.689999</v>
      </c>
      <c r="D27" s="181">
        <v>255894747585</v>
      </c>
      <c r="E27" s="181">
        <v>18866267803.679996</v>
      </c>
      <c r="F27" s="181">
        <v>19100900338.519993</v>
      </c>
      <c r="G27" s="181">
        <v>18933230545.540001</v>
      </c>
      <c r="H27" s="182">
        <f t="shared" si="0"/>
        <v>7.4643581076924176E-2</v>
      </c>
      <c r="I27" s="181">
        <f t="shared" si="1"/>
        <v>-2242016236.1700058</v>
      </c>
      <c r="J27" s="182">
        <f t="shared" si="2"/>
        <v>-0.1050473222965578</v>
      </c>
      <c r="K27" s="182">
        <f t="shared" si="3"/>
        <v>2.7807028378022567E-3</v>
      </c>
      <c r="L27" s="187"/>
      <c r="M27" s="183"/>
    </row>
    <row r="28" spans="2:13" x14ac:dyDescent="0.2">
      <c r="B28" s="197" t="s">
        <v>148</v>
      </c>
      <c r="C28" s="181">
        <v>18077972.440000001</v>
      </c>
      <c r="D28" s="181">
        <v>751528653</v>
      </c>
      <c r="E28" s="181">
        <v>68684738.639999986</v>
      </c>
      <c r="F28" s="181">
        <v>68684738.639999986</v>
      </c>
      <c r="G28" s="181">
        <v>11295519.93</v>
      </c>
      <c r="H28" s="182">
        <f t="shared" si="0"/>
        <v>9.1393373181208548E-2</v>
      </c>
      <c r="I28" s="181">
        <f t="shared" si="1"/>
        <v>50606766.199999988</v>
      </c>
      <c r="J28" s="182">
        <f t="shared" si="2"/>
        <v>2.7993607340624966</v>
      </c>
      <c r="K28" s="182">
        <f t="shared" si="3"/>
        <v>9.9991018363039637E-6</v>
      </c>
      <c r="L28" s="187"/>
      <c r="M28" s="183"/>
    </row>
    <row r="29" spans="2:13" x14ac:dyDescent="0.2">
      <c r="B29" s="197" t="s">
        <v>149</v>
      </c>
      <c r="C29" s="181">
        <v>1102168710.8000002</v>
      </c>
      <c r="D29" s="181">
        <v>15412901799</v>
      </c>
      <c r="E29" s="181">
        <v>1307825041.5800004</v>
      </c>
      <c r="F29" s="181">
        <v>1116270205.0800002</v>
      </c>
      <c r="G29" s="181">
        <v>2049406321.4700007</v>
      </c>
      <c r="H29" s="182">
        <f t="shared" si="0"/>
        <v>7.2424402597077761E-2</v>
      </c>
      <c r="I29" s="181">
        <f t="shared" si="1"/>
        <v>14101494.279999971</v>
      </c>
      <c r="J29" s="182">
        <f t="shared" si="2"/>
        <v>1.2794315554253501E-2</v>
      </c>
      <c r="K29" s="182">
        <f t="shared" si="3"/>
        <v>1.6250625216657059E-4</v>
      </c>
      <c r="L29" s="187"/>
      <c r="M29" s="183"/>
    </row>
    <row r="30" spans="2:13" ht="15" x14ac:dyDescent="0.2">
      <c r="B30" s="198" t="s">
        <v>150</v>
      </c>
      <c r="C30" s="199">
        <v>4626442.04</v>
      </c>
      <c r="D30" s="199">
        <v>980210424</v>
      </c>
      <c r="E30" s="199">
        <v>69069284.010000005</v>
      </c>
      <c r="F30" s="199">
        <v>69069284.010000005</v>
      </c>
      <c r="G30" s="199">
        <v>69069284.010000005</v>
      </c>
      <c r="H30" s="200">
        <f t="shared" si="0"/>
        <v>7.0463731377335373E-2</v>
      </c>
      <c r="I30" s="199">
        <f t="shared" si="1"/>
        <v>64442841.970000006</v>
      </c>
      <c r="J30" s="200">
        <f t="shared" si="2"/>
        <v>13.929244419973324</v>
      </c>
      <c r="K30" s="201">
        <f t="shared" si="3"/>
        <v>1.0055083825774185E-5</v>
      </c>
      <c r="L30" s="187"/>
      <c r="M30" s="183"/>
    </row>
    <row r="31" spans="2:13" ht="15" x14ac:dyDescent="0.2">
      <c r="B31" s="202" t="s">
        <v>151</v>
      </c>
      <c r="C31" s="203">
        <f>SUM(C32:C36)+C40</f>
        <v>10565122097.530001</v>
      </c>
      <c r="D31" s="203">
        <f>SUM(D32:D36)+D40</f>
        <v>155175024502</v>
      </c>
      <c r="E31" s="203">
        <f>SUM(E32:E36)+E40</f>
        <v>9849494306.1000004</v>
      </c>
      <c r="F31" s="203">
        <f>SUM(F32:F36)+F40</f>
        <v>8722357369.0900078</v>
      </c>
      <c r="G31" s="203">
        <f>SUM(G32:G36)+G40</f>
        <v>13292223094.500004</v>
      </c>
      <c r="H31" s="204">
        <f t="shared" si="0"/>
        <v>5.62098017840338E-2</v>
      </c>
      <c r="I31" s="203">
        <f t="shared" si="1"/>
        <v>-1842764728.4399929</v>
      </c>
      <c r="J31" s="204">
        <f t="shared" si="2"/>
        <v>-0.17441963390757304</v>
      </c>
      <c r="K31" s="204">
        <f t="shared" si="3"/>
        <v>1.26979793929616E-3</v>
      </c>
      <c r="L31" s="175"/>
      <c r="M31" s="183"/>
    </row>
    <row r="32" spans="2:13" ht="15" x14ac:dyDescent="0.2">
      <c r="B32" s="205" t="s">
        <v>152</v>
      </c>
      <c r="C32" s="177">
        <v>4127526022.1499996</v>
      </c>
      <c r="D32" s="177">
        <v>37994371816</v>
      </c>
      <c r="E32" s="177">
        <v>2764706366.550004</v>
      </c>
      <c r="F32" s="177">
        <v>2884122108.6200061</v>
      </c>
      <c r="G32" s="177">
        <v>2219028924.6800003</v>
      </c>
      <c r="H32" s="178">
        <f t="shared" si="0"/>
        <v>7.5909193145429474E-2</v>
      </c>
      <c r="I32" s="177">
        <f t="shared" si="1"/>
        <v>-1243403913.5299935</v>
      </c>
      <c r="J32" s="178">
        <f t="shared" si="2"/>
        <v>-0.30124677757508433</v>
      </c>
      <c r="K32" s="178">
        <f t="shared" si="3"/>
        <v>4.1986955535465036E-4</v>
      </c>
      <c r="L32" s="206"/>
      <c r="M32" s="183"/>
    </row>
    <row r="33" spans="2:13" ht="15" x14ac:dyDescent="0.2">
      <c r="B33" s="192" t="s">
        <v>153</v>
      </c>
      <c r="C33" s="193">
        <v>2585547469.6200004</v>
      </c>
      <c r="D33" s="193">
        <v>55667598377</v>
      </c>
      <c r="E33" s="193">
        <v>4804480897.4399967</v>
      </c>
      <c r="F33" s="193">
        <v>3159860068.1000013</v>
      </c>
      <c r="G33" s="193">
        <v>2878430347.1900039</v>
      </c>
      <c r="H33" s="194">
        <f t="shared" si="0"/>
        <v>5.6763003259101448E-2</v>
      </c>
      <c r="I33" s="193">
        <f t="shared" si="1"/>
        <v>574312598.48000097</v>
      </c>
      <c r="J33" s="194">
        <f t="shared" si="2"/>
        <v>0.22212417494868431</v>
      </c>
      <c r="K33" s="194">
        <f t="shared" si="3"/>
        <v>4.6001139751009903E-4</v>
      </c>
      <c r="L33" s="206"/>
      <c r="M33" s="183"/>
    </row>
    <row r="34" spans="2:13" ht="15" x14ac:dyDescent="0.2">
      <c r="B34" s="192" t="s">
        <v>154</v>
      </c>
      <c r="C34" s="193">
        <v>158816.20000000001</v>
      </c>
      <c r="D34" s="193">
        <v>9767900</v>
      </c>
      <c r="E34" s="193">
        <v>0</v>
      </c>
      <c r="F34" s="193">
        <v>188988.79999999999</v>
      </c>
      <c r="G34" s="193">
        <v>347700</v>
      </c>
      <c r="H34" s="194">
        <f t="shared" si="0"/>
        <v>1.9347945822541179E-2</v>
      </c>
      <c r="I34" s="193">
        <f t="shared" si="1"/>
        <v>30172.599999999977</v>
      </c>
      <c r="J34" s="194">
        <f t="shared" si="2"/>
        <v>0.18998439705773074</v>
      </c>
      <c r="K34" s="194">
        <f t="shared" si="3"/>
        <v>2.7512927828488027E-8</v>
      </c>
      <c r="L34" s="206"/>
      <c r="M34" s="183"/>
    </row>
    <row r="35" spans="2:13" ht="15" x14ac:dyDescent="0.2">
      <c r="B35" s="207" t="s">
        <v>155</v>
      </c>
      <c r="C35" s="193">
        <v>475509539.55000001</v>
      </c>
      <c r="D35" s="193">
        <v>3463665953</v>
      </c>
      <c r="E35" s="193">
        <v>215339839.76999998</v>
      </c>
      <c r="F35" s="193">
        <v>215336661.20999998</v>
      </c>
      <c r="G35" s="193">
        <v>194547108.56</v>
      </c>
      <c r="H35" s="194">
        <f t="shared" si="0"/>
        <v>6.2170158477173443E-2</v>
      </c>
      <c r="I35" s="193">
        <f t="shared" si="1"/>
        <v>-260172878.34000003</v>
      </c>
      <c r="J35" s="194">
        <f t="shared" si="2"/>
        <v>-0.5471454444136189</v>
      </c>
      <c r="K35" s="194">
        <f t="shared" si="3"/>
        <v>3.1348640864952352E-5</v>
      </c>
      <c r="L35" s="206"/>
      <c r="M35" s="183"/>
    </row>
    <row r="36" spans="2:13" ht="15" x14ac:dyDescent="0.2">
      <c r="B36" s="192" t="s">
        <v>156</v>
      </c>
      <c r="C36" s="193">
        <f>SUM(C37:C39)</f>
        <v>3376380250.0099998</v>
      </c>
      <c r="D36" s="193">
        <f>SUM(D37:D39)</f>
        <v>56593336181</v>
      </c>
      <c r="E36" s="193">
        <f>SUM(E37:E39)</f>
        <v>2064967202.3399997</v>
      </c>
      <c r="F36" s="193">
        <f>SUM(F37:F39)</f>
        <v>2462849542.3600006</v>
      </c>
      <c r="G36" s="193">
        <f>SUM(G37:G39)</f>
        <v>7999869014.0699997</v>
      </c>
      <c r="H36" s="194">
        <f t="shared" si="0"/>
        <v>4.3518366446593224E-2</v>
      </c>
      <c r="I36" s="193">
        <f t="shared" si="1"/>
        <v>-913530707.64999914</v>
      </c>
      <c r="J36" s="194">
        <f t="shared" si="2"/>
        <v>-0.27056511411808359</v>
      </c>
      <c r="K36" s="194">
        <f t="shared" si="3"/>
        <v>3.5854083263862972E-4</v>
      </c>
      <c r="L36" s="206"/>
      <c r="M36" s="183"/>
    </row>
    <row r="37" spans="2:13" x14ac:dyDescent="0.2">
      <c r="B37" s="188" t="s">
        <v>157</v>
      </c>
      <c r="C37" s="185">
        <v>225308344.80000001</v>
      </c>
      <c r="D37" s="185">
        <v>921831819</v>
      </c>
      <c r="E37" s="185">
        <v>103025758.06999999</v>
      </c>
      <c r="F37" s="185">
        <v>103025758.06999999</v>
      </c>
      <c r="G37" s="185">
        <v>50401129.969999999</v>
      </c>
      <c r="H37" s="186">
        <f t="shared" si="0"/>
        <v>0.11176198949366055</v>
      </c>
      <c r="I37" s="185">
        <f t="shared" si="1"/>
        <v>-122282586.73000002</v>
      </c>
      <c r="J37" s="186">
        <f t="shared" si="2"/>
        <v>-0.54273438846016508</v>
      </c>
      <c r="K37" s="186">
        <f t="shared" si="3"/>
        <v>1.4998456237910278E-5</v>
      </c>
      <c r="L37" s="206"/>
      <c r="M37" s="183"/>
    </row>
    <row r="38" spans="2:13" x14ac:dyDescent="0.2">
      <c r="B38" s="197" t="s">
        <v>158</v>
      </c>
      <c r="C38" s="181">
        <v>3126736813.1699996</v>
      </c>
      <c r="D38" s="181">
        <v>55648054362</v>
      </c>
      <c r="E38" s="181">
        <v>1961941444.2699997</v>
      </c>
      <c r="F38" s="181">
        <v>2359823784.2900004</v>
      </c>
      <c r="G38" s="181">
        <v>7949081087.2799997</v>
      </c>
      <c r="H38" s="182">
        <f t="shared" si="0"/>
        <v>4.2406222667533855E-2</v>
      </c>
      <c r="I38" s="181">
        <f t="shared" si="1"/>
        <v>-766913028.87999916</v>
      </c>
      <c r="J38" s="182">
        <f t="shared" si="2"/>
        <v>-0.24527584977722344</v>
      </c>
      <c r="K38" s="182">
        <f t="shared" si="3"/>
        <v>3.4354237640071942E-4</v>
      </c>
      <c r="L38" s="196"/>
      <c r="M38" s="183"/>
    </row>
    <row r="39" spans="2:13" x14ac:dyDescent="0.2">
      <c r="B39" s="197" t="s">
        <v>159</v>
      </c>
      <c r="C39" s="181">
        <v>24335092.039999999</v>
      </c>
      <c r="D39" s="181">
        <v>23450000</v>
      </c>
      <c r="E39" s="181">
        <v>0</v>
      </c>
      <c r="F39" s="181">
        <v>0</v>
      </c>
      <c r="G39" s="181">
        <v>386796.82</v>
      </c>
      <c r="H39" s="182">
        <f t="shared" si="0"/>
        <v>0</v>
      </c>
      <c r="I39" s="181">
        <f t="shared" si="1"/>
        <v>-24335092.039999999</v>
      </c>
      <c r="J39" s="182">
        <f t="shared" si="2"/>
        <v>-1</v>
      </c>
      <c r="K39" s="182">
        <f t="shared" si="3"/>
        <v>0</v>
      </c>
      <c r="L39" s="206"/>
      <c r="M39" s="183"/>
    </row>
    <row r="40" spans="2:13" ht="15.75" thickBot="1" x14ac:dyDescent="0.25">
      <c r="B40" s="198" t="s">
        <v>160</v>
      </c>
      <c r="C40" s="199">
        <v>0</v>
      </c>
      <c r="D40" s="199">
        <v>1446284275</v>
      </c>
      <c r="E40" s="199">
        <v>0</v>
      </c>
      <c r="F40" s="199">
        <v>0</v>
      </c>
      <c r="G40" s="199">
        <v>0</v>
      </c>
      <c r="H40" s="200">
        <f t="shared" si="0"/>
        <v>0</v>
      </c>
      <c r="I40" s="199">
        <f t="shared" si="1"/>
        <v>0</v>
      </c>
      <c r="J40" s="200" t="str">
        <f t="shared" si="2"/>
        <v>0.0%</v>
      </c>
      <c r="K40" s="201">
        <f t="shared" si="3"/>
        <v>0</v>
      </c>
      <c r="L40" s="206"/>
      <c r="M40" s="183"/>
    </row>
    <row r="41" spans="2:13" ht="15.75" thickBot="1" x14ac:dyDescent="0.25">
      <c r="B41" s="208" t="s">
        <v>62</v>
      </c>
      <c r="C41" s="209">
        <f>C15+C31</f>
        <v>111666494399.98</v>
      </c>
      <c r="D41" s="209">
        <f>D15+D31</f>
        <v>1247578095825</v>
      </c>
      <c r="E41" s="209">
        <f>E31+E15</f>
        <v>83216143462.679993</v>
      </c>
      <c r="F41" s="209">
        <f>F31+F15</f>
        <v>93212431592.500015</v>
      </c>
      <c r="G41" s="209">
        <f>G31+G15</f>
        <v>95662067981.380081</v>
      </c>
      <c r="H41" s="210">
        <f t="shared" si="0"/>
        <v>7.4714706762193023E-2</v>
      </c>
      <c r="I41" s="209">
        <f t="shared" si="1"/>
        <v>-18454062807.47998</v>
      </c>
      <c r="J41" s="210">
        <f>IFERROR(I41/C41,"0.0%")</f>
        <v>-0.16526051889279411</v>
      </c>
      <c r="K41" s="211">
        <f>F41/$N$12</f>
        <v>1.356983537184389E-2</v>
      </c>
      <c r="L41" s="206"/>
      <c r="M41" s="183"/>
    </row>
    <row r="42" spans="2:13" ht="15" x14ac:dyDescent="0.2">
      <c r="B42" s="212"/>
      <c r="C42" s="213"/>
      <c r="D42" s="213"/>
      <c r="H42" s="54"/>
      <c r="I42" s="213"/>
      <c r="J42" s="54"/>
      <c r="K42" s="54"/>
      <c r="L42" s="214"/>
      <c r="M42" s="183"/>
    </row>
    <row r="43" spans="2:13" ht="15" x14ac:dyDescent="0.2">
      <c r="B43" s="5" t="s">
        <v>161</v>
      </c>
      <c r="M43" s="215"/>
    </row>
    <row r="44" spans="2:13" x14ac:dyDescent="0.2">
      <c r="B44" s="1" t="s">
        <v>162</v>
      </c>
    </row>
    <row r="45" spans="2:13" x14ac:dyDescent="0.2">
      <c r="B45" s="4" t="s">
        <v>163</v>
      </c>
    </row>
    <row r="46" spans="2:13" ht="15" x14ac:dyDescent="0.2">
      <c r="B46" s="5" t="s">
        <v>65</v>
      </c>
    </row>
    <row r="47" spans="2:13" x14ac:dyDescent="0.2">
      <c r="H47" s="2"/>
      <c r="I47" s="2"/>
    </row>
    <row r="48" spans="2:13" ht="15" x14ac:dyDescent="0.2">
      <c r="E48" s="196"/>
      <c r="F48" s="199"/>
      <c r="G48" s="199"/>
      <c r="H48" s="171"/>
      <c r="I48" s="216"/>
      <c r="J48" s="171"/>
    </row>
    <row r="49" spans="4:10" x14ac:dyDescent="0.2">
      <c r="H49" s="171"/>
      <c r="J49" s="171"/>
    </row>
    <row r="50" spans="4:10" x14ac:dyDescent="0.2">
      <c r="D50" s="217"/>
      <c r="H50" s="216"/>
      <c r="J50" s="171"/>
    </row>
    <row r="51" spans="4:10" x14ac:dyDescent="0.2">
      <c r="D51" s="217"/>
      <c r="E51" s="217"/>
      <c r="J51" s="171"/>
    </row>
    <row r="52" spans="4:10" x14ac:dyDescent="0.2">
      <c r="D52" s="171"/>
      <c r="E52" s="217"/>
      <c r="J52" s="171"/>
    </row>
    <row r="53" spans="4:10" x14ac:dyDescent="0.2">
      <c r="F53" s="218"/>
      <c r="J53" s="171"/>
    </row>
    <row r="54" spans="4:10" x14ac:dyDescent="0.2">
      <c r="J54" s="216"/>
    </row>
    <row r="333" spans="2:2" x14ac:dyDescent="0.2">
      <c r="B333" s="1" t="s">
        <v>3</v>
      </c>
    </row>
  </sheetData>
  <mergeCells count="16">
    <mergeCell ref="B2:K2"/>
    <mergeCell ref="B3:K3"/>
    <mergeCell ref="B4:K4"/>
    <mergeCell ref="F12:F13"/>
    <mergeCell ref="G12:G13"/>
    <mergeCell ref="H12:H13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</mergeCells>
  <pageMargins left="0.7" right="0.7" top="0.75" bottom="0.75" header="0.3" footer="0.3"/>
  <pageSetup orientation="portrait" r:id="rId1"/>
  <ignoredErrors>
    <ignoredError sqref="C16:G16 C25:G25 C36:G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F68E-4A83-469F-AF4D-257FFBCAD854}">
  <dimension ref="B2:L33"/>
  <sheetViews>
    <sheetView showGridLines="0" workbookViewId="0">
      <selection activeCell="N19" sqref="N19"/>
    </sheetView>
  </sheetViews>
  <sheetFormatPr baseColWidth="10" defaultRowHeight="15" x14ac:dyDescent="0.25"/>
  <sheetData>
    <row r="2" spans="3:12" x14ac:dyDescent="0.25">
      <c r="C2" s="275" t="s">
        <v>4</v>
      </c>
      <c r="D2" s="275"/>
      <c r="E2" s="275"/>
      <c r="F2" s="275"/>
      <c r="G2" s="275"/>
      <c r="H2" s="275"/>
      <c r="I2" s="275"/>
      <c r="J2" s="275"/>
      <c r="K2" s="275"/>
      <c r="L2" s="275"/>
    </row>
    <row r="3" spans="3:12" x14ac:dyDescent="0.25">
      <c r="C3" s="275" t="s">
        <v>5</v>
      </c>
      <c r="D3" s="275"/>
      <c r="E3" s="275"/>
      <c r="F3" s="275"/>
      <c r="G3" s="275"/>
      <c r="H3" s="275"/>
      <c r="I3" s="275"/>
      <c r="J3" s="275"/>
      <c r="K3" s="275"/>
      <c r="L3" s="275"/>
    </row>
    <row r="4" spans="3:12" x14ac:dyDescent="0.25">
      <c r="C4" s="276" t="s">
        <v>6</v>
      </c>
      <c r="D4" s="276"/>
      <c r="E4" s="276"/>
      <c r="F4" s="276"/>
      <c r="G4" s="276"/>
      <c r="H4" s="276"/>
      <c r="I4" s="276"/>
      <c r="J4" s="276"/>
      <c r="K4" s="276"/>
      <c r="L4" s="276"/>
    </row>
    <row r="6" spans="3:12" x14ac:dyDescent="0.25">
      <c r="C6" s="272" t="s">
        <v>165</v>
      </c>
      <c r="D6" s="272"/>
      <c r="E6" s="272"/>
      <c r="F6" s="272"/>
      <c r="G6" s="272"/>
      <c r="H6" s="272"/>
      <c r="I6" s="272"/>
      <c r="J6" s="272"/>
      <c r="K6" s="272"/>
    </row>
    <row r="7" spans="3:12" x14ac:dyDescent="0.25">
      <c r="C7" s="273" t="s">
        <v>73</v>
      </c>
      <c r="D7" s="273"/>
      <c r="E7" s="273"/>
      <c r="F7" s="273"/>
      <c r="G7" s="273"/>
      <c r="H7" s="273"/>
      <c r="I7" s="273"/>
      <c r="J7" s="273"/>
      <c r="K7" s="273"/>
    </row>
    <row r="8" spans="3:12" x14ac:dyDescent="0.25">
      <c r="C8" s="274" t="s">
        <v>166</v>
      </c>
      <c r="D8" s="274"/>
      <c r="E8" s="274"/>
      <c r="F8" s="274"/>
      <c r="G8" s="274"/>
      <c r="H8" s="274"/>
      <c r="I8" s="274"/>
      <c r="J8" s="274"/>
      <c r="K8" s="274"/>
    </row>
    <row r="31" spans="2:2" x14ac:dyDescent="0.25">
      <c r="B31" t="s">
        <v>168</v>
      </c>
    </row>
    <row r="32" spans="2:2" x14ac:dyDescent="0.25">
      <c r="B32" t="s">
        <v>167</v>
      </c>
    </row>
    <row r="33" spans="2:2" x14ac:dyDescent="0.25">
      <c r="B33" t="s">
        <v>169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51C8-B430-4C7D-80AD-2DAF5A54BDA5}">
  <dimension ref="C2:K24"/>
  <sheetViews>
    <sheetView showGridLines="0" workbookViewId="0">
      <selection activeCell="C23" sqref="C23"/>
    </sheetView>
  </sheetViews>
  <sheetFormatPr baseColWidth="10" defaultRowHeight="15" x14ac:dyDescent="0.25"/>
  <sheetData>
    <row r="2" spans="3:11" x14ac:dyDescent="0.25">
      <c r="C2" s="275" t="s">
        <v>4</v>
      </c>
      <c r="D2" s="275"/>
      <c r="E2" s="275"/>
      <c r="F2" s="275"/>
      <c r="G2" s="275"/>
      <c r="H2" s="275"/>
      <c r="I2" s="275"/>
      <c r="J2" s="275"/>
      <c r="K2" s="275"/>
    </row>
    <row r="3" spans="3:11" x14ac:dyDescent="0.25">
      <c r="C3" s="275" t="s">
        <v>5</v>
      </c>
      <c r="D3" s="275"/>
      <c r="E3" s="275"/>
      <c r="F3" s="275"/>
      <c r="G3" s="275"/>
      <c r="H3" s="275"/>
      <c r="I3" s="275"/>
      <c r="J3" s="275"/>
      <c r="K3" s="275"/>
    </row>
    <row r="4" spans="3:11" x14ac:dyDescent="0.25">
      <c r="C4" s="276" t="s">
        <v>6</v>
      </c>
      <c r="D4" s="276"/>
      <c r="E4" s="276"/>
      <c r="F4" s="276"/>
      <c r="G4" s="276"/>
      <c r="H4" s="276"/>
      <c r="I4" s="276"/>
      <c r="J4" s="276"/>
      <c r="K4" s="276"/>
    </row>
    <row r="6" spans="3:11" x14ac:dyDescent="0.25">
      <c r="D6" s="317" t="s">
        <v>66</v>
      </c>
      <c r="E6" s="317"/>
      <c r="F6" s="317"/>
      <c r="G6" s="317"/>
      <c r="H6" s="317"/>
      <c r="I6" s="317"/>
      <c r="J6" s="317"/>
    </row>
    <row r="7" spans="3:11" x14ac:dyDescent="0.25">
      <c r="D7" s="318" t="s">
        <v>67</v>
      </c>
      <c r="E7" s="318"/>
      <c r="F7" s="318"/>
      <c r="G7" s="318"/>
      <c r="H7" s="318"/>
      <c r="I7" s="318"/>
      <c r="J7" s="318"/>
    </row>
    <row r="8" spans="3:11" x14ac:dyDescent="0.25">
      <c r="D8" s="319" t="s">
        <v>68</v>
      </c>
      <c r="E8" s="319"/>
      <c r="F8" s="319"/>
      <c r="G8" s="319"/>
      <c r="H8" s="319"/>
      <c r="I8" s="319"/>
      <c r="J8" s="319"/>
    </row>
    <row r="21" spans="3:11" x14ac:dyDescent="0.25">
      <c r="C21" s="63" t="s">
        <v>69</v>
      </c>
    </row>
    <row r="22" spans="3:11" x14ac:dyDescent="0.25">
      <c r="C22" s="320" t="s">
        <v>162</v>
      </c>
      <c r="D22" s="320"/>
      <c r="E22" s="320"/>
      <c r="F22" s="320"/>
      <c r="G22" s="320"/>
      <c r="H22" s="320"/>
      <c r="I22" s="320"/>
      <c r="J22" s="320"/>
      <c r="K22" s="320"/>
    </row>
    <row r="23" spans="3:11" x14ac:dyDescent="0.25">
      <c r="C23" s="65" t="s">
        <v>70</v>
      </c>
    </row>
    <row r="24" spans="3:11" x14ac:dyDescent="0.25">
      <c r="C24" s="64"/>
    </row>
  </sheetData>
  <mergeCells count="7">
    <mergeCell ref="D6:J6"/>
    <mergeCell ref="D7:J7"/>
    <mergeCell ref="D8:J8"/>
    <mergeCell ref="C22:K22"/>
    <mergeCell ref="C2:K2"/>
    <mergeCell ref="C3:K3"/>
    <mergeCell ref="C4:K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3D28-1CF0-4205-97EE-74F89AAC1EAA}">
  <dimension ref="B2:N324"/>
  <sheetViews>
    <sheetView showGridLines="0" zoomScale="70" zoomScaleNormal="70" workbookViewId="0">
      <selection activeCell="N29" sqref="N29"/>
    </sheetView>
  </sheetViews>
  <sheetFormatPr baseColWidth="10" defaultColWidth="11.42578125" defaultRowHeight="14.25" x14ac:dyDescent="0.2"/>
  <cols>
    <col min="1" max="2" width="11.42578125" style="11"/>
    <col min="3" max="3" width="83.85546875" style="11" customWidth="1"/>
    <col min="4" max="4" width="28.42578125" style="11" bestFit="1" customWidth="1"/>
    <col min="5" max="5" width="26.5703125" style="11" customWidth="1"/>
    <col min="6" max="6" width="25.28515625" style="11" customWidth="1"/>
    <col min="7" max="7" width="18.7109375" style="11" customWidth="1"/>
    <col min="8" max="8" width="14.85546875" style="11" bestFit="1" customWidth="1"/>
    <col min="9" max="9" width="22" style="11" bestFit="1" customWidth="1"/>
    <col min="10" max="10" width="13.42578125" style="11" customWidth="1"/>
    <col min="11" max="11" width="22.5703125" style="11" customWidth="1"/>
    <col min="12" max="12" width="11.42578125" style="11"/>
    <col min="13" max="13" width="37.28515625" style="11" bestFit="1" customWidth="1"/>
    <col min="14" max="14" width="24.28515625" style="11" bestFit="1" customWidth="1"/>
    <col min="15" max="16384" width="11.42578125" style="11"/>
  </cols>
  <sheetData>
    <row r="2" spans="3:14" s="8" customFormat="1" ht="15" customHeight="1" x14ac:dyDescent="0.2">
      <c r="C2" s="275" t="s">
        <v>4</v>
      </c>
      <c r="D2" s="275"/>
      <c r="E2" s="275"/>
      <c r="F2" s="275"/>
      <c r="G2" s="275"/>
      <c r="H2" s="275"/>
      <c r="I2" s="275"/>
      <c r="J2" s="275"/>
      <c r="K2" s="275"/>
      <c r="L2" s="7"/>
      <c r="M2" s="7"/>
      <c r="N2" s="7"/>
    </row>
    <row r="3" spans="3:14" s="8" customFormat="1" ht="15" customHeight="1" x14ac:dyDescent="0.2">
      <c r="C3" s="275" t="s">
        <v>5</v>
      </c>
      <c r="D3" s="275"/>
      <c r="E3" s="275"/>
      <c r="F3" s="275"/>
      <c r="G3" s="275"/>
      <c r="H3" s="275"/>
      <c r="I3" s="275"/>
      <c r="J3" s="275"/>
      <c r="K3" s="275"/>
      <c r="L3" s="7"/>
      <c r="M3" s="7"/>
      <c r="N3" s="7"/>
    </row>
    <row r="4" spans="3:14" s="8" customFormat="1" ht="15" customHeight="1" x14ac:dyDescent="0.2">
      <c r="C4" s="276" t="s">
        <v>6</v>
      </c>
      <c r="D4" s="276"/>
      <c r="E4" s="276"/>
      <c r="F4" s="276"/>
      <c r="G4" s="276"/>
      <c r="H4" s="276"/>
      <c r="I4" s="276"/>
      <c r="J4" s="276"/>
      <c r="K4" s="276"/>
      <c r="L4" s="10"/>
      <c r="M4" s="10"/>
      <c r="N4" s="10"/>
    </row>
    <row r="6" spans="3:14" ht="15.75" thickBot="1" x14ac:dyDescent="0.3">
      <c r="C6" s="331" t="s">
        <v>71</v>
      </c>
      <c r="D6" s="331"/>
      <c r="E6" s="331"/>
      <c r="F6" s="331"/>
      <c r="G6" s="331"/>
      <c r="H6" s="331"/>
      <c r="I6" s="331"/>
      <c r="J6" s="331"/>
      <c r="K6" s="331"/>
    </row>
    <row r="7" spans="3:14" ht="15.75" thickBot="1" x14ac:dyDescent="0.3">
      <c r="C7" s="332" t="s">
        <v>7</v>
      </c>
      <c r="D7" s="332"/>
      <c r="E7" s="332"/>
      <c r="F7" s="332"/>
      <c r="G7" s="332"/>
      <c r="H7" s="332"/>
      <c r="I7" s="332"/>
      <c r="J7" s="332"/>
      <c r="K7" s="332"/>
      <c r="M7" s="13" t="s">
        <v>8</v>
      </c>
      <c r="N7" s="14">
        <v>6869090841204</v>
      </c>
    </row>
    <row r="8" spans="3:14" ht="15" thickBot="1" x14ac:dyDescent="0.25">
      <c r="C8" s="12"/>
      <c r="D8" s="15"/>
      <c r="E8" s="15"/>
      <c r="F8" s="15"/>
      <c r="G8" s="15"/>
      <c r="H8" s="15"/>
      <c r="I8" s="15"/>
      <c r="J8" s="15"/>
      <c r="K8" s="15"/>
    </row>
    <row r="9" spans="3:14" ht="15.75" customHeight="1" thickBot="1" x14ac:dyDescent="0.25">
      <c r="C9" s="321" t="s">
        <v>9</v>
      </c>
      <c r="D9" s="16">
        <v>2022</v>
      </c>
      <c r="E9" s="324">
        <v>2023</v>
      </c>
      <c r="F9" s="325"/>
      <c r="G9" s="325"/>
      <c r="H9" s="325"/>
      <c r="I9" s="326" t="s">
        <v>10</v>
      </c>
      <c r="J9" s="327"/>
      <c r="K9" s="326" t="s">
        <v>11</v>
      </c>
    </row>
    <row r="10" spans="3:14" ht="15.75" customHeight="1" thickBot="1" x14ac:dyDescent="0.25">
      <c r="C10" s="322"/>
      <c r="D10" s="330" t="s">
        <v>12</v>
      </c>
      <c r="E10" s="333" t="s">
        <v>13</v>
      </c>
      <c r="F10" s="336" t="s">
        <v>14</v>
      </c>
      <c r="G10" s="337"/>
      <c r="H10" s="337"/>
      <c r="I10" s="326"/>
      <c r="J10" s="327"/>
      <c r="K10" s="326"/>
    </row>
    <row r="11" spans="3:14" ht="39" customHeight="1" thickBot="1" x14ac:dyDescent="0.25">
      <c r="C11" s="322"/>
      <c r="D11" s="327"/>
      <c r="E11" s="334"/>
      <c r="F11" s="330" t="s">
        <v>15</v>
      </c>
      <c r="G11" s="333" t="s">
        <v>16</v>
      </c>
      <c r="H11" s="333" t="s">
        <v>17</v>
      </c>
      <c r="I11" s="328"/>
      <c r="J11" s="329"/>
      <c r="K11" s="326"/>
    </row>
    <row r="12" spans="3:14" ht="15.75" customHeight="1" thickBot="1" x14ac:dyDescent="0.25">
      <c r="C12" s="322"/>
      <c r="D12" s="329"/>
      <c r="E12" s="335"/>
      <c r="F12" s="329"/>
      <c r="G12" s="335"/>
      <c r="H12" s="335"/>
      <c r="I12" s="17" t="s">
        <v>18</v>
      </c>
      <c r="J12" s="17" t="s">
        <v>19</v>
      </c>
      <c r="K12" s="328"/>
    </row>
    <row r="13" spans="3:14" ht="16.5" thickBot="1" x14ac:dyDescent="0.25">
      <c r="C13" s="323"/>
      <c r="D13" s="18">
        <v>1</v>
      </c>
      <c r="E13" s="19">
        <v>2</v>
      </c>
      <c r="F13" s="19">
        <v>3</v>
      </c>
      <c r="G13" s="19">
        <v>4</v>
      </c>
      <c r="H13" s="19">
        <v>5</v>
      </c>
      <c r="I13" s="19" t="s">
        <v>20</v>
      </c>
      <c r="J13" s="19" t="s">
        <v>21</v>
      </c>
      <c r="K13" s="20" t="s">
        <v>22</v>
      </c>
    </row>
    <row r="14" spans="3:14" ht="15.75" x14ac:dyDescent="0.25">
      <c r="C14" s="21" t="s">
        <v>23</v>
      </c>
      <c r="D14" s="22">
        <f>D16+D15</f>
        <v>651559953.80999994</v>
      </c>
      <c r="E14" s="22">
        <f>E16+E15</f>
        <v>7818719836</v>
      </c>
      <c r="F14" s="22">
        <f>F16+F15</f>
        <v>651559962.98999953</v>
      </c>
      <c r="G14" s="22">
        <f>G16+G15</f>
        <v>651559962.98999953</v>
      </c>
      <c r="H14" s="22">
        <f>H16+H15</f>
        <v>651559962.98999953</v>
      </c>
      <c r="I14" s="22">
        <f t="shared" ref="I14:I53" si="0">G14-D14</f>
        <v>9.1799995899200439</v>
      </c>
      <c r="J14" s="23">
        <f t="shared" ref="J14:J53" si="1">IFERROR(I14/D14,"0.0%")</f>
        <v>1.4089263062040496E-8</v>
      </c>
      <c r="K14" s="23">
        <f t="shared" ref="K14:K53" si="2">G14/$N$7</f>
        <v>9.4853886497124184E-5</v>
      </c>
      <c r="L14" s="2"/>
    </row>
    <row r="15" spans="3:14" ht="15" x14ac:dyDescent="0.2">
      <c r="C15" s="24" t="s">
        <v>24</v>
      </c>
      <c r="D15" s="25">
        <v>219648243</v>
      </c>
      <c r="E15" s="25">
        <v>2635779124</v>
      </c>
      <c r="F15" s="25">
        <v>219648248.99999958</v>
      </c>
      <c r="G15" s="25">
        <v>219648248.99999958</v>
      </c>
      <c r="H15" s="25">
        <v>219648248.99999958</v>
      </c>
      <c r="I15" s="25">
        <f t="shared" si="0"/>
        <v>5.9999995827674866</v>
      </c>
      <c r="J15" s="26">
        <f t="shared" si="1"/>
        <v>2.7316401446322912E-8</v>
      </c>
      <c r="K15" s="26">
        <f t="shared" si="2"/>
        <v>3.1976320313373536E-5</v>
      </c>
      <c r="L15" s="2"/>
    </row>
    <row r="16" spans="3:14" ht="15" x14ac:dyDescent="0.2">
      <c r="C16" s="27" t="s">
        <v>25</v>
      </c>
      <c r="D16" s="28">
        <v>431911710.81</v>
      </c>
      <c r="E16" s="28">
        <v>5182940712</v>
      </c>
      <c r="F16" s="28">
        <v>431911713.98999995</v>
      </c>
      <c r="G16" s="28">
        <v>431911713.98999995</v>
      </c>
      <c r="H16" s="28">
        <v>431911713.98999995</v>
      </c>
      <c r="I16" s="28">
        <f t="shared" si="0"/>
        <v>3.1799999475479126</v>
      </c>
      <c r="J16" s="29">
        <f t="shared" si="1"/>
        <v>7.3626157104751657E-9</v>
      </c>
      <c r="K16" s="30">
        <f t="shared" si="2"/>
        <v>6.2877566183750655E-5</v>
      </c>
      <c r="L16" s="2"/>
    </row>
    <row r="17" spans="3:14" ht="15.75" x14ac:dyDescent="0.25">
      <c r="C17" s="21" t="s">
        <v>26</v>
      </c>
      <c r="D17" s="22">
        <f>SUM(D18:D40)</f>
        <v>58064530407.06002</v>
      </c>
      <c r="E17" s="22">
        <f>SUM(E18:E40)</f>
        <v>849005654721</v>
      </c>
      <c r="F17" s="22">
        <f>SUM(F18:F40)</f>
        <v>41393847693.279991</v>
      </c>
      <c r="G17" s="22">
        <f>SUM(G18:G40)</f>
        <v>59743222944.030014</v>
      </c>
      <c r="H17" s="22">
        <f>SUM(H18:H40)</f>
        <v>62577502265.170021</v>
      </c>
      <c r="I17" s="22">
        <f t="shared" si="0"/>
        <v>1678692536.9699936</v>
      </c>
      <c r="J17" s="23">
        <f t="shared" si="1"/>
        <v>2.8910808805333636E-2</v>
      </c>
      <c r="K17" s="23">
        <f t="shared" si="2"/>
        <v>8.6973988734669796E-3</v>
      </c>
      <c r="L17" s="2"/>
    </row>
    <row r="18" spans="3:14" ht="15" x14ac:dyDescent="0.2">
      <c r="C18" s="31" t="s">
        <v>27</v>
      </c>
      <c r="D18" s="25">
        <v>5996770219.7299995</v>
      </c>
      <c r="E18" s="25">
        <v>119333454295</v>
      </c>
      <c r="F18" s="25">
        <v>5641214069.130003</v>
      </c>
      <c r="G18" s="25">
        <v>6875061165.7100086</v>
      </c>
      <c r="H18" s="25">
        <v>12293637950.91</v>
      </c>
      <c r="I18" s="25">
        <f t="shared" si="0"/>
        <v>878290945.98000908</v>
      </c>
      <c r="J18" s="26">
        <f t="shared" si="1"/>
        <v>0.14646066362361865</v>
      </c>
      <c r="K18" s="26">
        <f t="shared" si="2"/>
        <v>1.0008691578906187E-3</v>
      </c>
      <c r="L18" s="2"/>
    </row>
    <row r="19" spans="3:14" ht="15" x14ac:dyDescent="0.2">
      <c r="C19" s="32" t="s">
        <v>28</v>
      </c>
      <c r="D19" s="33">
        <v>3789545149.0799999</v>
      </c>
      <c r="E19" s="33">
        <v>59523635938</v>
      </c>
      <c r="F19" s="33">
        <v>5202862782.4699993</v>
      </c>
      <c r="G19" s="33">
        <v>4168368378.77</v>
      </c>
      <c r="H19" s="33">
        <v>4091654637.4100003</v>
      </c>
      <c r="I19" s="33">
        <f t="shared" si="0"/>
        <v>378823229.69000006</v>
      </c>
      <c r="J19" s="34">
        <f t="shared" si="1"/>
        <v>9.9965355943039277E-2</v>
      </c>
      <c r="K19" s="34">
        <f t="shared" si="2"/>
        <v>6.0682970645346379E-4</v>
      </c>
      <c r="L19" s="2"/>
    </row>
    <row r="20" spans="3:14" ht="15" x14ac:dyDescent="0.2">
      <c r="C20" s="31" t="s">
        <v>29</v>
      </c>
      <c r="D20" s="33">
        <v>3181851495.6700001</v>
      </c>
      <c r="E20" s="33">
        <v>49910944090</v>
      </c>
      <c r="F20" s="33">
        <v>2690384482.3699989</v>
      </c>
      <c r="G20" s="33">
        <v>4339120037.0899982</v>
      </c>
      <c r="H20" s="33">
        <v>4004706487.3300004</v>
      </c>
      <c r="I20" s="33">
        <f>G20-D20</f>
        <v>1157268541.4199982</v>
      </c>
      <c r="J20" s="34">
        <f>IFERROR(I20/D20,"0.0%")</f>
        <v>0.36370916210101534</v>
      </c>
      <c r="K20" s="34">
        <f t="shared" si="2"/>
        <v>6.3168767707393525E-4</v>
      </c>
      <c r="L20" s="2"/>
    </row>
    <row r="21" spans="3:14" ht="15" x14ac:dyDescent="0.2">
      <c r="C21" s="27" t="s">
        <v>30</v>
      </c>
      <c r="D21" s="33">
        <v>738266935.10000002</v>
      </c>
      <c r="E21" s="33">
        <v>11586597708</v>
      </c>
      <c r="F21" s="33">
        <v>774719889.06999981</v>
      </c>
      <c r="G21" s="33">
        <v>907268015.99000025</v>
      </c>
      <c r="H21" s="33">
        <v>987720054.81000042</v>
      </c>
      <c r="I21" s="33">
        <f t="shared" si="0"/>
        <v>169001080.89000022</v>
      </c>
      <c r="J21" s="34">
        <f t="shared" si="1"/>
        <v>0.22891595553728628</v>
      </c>
      <c r="K21" s="34">
        <f t="shared" si="2"/>
        <v>1.3207978129329501E-4</v>
      </c>
      <c r="L21" s="2"/>
      <c r="M21" s="2"/>
      <c r="N21" s="35"/>
    </row>
    <row r="22" spans="3:14" ht="15" x14ac:dyDescent="0.2">
      <c r="C22" s="32" t="s">
        <v>31</v>
      </c>
      <c r="D22" s="33">
        <v>1436473923.0500002</v>
      </c>
      <c r="E22" s="33">
        <v>21701812584</v>
      </c>
      <c r="F22" s="33">
        <v>1212898969.0700004</v>
      </c>
      <c r="G22" s="33">
        <v>1434548286.9599998</v>
      </c>
      <c r="H22" s="33">
        <v>1463071783.4699998</v>
      </c>
      <c r="I22" s="33">
        <f t="shared" si="0"/>
        <v>-1925636.090000391</v>
      </c>
      <c r="J22" s="34">
        <f t="shared" si="1"/>
        <v>-1.3405297925017496E-3</v>
      </c>
      <c r="K22" s="34">
        <f t="shared" si="2"/>
        <v>2.0884107083792112E-4</v>
      </c>
      <c r="L22" s="2"/>
      <c r="N22" s="35"/>
    </row>
    <row r="23" spans="3:14" ht="15" x14ac:dyDescent="0.2">
      <c r="C23" s="31" t="s">
        <v>32</v>
      </c>
      <c r="D23" s="33">
        <v>18248612429.180004</v>
      </c>
      <c r="E23" s="33">
        <v>275378926642</v>
      </c>
      <c r="F23" s="33">
        <v>6163733433.4800034</v>
      </c>
      <c r="G23" s="33">
        <v>18615101661.410004</v>
      </c>
      <c r="H23" s="33">
        <v>18912640774.690025</v>
      </c>
      <c r="I23" s="33">
        <f t="shared" si="0"/>
        <v>366489232.22999954</v>
      </c>
      <c r="J23" s="34">
        <f t="shared" si="1"/>
        <v>2.0083128711965725E-2</v>
      </c>
      <c r="K23" s="34">
        <f t="shared" si="2"/>
        <v>2.7099804168767097E-3</v>
      </c>
      <c r="L23" s="2"/>
      <c r="N23" s="35"/>
    </row>
    <row r="24" spans="3:14" ht="15" x14ac:dyDescent="0.2">
      <c r="C24" s="36" t="s">
        <v>33</v>
      </c>
      <c r="D24" s="33">
        <v>11618347732.49</v>
      </c>
      <c r="E24" s="33">
        <v>137788992563</v>
      </c>
      <c r="F24" s="33">
        <v>10250931839.059994</v>
      </c>
      <c r="G24" s="33">
        <v>11389839715.279995</v>
      </c>
      <c r="H24" s="33">
        <v>9753303710.2599983</v>
      </c>
      <c r="I24" s="33">
        <f t="shared" si="0"/>
        <v>-228508017.21000481</v>
      </c>
      <c r="J24" s="34">
        <f t="shared" si="1"/>
        <v>-1.9667858328167961E-2</v>
      </c>
      <c r="K24" s="34">
        <f t="shared" si="2"/>
        <v>1.6581291438101883E-3</v>
      </c>
      <c r="L24" s="2"/>
      <c r="N24" s="35"/>
    </row>
    <row r="25" spans="3:14" ht="15" x14ac:dyDescent="0.2">
      <c r="C25" s="32" t="s">
        <v>34</v>
      </c>
      <c r="D25" s="33">
        <v>234994998.91000003</v>
      </c>
      <c r="E25" s="33">
        <v>3136389584</v>
      </c>
      <c r="F25" s="33">
        <v>322613721.10999995</v>
      </c>
      <c r="G25" s="33">
        <v>277850340.10000008</v>
      </c>
      <c r="H25" s="33">
        <v>360743934.48000008</v>
      </c>
      <c r="I25" s="33">
        <f t="shared" si="0"/>
        <v>42855341.190000057</v>
      </c>
      <c r="J25" s="34">
        <f t="shared" si="1"/>
        <v>0.18236703499555362</v>
      </c>
      <c r="K25" s="34">
        <f t="shared" si="2"/>
        <v>4.0449361716593498E-5</v>
      </c>
      <c r="L25" s="2"/>
      <c r="N25" s="35"/>
    </row>
    <row r="26" spans="3:14" ht="15" x14ac:dyDescent="0.2">
      <c r="C26" s="36" t="s">
        <v>35</v>
      </c>
      <c r="D26" s="37">
        <v>158080824.03999999</v>
      </c>
      <c r="E26" s="37">
        <v>2512106847</v>
      </c>
      <c r="F26" s="37">
        <v>147909244.81999999</v>
      </c>
      <c r="G26" s="37">
        <v>149244489.69999999</v>
      </c>
      <c r="H26" s="37">
        <v>150791192.08000004</v>
      </c>
      <c r="I26" s="37">
        <f t="shared" si="0"/>
        <v>-8836334.3400000036</v>
      </c>
      <c r="J26" s="38">
        <f t="shared" si="1"/>
        <v>-5.5897572609844827E-2</v>
      </c>
      <c r="K26" s="38">
        <f t="shared" si="2"/>
        <v>2.1726964040825049E-5</v>
      </c>
      <c r="L26" s="2"/>
      <c r="N26" s="35"/>
    </row>
    <row r="27" spans="3:14" ht="15" x14ac:dyDescent="0.2">
      <c r="C27" s="39" t="s">
        <v>36</v>
      </c>
      <c r="D27" s="33">
        <v>1185088126.0699997</v>
      </c>
      <c r="E27" s="33">
        <v>15106778711</v>
      </c>
      <c r="F27" s="33">
        <v>1088125168.28</v>
      </c>
      <c r="G27" s="33">
        <v>1343690504.4699998</v>
      </c>
      <c r="H27" s="33">
        <v>1222536790.7299998</v>
      </c>
      <c r="I27" s="33">
        <f t="shared" si="0"/>
        <v>158602378.4000001</v>
      </c>
      <c r="J27" s="34">
        <f t="shared" si="1"/>
        <v>0.13383171673988398</v>
      </c>
      <c r="K27" s="34">
        <f t="shared" si="2"/>
        <v>1.9561402455328143E-4</v>
      </c>
      <c r="L27" s="2"/>
      <c r="M27" s="40"/>
      <c r="N27" s="35"/>
    </row>
    <row r="28" spans="3:14" ht="15" x14ac:dyDescent="0.2">
      <c r="C28" s="36" t="s">
        <v>37</v>
      </c>
      <c r="D28" s="33">
        <v>5315764091.3400011</v>
      </c>
      <c r="E28" s="33">
        <v>49629942224</v>
      </c>
      <c r="F28" s="33">
        <v>3527577114.9399996</v>
      </c>
      <c r="G28" s="33">
        <v>3969742089.9399991</v>
      </c>
      <c r="H28" s="33">
        <v>3089226846.4100018</v>
      </c>
      <c r="I28" s="33">
        <f t="shared" si="0"/>
        <v>-1346022001.400002</v>
      </c>
      <c r="J28" s="34">
        <f t="shared" si="1"/>
        <v>-0.25321326873644162</v>
      </c>
      <c r="K28" s="34">
        <f t="shared" si="2"/>
        <v>5.779137562321407E-4</v>
      </c>
      <c r="L28" s="2"/>
      <c r="M28" s="41"/>
      <c r="N28" s="35"/>
    </row>
    <row r="29" spans="3:14" ht="15" x14ac:dyDescent="0.2">
      <c r="C29" s="39" t="s">
        <v>38</v>
      </c>
      <c r="D29" s="33">
        <v>622961985.9000001</v>
      </c>
      <c r="E29" s="33">
        <v>27416574286</v>
      </c>
      <c r="F29" s="33">
        <v>909318833.15999997</v>
      </c>
      <c r="G29" s="33">
        <v>998565640.18000007</v>
      </c>
      <c r="H29" s="33">
        <v>530338853.27999985</v>
      </c>
      <c r="I29" s="33">
        <f t="shared" si="0"/>
        <v>375603654.27999997</v>
      </c>
      <c r="J29" s="34">
        <f t="shared" si="1"/>
        <v>0.6029319007922469</v>
      </c>
      <c r="K29" s="34">
        <f t="shared" si="2"/>
        <v>1.4537085958889044E-4</v>
      </c>
      <c r="L29" s="2"/>
      <c r="N29" s="35"/>
    </row>
    <row r="30" spans="3:14" ht="15" x14ac:dyDescent="0.2">
      <c r="C30" s="42" t="s">
        <v>39</v>
      </c>
      <c r="D30" s="33">
        <v>319349763.92000002</v>
      </c>
      <c r="E30" s="33">
        <v>10706014966</v>
      </c>
      <c r="F30" s="33">
        <v>241396047.59</v>
      </c>
      <c r="G30" s="33">
        <v>308475916.71000004</v>
      </c>
      <c r="H30" s="33">
        <v>303453295.58999997</v>
      </c>
      <c r="I30" s="33">
        <f t="shared" si="0"/>
        <v>-10873847.209999979</v>
      </c>
      <c r="J30" s="34">
        <f t="shared" si="1"/>
        <v>-3.4049961636182624E-2</v>
      </c>
      <c r="K30" s="34">
        <f t="shared" si="2"/>
        <v>4.4907823151736195E-5</v>
      </c>
      <c r="L30" s="2"/>
      <c r="N30" s="35"/>
    </row>
    <row r="31" spans="3:14" ht="15" x14ac:dyDescent="0.2">
      <c r="C31" s="42" t="s">
        <v>40</v>
      </c>
      <c r="D31" s="33">
        <v>650971421.82999992</v>
      </c>
      <c r="E31" s="33">
        <v>9019720675</v>
      </c>
      <c r="F31" s="33">
        <v>630379511.63000023</v>
      </c>
      <c r="G31" s="33">
        <v>630379511.63000023</v>
      </c>
      <c r="H31" s="33">
        <v>684606823.5200001</v>
      </c>
      <c r="I31" s="33">
        <f t="shared" si="0"/>
        <v>-20591910.19999969</v>
      </c>
      <c r="J31" s="34">
        <f t="shared" si="1"/>
        <v>-3.1632587099003608E-2</v>
      </c>
      <c r="K31" s="34">
        <f t="shared" si="2"/>
        <v>9.1770443309424716E-5</v>
      </c>
      <c r="L31" s="2"/>
      <c r="N31" s="35"/>
    </row>
    <row r="32" spans="3:14" ht="15" x14ac:dyDescent="0.2">
      <c r="C32" s="42" t="s">
        <v>41</v>
      </c>
      <c r="D32" s="33">
        <v>103423075.16</v>
      </c>
      <c r="E32" s="33">
        <v>1227625693</v>
      </c>
      <c r="F32" s="33">
        <v>103617817.84</v>
      </c>
      <c r="G32" s="33">
        <v>104476241.12</v>
      </c>
      <c r="H32" s="33">
        <v>128179041.15000001</v>
      </c>
      <c r="I32" s="33">
        <f t="shared" si="0"/>
        <v>1053165.9600000083</v>
      </c>
      <c r="J32" s="34">
        <f t="shared" si="1"/>
        <v>1.0183084948602764E-2</v>
      </c>
      <c r="K32" s="34">
        <f t="shared" si="2"/>
        <v>1.5209617041792918E-5</v>
      </c>
      <c r="L32" s="2"/>
      <c r="N32" s="35"/>
    </row>
    <row r="33" spans="3:14" ht="15" x14ac:dyDescent="0.2">
      <c r="C33" s="42" t="s">
        <v>42</v>
      </c>
      <c r="D33" s="33">
        <v>290646212.53999996</v>
      </c>
      <c r="E33" s="33">
        <v>3260981778</v>
      </c>
      <c r="F33" s="33">
        <v>244111996.79999986</v>
      </c>
      <c r="G33" s="33">
        <v>242208068.6499998</v>
      </c>
      <c r="H33" s="33">
        <v>253689098.71999997</v>
      </c>
      <c r="I33" s="33">
        <f t="shared" si="0"/>
        <v>-48438143.890000165</v>
      </c>
      <c r="J33" s="34">
        <f t="shared" si="1"/>
        <v>-0.1666567180308049</v>
      </c>
      <c r="K33" s="34">
        <f t="shared" si="2"/>
        <v>3.5260571485985194E-5</v>
      </c>
      <c r="L33" s="2"/>
      <c r="N33" s="35"/>
    </row>
    <row r="34" spans="3:14" ht="15" x14ac:dyDescent="0.2">
      <c r="C34" s="42" t="s">
        <v>43</v>
      </c>
      <c r="D34" s="37">
        <v>53751455.179999992</v>
      </c>
      <c r="E34" s="37">
        <v>685975147</v>
      </c>
      <c r="F34" s="37">
        <v>19519482.609999999</v>
      </c>
      <c r="G34" s="37">
        <v>46673803.119999997</v>
      </c>
      <c r="H34" s="37">
        <v>45718686.74000001</v>
      </c>
      <c r="I34" s="37">
        <f t="shared" si="0"/>
        <v>-7077652.0599999949</v>
      </c>
      <c r="J34" s="38">
        <f t="shared" si="1"/>
        <v>-0.13167368281098127</v>
      </c>
      <c r="K34" s="38">
        <f t="shared" si="2"/>
        <v>6.7947570062734983E-6</v>
      </c>
      <c r="L34" s="2"/>
      <c r="N34" s="35"/>
    </row>
    <row r="35" spans="3:14" ht="15" x14ac:dyDescent="0.2">
      <c r="C35" s="42" t="s">
        <v>44</v>
      </c>
      <c r="D35" s="33">
        <v>1121622578.8899999</v>
      </c>
      <c r="E35" s="33">
        <v>13374225583</v>
      </c>
      <c r="F35" s="33">
        <v>-77985355.479999885</v>
      </c>
      <c r="G35" s="33">
        <v>1004812330.9099991</v>
      </c>
      <c r="H35" s="33">
        <v>934126637.0199995</v>
      </c>
      <c r="I35" s="33">
        <f t="shared" si="0"/>
        <v>-116810247.98000073</v>
      </c>
      <c r="J35" s="34">
        <f t="shared" si="1"/>
        <v>-0.10414398762870891</v>
      </c>
      <c r="K35" s="34">
        <f t="shared" si="2"/>
        <v>1.4628025078408741E-4</v>
      </c>
      <c r="L35" s="2"/>
      <c r="N35" s="35"/>
    </row>
    <row r="36" spans="3:14" ht="15" x14ac:dyDescent="0.2">
      <c r="C36" s="36" t="s">
        <v>45</v>
      </c>
      <c r="D36" s="33">
        <v>1198288009.4100001</v>
      </c>
      <c r="E36" s="33">
        <v>15653944895</v>
      </c>
      <c r="F36" s="33">
        <v>1197145331.9800003</v>
      </c>
      <c r="G36" s="33">
        <v>1257422418.7300005</v>
      </c>
      <c r="H36" s="33">
        <v>1245561116.6200001</v>
      </c>
      <c r="I36" s="33">
        <f t="shared" si="0"/>
        <v>59134409.32000041</v>
      </c>
      <c r="J36" s="34">
        <f t="shared" si="1"/>
        <v>4.9349078732012316E-2</v>
      </c>
      <c r="K36" s="34">
        <f t="shared" si="2"/>
        <v>1.8305514482169842E-4</v>
      </c>
      <c r="L36" s="2"/>
      <c r="N36" s="35"/>
    </row>
    <row r="37" spans="3:14" ht="15" x14ac:dyDescent="0.2">
      <c r="C37" s="36" t="s">
        <v>46</v>
      </c>
      <c r="D37" s="33">
        <v>378311299.93000007</v>
      </c>
      <c r="E37" s="33">
        <v>3459610022</v>
      </c>
      <c r="F37" s="33">
        <v>82986403.629999995</v>
      </c>
      <c r="G37" s="33">
        <v>293744652.55999994</v>
      </c>
      <c r="H37" s="33">
        <v>273638502.70999986</v>
      </c>
      <c r="I37" s="33">
        <f t="shared" si="0"/>
        <v>-84566647.370000124</v>
      </c>
      <c r="J37" s="34">
        <f t="shared" si="1"/>
        <v>-0.22353719644548739</v>
      </c>
      <c r="K37" s="34">
        <f t="shared" si="2"/>
        <v>4.2763250530620877E-5</v>
      </c>
      <c r="L37" s="2"/>
      <c r="N37" s="35"/>
    </row>
    <row r="38" spans="3:14" ht="15" x14ac:dyDescent="0.2">
      <c r="C38" s="43" t="s">
        <v>47</v>
      </c>
      <c r="D38" s="33">
        <v>116852870.19</v>
      </c>
      <c r="E38" s="33">
        <v>2080734726</v>
      </c>
      <c r="F38" s="33">
        <v>121339019.49000001</v>
      </c>
      <c r="G38" s="33">
        <v>171746412.83000004</v>
      </c>
      <c r="H38" s="33">
        <v>153767435.39999995</v>
      </c>
      <c r="I38" s="33">
        <f t="shared" si="0"/>
        <v>54893542.640000045</v>
      </c>
      <c r="J38" s="34">
        <f t="shared" si="1"/>
        <v>0.46976631854009615</v>
      </c>
      <c r="K38" s="34">
        <f t="shared" si="2"/>
        <v>2.5002786656974345E-5</v>
      </c>
      <c r="L38" s="2"/>
      <c r="N38" s="35"/>
    </row>
    <row r="39" spans="3:14" ht="15" x14ac:dyDescent="0.2">
      <c r="C39" s="36" t="s">
        <v>48</v>
      </c>
      <c r="D39" s="33">
        <v>185864099.93000001</v>
      </c>
      <c r="E39" s="33">
        <v>3109655973</v>
      </c>
      <c r="F39" s="33">
        <v>58501674.969999984</v>
      </c>
      <c r="G39" s="33">
        <v>203401082.80000016</v>
      </c>
      <c r="H39" s="33">
        <v>236500494.5699999</v>
      </c>
      <c r="I39" s="33">
        <f t="shared" si="0"/>
        <v>17536982.870000154</v>
      </c>
      <c r="J39" s="34">
        <f t="shared" si="1"/>
        <v>9.4353793317832321E-2</v>
      </c>
      <c r="K39" s="34">
        <f t="shared" si="2"/>
        <v>2.961106316718159E-5</v>
      </c>
      <c r="L39" s="2"/>
      <c r="N39" s="35"/>
    </row>
    <row r="40" spans="3:14" ht="15.75" customHeight="1" x14ac:dyDescent="0.2">
      <c r="C40" s="36" t="s">
        <v>49</v>
      </c>
      <c r="D40" s="33">
        <v>1118691709.52</v>
      </c>
      <c r="E40" s="33">
        <v>13401009791</v>
      </c>
      <c r="F40" s="33">
        <v>840546215.25999999</v>
      </c>
      <c r="G40" s="33">
        <v>1011482179.3700001</v>
      </c>
      <c r="H40" s="33">
        <v>1457888117.27</v>
      </c>
      <c r="I40" s="33">
        <f t="shared" si="0"/>
        <v>-107209530.14999986</v>
      </c>
      <c r="J40" s="34">
        <f t="shared" si="1"/>
        <v>-9.5834740918926214E-2</v>
      </c>
      <c r="K40" s="34">
        <f t="shared" si="2"/>
        <v>1.4725124514333975E-4</v>
      </c>
      <c r="L40" s="2"/>
      <c r="N40" s="35"/>
    </row>
    <row r="41" spans="3:14" ht="15.75" x14ac:dyDescent="0.25">
      <c r="C41" s="21" t="s">
        <v>50</v>
      </c>
      <c r="D41" s="22">
        <f>D42</f>
        <v>757271927.98000002</v>
      </c>
      <c r="E41" s="22">
        <f>E42</f>
        <v>8623286819</v>
      </c>
      <c r="F41" s="22">
        <f>F42</f>
        <v>718382821.91999972</v>
      </c>
      <c r="G41" s="22">
        <f>G42</f>
        <v>718382821.91999972</v>
      </c>
      <c r="H41" s="22">
        <f>H42</f>
        <v>718382821.91999972</v>
      </c>
      <c r="I41" s="22">
        <f t="shared" si="0"/>
        <v>-38889106.0600003</v>
      </c>
      <c r="J41" s="23">
        <f t="shared" si="1"/>
        <v>-5.1354215867655116E-2</v>
      </c>
      <c r="K41" s="23">
        <f t="shared" si="2"/>
        <v>1.0458193646396487E-4</v>
      </c>
      <c r="L41" s="2"/>
      <c r="N41" s="35"/>
    </row>
    <row r="42" spans="3:14" ht="15" x14ac:dyDescent="0.2">
      <c r="C42" s="39" t="s">
        <v>51</v>
      </c>
      <c r="D42" s="28">
        <v>757271927.98000002</v>
      </c>
      <c r="E42" s="28">
        <v>8623286819</v>
      </c>
      <c r="F42" s="28">
        <v>718382821.91999972</v>
      </c>
      <c r="G42" s="28">
        <v>718382821.91999972</v>
      </c>
      <c r="H42" s="28">
        <v>718382821.91999972</v>
      </c>
      <c r="I42" s="28">
        <f t="shared" si="0"/>
        <v>-38889106.0600003</v>
      </c>
      <c r="J42" s="29">
        <f t="shared" si="1"/>
        <v>-5.1354215867655116E-2</v>
      </c>
      <c r="K42" s="30">
        <f t="shared" si="2"/>
        <v>1.0458193646396487E-4</v>
      </c>
      <c r="L42" s="2"/>
      <c r="N42" s="35"/>
    </row>
    <row r="43" spans="3:14" ht="15.75" x14ac:dyDescent="0.25">
      <c r="C43" s="21" t="s">
        <v>52</v>
      </c>
      <c r="D43" s="22">
        <f>SUM(D44:D49)</f>
        <v>820293293.07999992</v>
      </c>
      <c r="E43" s="22">
        <f>SUM(E44:E49)</f>
        <v>13027191299</v>
      </c>
      <c r="F43" s="22">
        <f>SUM(F44:F49)</f>
        <v>1090133122.8400002</v>
      </c>
      <c r="G43" s="22">
        <f>SUM(G44:G49)</f>
        <v>1090730592.47</v>
      </c>
      <c r="H43" s="22">
        <f>SUM(H44:H49)</f>
        <v>1097706639.3299999</v>
      </c>
      <c r="I43" s="22">
        <f t="shared" si="0"/>
        <v>270437299.3900001</v>
      </c>
      <c r="J43" s="23">
        <f t="shared" si="1"/>
        <v>0.32968366518586839</v>
      </c>
      <c r="K43" s="23">
        <f t="shared" si="2"/>
        <v>1.5878820322586082E-4</v>
      </c>
      <c r="L43" s="2"/>
      <c r="N43" s="35"/>
    </row>
    <row r="44" spans="3:14" ht="15" x14ac:dyDescent="0.2">
      <c r="C44" s="44" t="s">
        <v>53</v>
      </c>
      <c r="D44" s="25">
        <v>459274316</v>
      </c>
      <c r="E44" s="25">
        <v>8011291957</v>
      </c>
      <c r="F44" s="25">
        <v>667607653</v>
      </c>
      <c r="G44" s="25">
        <v>667607653</v>
      </c>
      <c r="H44" s="25">
        <v>667607653</v>
      </c>
      <c r="I44" s="25">
        <f t="shared" si="0"/>
        <v>208333337</v>
      </c>
      <c r="J44" s="26">
        <f t="shared" si="1"/>
        <v>0.45361416857458237</v>
      </c>
      <c r="K44" s="26">
        <f t="shared" si="2"/>
        <v>9.7190103964760367E-5</v>
      </c>
      <c r="L44" s="2"/>
      <c r="N44" s="35"/>
    </row>
    <row r="45" spans="3:14" ht="15" x14ac:dyDescent="0.2">
      <c r="C45" s="45" t="s">
        <v>54</v>
      </c>
      <c r="D45" s="37">
        <v>124504951.57999998</v>
      </c>
      <c r="E45" s="37">
        <v>1524248087</v>
      </c>
      <c r="F45" s="37">
        <v>126646091.74999999</v>
      </c>
      <c r="G45" s="37">
        <v>126646091.74999999</v>
      </c>
      <c r="H45" s="37">
        <v>126646091.74999999</v>
      </c>
      <c r="I45" s="37">
        <f t="shared" si="0"/>
        <v>2141140.1700000018</v>
      </c>
      <c r="J45" s="38">
        <f t="shared" si="1"/>
        <v>1.7197229048550922E-2</v>
      </c>
      <c r="K45" s="38">
        <f t="shared" si="2"/>
        <v>1.8437096651905934E-5</v>
      </c>
      <c r="L45" s="2"/>
      <c r="N45" s="35"/>
    </row>
    <row r="46" spans="3:14" ht="15" x14ac:dyDescent="0.2">
      <c r="C46" s="36" t="s">
        <v>55</v>
      </c>
      <c r="D46" s="33">
        <v>131280974.63</v>
      </c>
      <c r="E46" s="33">
        <v>1625371875</v>
      </c>
      <c r="F46" s="33">
        <v>135447644.5</v>
      </c>
      <c r="G46" s="33">
        <v>135447644.5</v>
      </c>
      <c r="H46" s="33">
        <v>135447644.5</v>
      </c>
      <c r="I46" s="33">
        <f t="shared" si="0"/>
        <v>4166669.8700000048</v>
      </c>
      <c r="J46" s="34">
        <f t="shared" si="1"/>
        <v>3.1738565940291612E-2</v>
      </c>
      <c r="K46" s="34">
        <f t="shared" si="2"/>
        <v>1.9718423825103908E-5</v>
      </c>
      <c r="L46" s="2"/>
      <c r="N46" s="35"/>
    </row>
    <row r="47" spans="3:14" ht="15" x14ac:dyDescent="0.2">
      <c r="C47" s="43" t="s">
        <v>56</v>
      </c>
      <c r="D47" s="37">
        <v>30076256.870000001</v>
      </c>
      <c r="E47" s="37">
        <v>267728228</v>
      </c>
      <c r="F47" s="37">
        <v>32816882.940000005</v>
      </c>
      <c r="G47" s="37">
        <v>31184181.170000006</v>
      </c>
      <c r="H47" s="37">
        <v>32063987.680000003</v>
      </c>
      <c r="I47" s="37">
        <f t="shared" si="0"/>
        <v>1107924.3000000045</v>
      </c>
      <c r="J47" s="38">
        <f t="shared" si="1"/>
        <v>3.6837173747678677E-2</v>
      </c>
      <c r="K47" s="38">
        <f t="shared" si="2"/>
        <v>4.5397829044482557E-6</v>
      </c>
      <c r="L47" s="2"/>
      <c r="N47" s="35"/>
    </row>
    <row r="48" spans="3:14" ht="15" x14ac:dyDescent="0.2">
      <c r="C48" s="43" t="s">
        <v>57</v>
      </c>
      <c r="D48" s="37">
        <v>75156794</v>
      </c>
      <c r="E48" s="37">
        <v>951881669</v>
      </c>
      <c r="F48" s="37">
        <v>79323463</v>
      </c>
      <c r="G48" s="37">
        <v>79323463</v>
      </c>
      <c r="H48" s="37">
        <v>79323463</v>
      </c>
      <c r="I48" s="37">
        <f t="shared" si="0"/>
        <v>4166669</v>
      </c>
      <c r="J48" s="38">
        <f t="shared" si="1"/>
        <v>5.5439685199983386E-2</v>
      </c>
      <c r="K48" s="38">
        <f t="shared" si="2"/>
        <v>1.154788382243848E-5</v>
      </c>
      <c r="L48" s="2"/>
      <c r="N48" s="35"/>
    </row>
    <row r="49" spans="3:14" ht="16.5" customHeight="1" x14ac:dyDescent="0.2">
      <c r="C49" s="43" t="s">
        <v>58</v>
      </c>
      <c r="D49" s="37">
        <v>0</v>
      </c>
      <c r="E49" s="37">
        <v>646669483</v>
      </c>
      <c r="F49" s="37">
        <v>48291387.649999991</v>
      </c>
      <c r="G49" s="37">
        <v>50521559.049999997</v>
      </c>
      <c r="H49" s="37">
        <v>56617799.399999976</v>
      </c>
      <c r="I49" s="37">
        <f t="shared" si="0"/>
        <v>50521559.049999997</v>
      </c>
      <c r="J49" s="38" t="str">
        <f t="shared" si="1"/>
        <v>0.0%</v>
      </c>
      <c r="K49" s="38">
        <f t="shared" si="2"/>
        <v>7.3549120572038737E-6</v>
      </c>
      <c r="L49" s="2"/>
      <c r="N49" s="35"/>
    </row>
    <row r="50" spans="3:14" ht="15.75" customHeight="1" x14ac:dyDescent="0.25">
      <c r="C50" s="21" t="s">
        <v>59</v>
      </c>
      <c r="D50" s="22">
        <f>SUM(D51:D52)</f>
        <v>51372838818.049995</v>
      </c>
      <c r="E50" s="22">
        <f>SUM(E51:E52)</f>
        <v>369103243150</v>
      </c>
      <c r="F50" s="22">
        <f>SUM(F51:F52)</f>
        <v>39362219861.650002</v>
      </c>
      <c r="G50" s="22">
        <f>SUM(G51:G52)</f>
        <v>31008535271.09</v>
      </c>
      <c r="H50" s="22">
        <f>SUM(H51:H52)</f>
        <v>30616916291.969994</v>
      </c>
      <c r="I50" s="22">
        <f t="shared" si="0"/>
        <v>-20364303546.959995</v>
      </c>
      <c r="J50" s="23">
        <f t="shared" si="1"/>
        <v>-0.39640214587099942</v>
      </c>
      <c r="K50" s="23">
        <f t="shared" si="2"/>
        <v>4.5142124318820172E-3</v>
      </c>
      <c r="L50" s="2"/>
      <c r="N50" s="35"/>
    </row>
    <row r="51" spans="3:14" ht="18" customHeight="1" x14ac:dyDescent="0.2">
      <c r="C51" s="44" t="s">
        <v>60</v>
      </c>
      <c r="D51" s="25">
        <v>43404805768.989998</v>
      </c>
      <c r="E51" s="25">
        <v>253545536599</v>
      </c>
      <c r="F51" s="46">
        <v>32552958892.75</v>
      </c>
      <c r="G51" s="46">
        <v>21042356669.66</v>
      </c>
      <c r="H51" s="46">
        <v>20579401123.689995</v>
      </c>
      <c r="I51" s="25">
        <f t="shared" si="0"/>
        <v>-22362449099.329998</v>
      </c>
      <c r="J51" s="26">
        <f t="shared" si="1"/>
        <v>-0.51520675425545992</v>
      </c>
      <c r="K51" s="26">
        <f t="shared" si="2"/>
        <v>3.0633394078060758E-3</v>
      </c>
      <c r="L51" s="2"/>
      <c r="N51" s="35"/>
    </row>
    <row r="52" spans="3:14" ht="15" x14ac:dyDescent="0.2">
      <c r="C52" s="43" t="s">
        <v>61</v>
      </c>
      <c r="D52" s="37">
        <v>7968033049.0599995</v>
      </c>
      <c r="E52" s="37">
        <v>115557706551</v>
      </c>
      <c r="F52" s="47">
        <v>6809260968.9000006</v>
      </c>
      <c r="G52" s="47">
        <v>9966178601.4300003</v>
      </c>
      <c r="H52" s="47">
        <v>10037515168.279999</v>
      </c>
      <c r="I52" s="37">
        <f t="shared" si="0"/>
        <v>1998145552.3700008</v>
      </c>
      <c r="J52" s="38">
        <f t="shared" si="1"/>
        <v>0.25077023903731488</v>
      </c>
      <c r="K52" s="38">
        <f t="shared" si="2"/>
        <v>1.4508730240759414E-3</v>
      </c>
      <c r="L52" s="2"/>
      <c r="N52" s="35"/>
    </row>
    <row r="53" spans="3:14" ht="16.5" thickBot="1" x14ac:dyDescent="0.3">
      <c r="C53" s="48" t="s">
        <v>62</v>
      </c>
      <c r="D53" s="49">
        <f>D14+D17+D41+D43+D50</f>
        <v>111666494399.98001</v>
      </c>
      <c r="E53" s="49">
        <f>E14+E17+E41+E43+E50</f>
        <v>1247578095825</v>
      </c>
      <c r="F53" s="49">
        <f>F14+F17+F41+F43+F50</f>
        <v>83216143462.679993</v>
      </c>
      <c r="G53" s="49">
        <f>G14+G17+G41+G43+G50</f>
        <v>93212431592.500015</v>
      </c>
      <c r="H53" s="49">
        <f>H14+H17+H41+H43+H50</f>
        <v>95662067981.380005</v>
      </c>
      <c r="I53" s="49">
        <f t="shared" si="0"/>
        <v>-18454062807.479996</v>
      </c>
      <c r="J53" s="50">
        <f t="shared" si="1"/>
        <v>-0.16526051889279422</v>
      </c>
      <c r="K53" s="51">
        <f t="shared" si="2"/>
        <v>1.3569835331535947E-2</v>
      </c>
      <c r="L53" s="2"/>
      <c r="N53" s="35"/>
    </row>
    <row r="54" spans="3:14" ht="15" x14ac:dyDescent="0.25">
      <c r="C54" s="52"/>
      <c r="D54" s="53"/>
      <c r="E54" s="53"/>
      <c r="F54" s="53"/>
      <c r="G54" s="53"/>
      <c r="H54" s="53"/>
      <c r="I54" s="53"/>
      <c r="J54" s="54"/>
      <c r="K54" s="54"/>
    </row>
    <row r="55" spans="3:14" ht="15" x14ac:dyDescent="0.2">
      <c r="C55" s="55" t="s">
        <v>63</v>
      </c>
    </row>
    <row r="56" spans="3:14" x14ac:dyDescent="0.2">
      <c r="C56" s="11" t="s">
        <v>1</v>
      </c>
    </row>
    <row r="57" spans="3:14" x14ac:dyDescent="0.2">
      <c r="C57" s="56" t="s">
        <v>64</v>
      </c>
    </row>
    <row r="58" spans="3:14" ht="15" x14ac:dyDescent="0.2">
      <c r="C58" s="55" t="s">
        <v>65</v>
      </c>
    </row>
    <row r="60" spans="3:14" ht="15" x14ac:dyDescent="0.2">
      <c r="F60" s="57"/>
      <c r="G60" s="58"/>
      <c r="H60" s="58"/>
    </row>
    <row r="62" spans="3:14" x14ac:dyDescent="0.2">
      <c r="D62" s="59"/>
      <c r="E62" s="59"/>
      <c r="F62" s="59"/>
      <c r="G62" s="59"/>
      <c r="H62" s="59"/>
      <c r="I62" s="59"/>
      <c r="J62" s="59"/>
      <c r="K62" s="59"/>
    </row>
    <row r="64" spans="3:14" x14ac:dyDescent="0.2">
      <c r="D64" s="60"/>
      <c r="E64" s="60"/>
      <c r="F64" s="60"/>
      <c r="G64" s="60"/>
      <c r="H64" s="60"/>
      <c r="I64" s="60"/>
      <c r="J64" s="60"/>
      <c r="K64" s="60"/>
    </row>
    <row r="324" spans="2:2" x14ac:dyDescent="0.2">
      <c r="B324" s="11" t="s">
        <v>3</v>
      </c>
    </row>
  </sheetData>
  <mergeCells count="15"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  <mergeCell ref="E10:E12"/>
    <mergeCell ref="F10:H10"/>
    <mergeCell ref="F11:F12"/>
    <mergeCell ref="G11:G12"/>
    <mergeCell ref="H11:H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68FF-0307-4D16-9498-F58E1CB5587A}">
  <dimension ref="A2:N34"/>
  <sheetViews>
    <sheetView showGridLines="0" zoomScale="80" zoomScaleNormal="80" workbookViewId="0">
      <selection activeCell="C2" sqref="C2:K4"/>
    </sheetView>
  </sheetViews>
  <sheetFormatPr baseColWidth="10" defaultColWidth="11.42578125" defaultRowHeight="14.25" x14ac:dyDescent="0.2"/>
  <cols>
    <col min="1" max="16384" width="11.42578125" style="1"/>
  </cols>
  <sheetData>
    <row r="2" spans="1:14" ht="15" x14ac:dyDescent="0.2">
      <c r="C2" s="275" t="s">
        <v>4</v>
      </c>
      <c r="D2" s="275"/>
      <c r="E2" s="275"/>
      <c r="F2" s="275"/>
      <c r="G2" s="275"/>
      <c r="H2" s="275"/>
      <c r="I2" s="275"/>
      <c r="J2" s="275"/>
      <c r="K2" s="275"/>
    </row>
    <row r="3" spans="1:14" ht="15" x14ac:dyDescent="0.2">
      <c r="C3" s="275" t="s">
        <v>5</v>
      </c>
      <c r="D3" s="275"/>
      <c r="E3" s="275"/>
      <c r="F3" s="275"/>
      <c r="G3" s="275"/>
      <c r="H3" s="275"/>
      <c r="I3" s="275"/>
      <c r="J3" s="275"/>
      <c r="K3" s="275"/>
    </row>
    <row r="4" spans="1:14" x14ac:dyDescent="0.2">
      <c r="C4" s="276" t="s">
        <v>6</v>
      </c>
      <c r="D4" s="276"/>
      <c r="E4" s="276"/>
      <c r="F4" s="276"/>
      <c r="G4" s="276"/>
      <c r="H4" s="276"/>
      <c r="I4" s="276"/>
      <c r="J4" s="276"/>
      <c r="K4" s="276"/>
    </row>
    <row r="5" spans="1:14" x14ac:dyDescent="0.2">
      <c r="C5" s="9"/>
      <c r="D5" s="9"/>
      <c r="E5" s="9"/>
      <c r="F5" s="9"/>
      <c r="G5" s="9"/>
      <c r="H5" s="9"/>
      <c r="I5" s="9"/>
      <c r="J5" s="9"/>
      <c r="K5" s="9"/>
    </row>
    <row r="6" spans="1:14" x14ac:dyDescent="0.2">
      <c r="C6" s="9"/>
      <c r="D6" s="9"/>
      <c r="E6" s="9"/>
      <c r="F6" s="9"/>
      <c r="G6" s="9"/>
      <c r="H6" s="9"/>
      <c r="I6" s="9"/>
      <c r="J6" s="9"/>
      <c r="K6" s="9"/>
    </row>
    <row r="7" spans="1:14" ht="15" x14ac:dyDescent="0.2">
      <c r="C7" s="9"/>
      <c r="D7" s="9"/>
      <c r="E7" s="9"/>
      <c r="F7" s="9"/>
      <c r="G7" s="66" t="s">
        <v>170</v>
      </c>
      <c r="H7" s="9"/>
      <c r="I7" s="9"/>
      <c r="J7" s="9"/>
      <c r="K7" s="9"/>
    </row>
    <row r="8" spans="1:14" x14ac:dyDescent="0.2">
      <c r="C8" s="9"/>
      <c r="D8" s="9"/>
      <c r="E8" s="9"/>
      <c r="F8" s="9"/>
      <c r="G8" s="61" t="s">
        <v>73</v>
      </c>
      <c r="H8" s="9"/>
      <c r="I8" s="9"/>
      <c r="J8" s="9"/>
      <c r="K8" s="9"/>
    </row>
    <row r="9" spans="1:14" ht="15" x14ac:dyDescent="0.25">
      <c r="A9" s="219"/>
      <c r="B9" s="219"/>
      <c r="C9" s="219"/>
      <c r="D9" s="219"/>
      <c r="E9" s="219"/>
      <c r="F9" s="219"/>
      <c r="G9" s="62" t="s">
        <v>7</v>
      </c>
      <c r="H9" s="219"/>
      <c r="I9" s="219"/>
      <c r="J9" s="219"/>
      <c r="K9" s="219"/>
      <c r="L9" s="219"/>
      <c r="M9" s="219"/>
      <c r="N9" s="219"/>
    </row>
    <row r="16" spans="1:14" x14ac:dyDescent="0.2">
      <c r="B16" s="2"/>
    </row>
    <row r="18" spans="3:3" ht="19.5" customHeight="1" x14ac:dyDescent="0.2"/>
    <row r="21" spans="3:3" ht="15" customHeight="1" x14ac:dyDescent="0.2"/>
    <row r="32" spans="3:3" ht="15" x14ac:dyDescent="0.2">
      <c r="C32" s="3" t="s">
        <v>0</v>
      </c>
    </row>
    <row r="33" spans="3:6" ht="15" x14ac:dyDescent="0.2">
      <c r="C33" s="4" t="s">
        <v>1</v>
      </c>
      <c r="D33" s="5"/>
      <c r="E33" s="6"/>
      <c r="F33" s="6"/>
    </row>
    <row r="34" spans="3:6" ht="15" x14ac:dyDescent="0.2">
      <c r="C34" s="3" t="s">
        <v>2</v>
      </c>
      <c r="D34" s="4"/>
      <c r="E34" s="4"/>
      <c r="F34" s="4"/>
    </row>
  </sheetData>
  <mergeCells count="3">
    <mergeCell ref="C2:K2"/>
    <mergeCell ref="C3:K3"/>
    <mergeCell ref="C4:K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1AAC-F04A-479D-AF79-1ED1EDFF360D}">
  <dimension ref="C2:K207"/>
  <sheetViews>
    <sheetView showGridLines="0" zoomScaleNormal="100" workbookViewId="0">
      <selection activeCell="C2" sqref="C2:E4"/>
    </sheetView>
  </sheetViews>
  <sheetFormatPr baseColWidth="10" defaultColWidth="9.140625" defaultRowHeight="14.25" x14ac:dyDescent="0.2"/>
  <cols>
    <col min="1" max="2" width="9.140625" style="68"/>
    <col min="3" max="3" width="123.7109375" style="68" bestFit="1" customWidth="1"/>
    <col min="4" max="4" width="20" style="68" customWidth="1"/>
    <col min="5" max="5" width="16.85546875" style="68" customWidth="1"/>
    <col min="6" max="6" width="37.140625" style="68" customWidth="1"/>
    <col min="7" max="7" width="14.28515625" style="68" bestFit="1" customWidth="1"/>
    <col min="8" max="8" width="44.140625" style="68" customWidth="1"/>
    <col min="9" max="9" width="19.85546875" style="68" bestFit="1" customWidth="1"/>
    <col min="10" max="10" width="18" style="68" bestFit="1" customWidth="1"/>
    <col min="11" max="11" width="17.140625" style="68" bestFit="1" customWidth="1"/>
    <col min="12" max="12" width="17.7109375" style="68" bestFit="1" customWidth="1"/>
    <col min="13" max="16384" width="9.140625" style="68"/>
  </cols>
  <sheetData>
    <row r="2" spans="3:11" ht="13.9" customHeight="1" x14ac:dyDescent="0.2">
      <c r="C2" s="275" t="s">
        <v>4</v>
      </c>
      <c r="D2" s="275"/>
      <c r="E2" s="275"/>
      <c r="F2" s="7"/>
      <c r="G2" s="7"/>
      <c r="H2" s="7"/>
      <c r="I2" s="7"/>
      <c r="J2" s="7"/>
      <c r="K2" s="7"/>
    </row>
    <row r="3" spans="3:11" ht="15" x14ac:dyDescent="0.2">
      <c r="C3" s="275" t="s">
        <v>5</v>
      </c>
      <c r="D3" s="275"/>
      <c r="E3" s="275"/>
      <c r="F3" s="7"/>
      <c r="G3" s="7"/>
      <c r="H3" s="7"/>
      <c r="I3" s="7"/>
      <c r="J3" s="7"/>
      <c r="K3" s="7"/>
    </row>
    <row r="4" spans="3:11" x14ac:dyDescent="0.2">
      <c r="C4" s="276" t="s">
        <v>6</v>
      </c>
      <c r="D4" s="276"/>
      <c r="E4" s="276"/>
      <c r="F4" s="10"/>
      <c r="G4" s="10"/>
      <c r="H4" s="10"/>
      <c r="I4" s="10"/>
      <c r="J4" s="10"/>
      <c r="K4" s="10"/>
    </row>
    <row r="6" spans="3:11" ht="15.75" x14ac:dyDescent="0.2">
      <c r="C6" s="338" t="s">
        <v>171</v>
      </c>
      <c r="D6" s="338"/>
      <c r="E6" s="338"/>
    </row>
    <row r="7" spans="3:11" ht="15.75" thickBot="1" x14ac:dyDescent="0.25">
      <c r="C7" s="339" t="s">
        <v>172</v>
      </c>
      <c r="D7" s="339"/>
      <c r="E7" s="339"/>
    </row>
    <row r="8" spans="3:11" ht="15" customHeight="1" x14ac:dyDescent="0.2">
      <c r="C8" s="340" t="s">
        <v>9</v>
      </c>
      <c r="D8" s="342" t="s">
        <v>13</v>
      </c>
      <c r="E8" s="342" t="s">
        <v>84</v>
      </c>
    </row>
    <row r="9" spans="3:11" ht="15" customHeight="1" x14ac:dyDescent="0.2">
      <c r="C9" s="341"/>
      <c r="D9" s="343"/>
      <c r="E9" s="345"/>
    </row>
    <row r="10" spans="3:11" ht="15.75" thickBot="1" x14ac:dyDescent="0.25">
      <c r="C10" s="220" t="s">
        <v>173</v>
      </c>
      <c r="D10" s="344"/>
      <c r="E10" s="346"/>
    </row>
    <row r="11" spans="3:11" ht="15" x14ac:dyDescent="0.25">
      <c r="C11" s="221" t="s">
        <v>174</v>
      </c>
      <c r="D11" s="222">
        <v>1040005477267</v>
      </c>
      <c r="E11" s="222">
        <f>+E12+E181</f>
        <v>107518088943.82004</v>
      </c>
    </row>
    <row r="12" spans="3:11" ht="15" x14ac:dyDescent="0.25">
      <c r="C12" s="223" t="s">
        <v>175</v>
      </c>
      <c r="D12" s="224">
        <v>1028757946347</v>
      </c>
      <c r="E12" s="224">
        <f>+E13+E119+E126+E149+E161+E169+E174</f>
        <v>106668322236.27003</v>
      </c>
    </row>
    <row r="13" spans="3:11" ht="15" x14ac:dyDescent="0.25">
      <c r="C13" s="225" t="s">
        <v>176</v>
      </c>
      <c r="D13" s="226">
        <v>965008984079</v>
      </c>
      <c r="E13" s="226">
        <f>+E14+E64+E45+E108+E115+E117</f>
        <v>87372999944.230026</v>
      </c>
    </row>
    <row r="14" spans="3:11" ht="15" x14ac:dyDescent="0.25">
      <c r="C14" s="227" t="s">
        <v>177</v>
      </c>
      <c r="D14" s="224">
        <v>305546300647</v>
      </c>
      <c r="E14" s="224">
        <f>SUM(E15:E44)</f>
        <v>35324760540.490005</v>
      </c>
    </row>
    <row r="15" spans="3:11" x14ac:dyDescent="0.2">
      <c r="C15" s="228" t="s">
        <v>178</v>
      </c>
      <c r="D15" s="229">
        <v>5741613817</v>
      </c>
      <c r="E15" s="229">
        <v>1016698143.13</v>
      </c>
    </row>
    <row r="16" spans="3:11" x14ac:dyDescent="0.2">
      <c r="C16" s="228" t="s">
        <v>179</v>
      </c>
      <c r="D16" s="229">
        <v>73321401444</v>
      </c>
      <c r="E16" s="229">
        <v>5497233216.0100002</v>
      </c>
    </row>
    <row r="17" spans="3:5" x14ac:dyDescent="0.2">
      <c r="C17" s="228" t="s">
        <v>180</v>
      </c>
      <c r="D17" s="229">
        <v>6919370144</v>
      </c>
      <c r="E17" s="229">
        <v>593190231.04999995</v>
      </c>
    </row>
    <row r="18" spans="3:5" x14ac:dyDescent="0.2">
      <c r="C18" s="228" t="s">
        <v>181</v>
      </c>
      <c r="D18" s="229">
        <v>699460632</v>
      </c>
      <c r="E18" s="229">
        <v>55799167.549999997</v>
      </c>
    </row>
    <row r="19" spans="3:5" x14ac:dyDescent="0.2">
      <c r="C19" s="228" t="s">
        <v>182</v>
      </c>
      <c r="D19" s="229">
        <v>22399324</v>
      </c>
      <c r="E19" s="229">
        <v>2171862.7200000002</v>
      </c>
    </row>
    <row r="20" spans="3:5" x14ac:dyDescent="0.2">
      <c r="C20" s="228" t="s">
        <v>183</v>
      </c>
      <c r="D20" s="229">
        <v>1455045432</v>
      </c>
      <c r="E20" s="229">
        <v>86856756.359999999</v>
      </c>
    </row>
    <row r="21" spans="3:5" x14ac:dyDescent="0.2">
      <c r="C21" s="228" t="s">
        <v>184</v>
      </c>
      <c r="D21" s="229">
        <v>2009383531</v>
      </c>
      <c r="E21" s="229">
        <v>160361628.11000001</v>
      </c>
    </row>
    <row r="22" spans="3:5" x14ac:dyDescent="0.2">
      <c r="C22" s="228" t="s">
        <v>185</v>
      </c>
      <c r="D22" s="229">
        <v>3379500028</v>
      </c>
      <c r="E22" s="229">
        <v>407383182.55000001</v>
      </c>
    </row>
    <row r="23" spans="3:5" x14ac:dyDescent="0.2">
      <c r="C23" s="228" t="s">
        <v>186</v>
      </c>
      <c r="D23" s="229">
        <v>127986274</v>
      </c>
      <c r="E23" s="229">
        <v>28415963.100000001</v>
      </c>
    </row>
    <row r="24" spans="3:5" x14ac:dyDescent="0.2">
      <c r="C24" s="228" t="s">
        <v>187</v>
      </c>
      <c r="D24" s="229">
        <v>153434042375</v>
      </c>
      <c r="E24" s="229">
        <v>22413129664.080002</v>
      </c>
    </row>
    <row r="25" spans="3:5" x14ac:dyDescent="0.2">
      <c r="C25" s="228" t="s">
        <v>188</v>
      </c>
      <c r="D25" s="229">
        <v>227556879</v>
      </c>
      <c r="E25" s="229">
        <v>19468062.899999999</v>
      </c>
    </row>
    <row r="26" spans="3:5" x14ac:dyDescent="0.2">
      <c r="C26" s="228" t="s">
        <v>189</v>
      </c>
      <c r="D26" s="229">
        <v>68634588</v>
      </c>
      <c r="E26" s="229">
        <v>8625545.8000000007</v>
      </c>
    </row>
    <row r="27" spans="3:5" x14ac:dyDescent="0.2">
      <c r="C27" s="228" t="s">
        <v>190</v>
      </c>
      <c r="D27" s="229">
        <v>797168164</v>
      </c>
      <c r="E27" s="229">
        <v>64912593.600000001</v>
      </c>
    </row>
    <row r="28" spans="3:5" x14ac:dyDescent="0.2">
      <c r="C28" s="228" t="s">
        <v>191</v>
      </c>
      <c r="D28" s="229">
        <v>1189152122</v>
      </c>
      <c r="E28" s="229">
        <v>98704977.290000007</v>
      </c>
    </row>
    <row r="29" spans="3:5" x14ac:dyDescent="0.2">
      <c r="C29" s="228" t="s">
        <v>192</v>
      </c>
      <c r="D29" s="229">
        <v>183330345</v>
      </c>
      <c r="E29" s="229">
        <v>0</v>
      </c>
    </row>
    <row r="30" spans="3:5" x14ac:dyDescent="0.2">
      <c r="C30" s="228" t="s">
        <v>193</v>
      </c>
      <c r="D30" s="229">
        <v>189658422</v>
      </c>
      <c r="E30" s="229">
        <v>5234707.2300000004</v>
      </c>
    </row>
    <row r="31" spans="3:5" x14ac:dyDescent="0.2">
      <c r="C31" s="228" t="s">
        <v>194</v>
      </c>
      <c r="D31" s="229">
        <v>386118024</v>
      </c>
      <c r="E31" s="229">
        <v>44633518.609999999</v>
      </c>
    </row>
    <row r="32" spans="3:5" x14ac:dyDescent="0.2">
      <c r="C32" s="228" t="s">
        <v>195</v>
      </c>
      <c r="D32" s="229">
        <v>10531961111</v>
      </c>
      <c r="E32" s="229">
        <v>845391568.86000001</v>
      </c>
    </row>
    <row r="33" spans="3:5" x14ac:dyDescent="0.2">
      <c r="C33" s="228" t="s">
        <v>196</v>
      </c>
      <c r="D33" s="229">
        <v>3225555388</v>
      </c>
      <c r="E33" s="229">
        <v>265720602.69999999</v>
      </c>
    </row>
    <row r="34" spans="3:5" x14ac:dyDescent="0.2">
      <c r="C34" s="228" t="s">
        <v>197</v>
      </c>
      <c r="D34" s="229">
        <v>20081213617</v>
      </c>
      <c r="E34" s="229">
        <v>1501036128.29</v>
      </c>
    </row>
    <row r="35" spans="3:5" x14ac:dyDescent="0.2">
      <c r="C35" s="228" t="s">
        <v>198</v>
      </c>
      <c r="D35" s="229">
        <v>307292667</v>
      </c>
      <c r="E35" s="229">
        <v>15414982.26</v>
      </c>
    </row>
    <row r="36" spans="3:5" x14ac:dyDescent="0.2">
      <c r="C36" s="228" t="s">
        <v>199</v>
      </c>
      <c r="D36" s="229">
        <v>32714208</v>
      </c>
      <c r="E36" s="229">
        <v>2841370.61</v>
      </c>
    </row>
    <row r="37" spans="3:5" x14ac:dyDescent="0.2">
      <c r="C37" s="228" t="s">
        <v>200</v>
      </c>
      <c r="D37" s="229">
        <v>875910949</v>
      </c>
      <c r="E37" s="229">
        <v>84841968</v>
      </c>
    </row>
    <row r="38" spans="3:5" x14ac:dyDescent="0.2">
      <c r="C38" s="228" t="s">
        <v>201</v>
      </c>
      <c r="D38" s="229">
        <v>16056011768</v>
      </c>
      <c r="E38" s="229">
        <v>1676393063.72</v>
      </c>
    </row>
    <row r="39" spans="3:5" x14ac:dyDescent="0.2">
      <c r="C39" s="228" t="s">
        <v>202</v>
      </c>
      <c r="D39" s="229">
        <v>1930088298</v>
      </c>
      <c r="E39" s="229">
        <v>260590379.09</v>
      </c>
    </row>
    <row r="40" spans="3:5" x14ac:dyDescent="0.2">
      <c r="C40" s="228" t="s">
        <v>203</v>
      </c>
      <c r="D40" s="229">
        <v>652500326</v>
      </c>
      <c r="E40" s="229">
        <v>56456822.829999998</v>
      </c>
    </row>
    <row r="41" spans="3:5" x14ac:dyDescent="0.2">
      <c r="C41" s="228" t="s">
        <v>204</v>
      </c>
      <c r="D41" s="229">
        <v>1629214547</v>
      </c>
      <c r="E41" s="229">
        <v>101780174.37</v>
      </c>
    </row>
    <row r="42" spans="3:5" x14ac:dyDescent="0.2">
      <c r="C42" s="228" t="s">
        <v>205</v>
      </c>
      <c r="D42" s="229">
        <v>510666</v>
      </c>
      <c r="E42" s="229">
        <v>0</v>
      </c>
    </row>
    <row r="43" spans="3:5" x14ac:dyDescent="0.2">
      <c r="C43" s="228" t="s">
        <v>206</v>
      </c>
      <c r="D43" s="229">
        <v>31494931</v>
      </c>
      <c r="E43" s="229">
        <v>76951.28</v>
      </c>
    </row>
    <row r="44" spans="3:5" x14ac:dyDescent="0.2">
      <c r="C44" s="228" t="s">
        <v>207</v>
      </c>
      <c r="D44" s="229">
        <v>40010626</v>
      </c>
      <c r="E44" s="229">
        <v>11397308.390000001</v>
      </c>
    </row>
    <row r="45" spans="3:5" ht="15" x14ac:dyDescent="0.25">
      <c r="C45" s="227" t="s">
        <v>208</v>
      </c>
      <c r="D45" s="224">
        <v>51694589147</v>
      </c>
      <c r="E45" s="224">
        <f>SUM(E46:E63)</f>
        <v>4853813310.8299999</v>
      </c>
    </row>
    <row r="46" spans="3:5" x14ac:dyDescent="0.2">
      <c r="C46" s="228" t="s">
        <v>209</v>
      </c>
      <c r="D46" s="229">
        <v>5510361964</v>
      </c>
      <c r="E46" s="229">
        <v>161668915.41999999</v>
      </c>
    </row>
    <row r="47" spans="3:5" x14ac:dyDescent="0.2">
      <c r="C47" s="228" t="s">
        <v>210</v>
      </c>
      <c r="D47" s="229">
        <v>9135868342</v>
      </c>
      <c r="E47" s="229">
        <v>278104922.18000001</v>
      </c>
    </row>
    <row r="48" spans="3:5" x14ac:dyDescent="0.2">
      <c r="C48" s="228" t="s">
        <v>211</v>
      </c>
      <c r="D48" s="229">
        <v>13898024471</v>
      </c>
      <c r="E48" s="229">
        <v>1078193109.5599999</v>
      </c>
    </row>
    <row r="49" spans="3:5" x14ac:dyDescent="0.2">
      <c r="C49" s="228" t="s">
        <v>212</v>
      </c>
      <c r="D49" s="229">
        <v>1805017273</v>
      </c>
      <c r="E49" s="229">
        <v>106725640.54000001</v>
      </c>
    </row>
    <row r="50" spans="3:5" x14ac:dyDescent="0.2">
      <c r="C50" s="228" t="s">
        <v>213</v>
      </c>
      <c r="D50" s="229">
        <v>2266444938</v>
      </c>
      <c r="E50" s="229">
        <v>180040525.12</v>
      </c>
    </row>
    <row r="51" spans="3:5" x14ac:dyDescent="0.2">
      <c r="C51" s="228" t="s">
        <v>214</v>
      </c>
      <c r="D51" s="229">
        <v>0</v>
      </c>
      <c r="E51" s="229">
        <v>290633.84000000003</v>
      </c>
    </row>
    <row r="52" spans="3:5" x14ac:dyDescent="0.2">
      <c r="C52" s="228" t="s">
        <v>215</v>
      </c>
      <c r="D52" s="229">
        <v>1500332155</v>
      </c>
      <c r="E52" s="229">
        <v>1392975856.1199999</v>
      </c>
    </row>
    <row r="53" spans="3:5" x14ac:dyDescent="0.2">
      <c r="C53" s="228" t="s">
        <v>216</v>
      </c>
      <c r="D53" s="229">
        <v>90881834</v>
      </c>
      <c r="E53" s="229">
        <v>6467034</v>
      </c>
    </row>
    <row r="54" spans="3:5" x14ac:dyDescent="0.2">
      <c r="C54" s="228" t="s">
        <v>217</v>
      </c>
      <c r="D54" s="229">
        <v>14651742647</v>
      </c>
      <c r="E54" s="229">
        <v>1450227710.1600001</v>
      </c>
    </row>
    <row r="55" spans="3:5" x14ac:dyDescent="0.2">
      <c r="C55" s="228" t="s">
        <v>218</v>
      </c>
      <c r="D55" s="229">
        <v>437881126</v>
      </c>
      <c r="E55" s="229">
        <v>39335650.549999997</v>
      </c>
    </row>
    <row r="56" spans="3:5" x14ac:dyDescent="0.2">
      <c r="C56" s="228" t="s">
        <v>219</v>
      </c>
      <c r="D56" s="229">
        <v>594111570</v>
      </c>
      <c r="E56" s="229">
        <v>42947420.969999999</v>
      </c>
    </row>
    <row r="57" spans="3:5" x14ac:dyDescent="0.2">
      <c r="C57" s="228" t="s">
        <v>220</v>
      </c>
      <c r="D57" s="229">
        <v>427223461</v>
      </c>
      <c r="E57" s="229">
        <v>26298056.739999998</v>
      </c>
    </row>
    <row r="58" spans="3:5" x14ac:dyDescent="0.2">
      <c r="C58" s="228" t="s">
        <v>221</v>
      </c>
      <c r="D58" s="229">
        <v>19078565</v>
      </c>
      <c r="E58" s="229">
        <v>1984105.87</v>
      </c>
    </row>
    <row r="59" spans="3:5" x14ac:dyDescent="0.2">
      <c r="C59" s="228" t="s">
        <v>222</v>
      </c>
      <c r="D59" s="229">
        <v>231144630</v>
      </c>
      <c r="E59" s="229">
        <v>17681614.57</v>
      </c>
    </row>
    <row r="60" spans="3:5" x14ac:dyDescent="0.2">
      <c r="C60" s="228" t="s">
        <v>223</v>
      </c>
      <c r="D60" s="229">
        <v>133384</v>
      </c>
      <c r="E60" s="229">
        <v>966413.8</v>
      </c>
    </row>
    <row r="61" spans="3:5" x14ac:dyDescent="0.2">
      <c r="C61" s="228" t="s">
        <v>224</v>
      </c>
      <c r="D61" s="229">
        <v>777739</v>
      </c>
      <c r="E61" s="229">
        <v>1370028.17</v>
      </c>
    </row>
    <row r="62" spans="3:5" x14ac:dyDescent="0.2">
      <c r="C62" s="228" t="s">
        <v>225</v>
      </c>
      <c r="D62" s="229">
        <v>33151282</v>
      </c>
      <c r="E62" s="229">
        <v>1803919.14</v>
      </c>
    </row>
    <row r="63" spans="3:5" x14ac:dyDescent="0.2">
      <c r="C63" s="228" t="s">
        <v>226</v>
      </c>
      <c r="D63" s="229">
        <v>1092413766</v>
      </c>
      <c r="E63" s="229">
        <v>66731754.079999998</v>
      </c>
    </row>
    <row r="64" spans="3:5" ht="15" x14ac:dyDescent="0.25">
      <c r="C64" s="227" t="s">
        <v>227</v>
      </c>
      <c r="D64" s="224">
        <v>540358022867</v>
      </c>
      <c r="E64" s="224">
        <f>SUM(E65:E107)</f>
        <v>42302625958.77002</v>
      </c>
    </row>
    <row r="65" spans="3:5" x14ac:dyDescent="0.2">
      <c r="C65" s="228" t="s">
        <v>228</v>
      </c>
      <c r="D65" s="229">
        <v>352527744706</v>
      </c>
      <c r="E65" s="229">
        <v>27456777703.599998</v>
      </c>
    </row>
    <row r="66" spans="3:5" x14ac:dyDescent="0.2">
      <c r="C66" s="228" t="s">
        <v>229</v>
      </c>
      <c r="D66" s="229">
        <v>47901967183</v>
      </c>
      <c r="E66" s="229">
        <v>4262972754.6599998</v>
      </c>
    </row>
    <row r="67" spans="3:5" x14ac:dyDescent="0.2">
      <c r="C67" s="228" t="s">
        <v>230</v>
      </c>
      <c r="D67" s="229">
        <v>31645081004</v>
      </c>
      <c r="E67" s="229">
        <v>2901355093.5500002</v>
      </c>
    </row>
    <row r="68" spans="3:5" x14ac:dyDescent="0.2">
      <c r="C68" s="228" t="s">
        <v>231</v>
      </c>
      <c r="D68" s="229">
        <v>2156424417</v>
      </c>
      <c r="E68" s="229">
        <v>166615059.44</v>
      </c>
    </row>
    <row r="69" spans="3:5" x14ac:dyDescent="0.2">
      <c r="C69" s="228" t="s">
        <v>232</v>
      </c>
      <c r="D69" s="229">
        <v>0</v>
      </c>
      <c r="E69" s="229">
        <v>195167012.34999999</v>
      </c>
    </row>
    <row r="70" spans="3:5" x14ac:dyDescent="0.2">
      <c r="C70" s="228" t="s">
        <v>233</v>
      </c>
      <c r="D70" s="229">
        <v>9676766841</v>
      </c>
      <c r="E70" s="229">
        <v>508768334.75</v>
      </c>
    </row>
    <row r="71" spans="3:5" x14ac:dyDescent="0.2">
      <c r="C71" s="228" t="s">
        <v>234</v>
      </c>
      <c r="D71" s="229">
        <v>31864726</v>
      </c>
      <c r="E71" s="229">
        <v>1617509.32</v>
      </c>
    </row>
    <row r="72" spans="3:5" x14ac:dyDescent="0.2">
      <c r="C72" s="228" t="s">
        <v>235</v>
      </c>
      <c r="D72" s="229">
        <v>5363347</v>
      </c>
      <c r="E72" s="229">
        <v>73630.36</v>
      </c>
    </row>
    <row r="73" spans="3:5" x14ac:dyDescent="0.2">
      <c r="C73" s="228" t="s">
        <v>236</v>
      </c>
      <c r="D73" s="229">
        <v>24685008</v>
      </c>
      <c r="E73" s="229">
        <v>1045483.4</v>
      </c>
    </row>
    <row r="74" spans="3:5" x14ac:dyDescent="0.2">
      <c r="C74" s="228" t="s">
        <v>237</v>
      </c>
      <c r="D74" s="229">
        <v>870686506</v>
      </c>
      <c r="E74" s="229">
        <v>65018302.909999996</v>
      </c>
    </row>
    <row r="75" spans="3:5" x14ac:dyDescent="0.2">
      <c r="C75" s="228" t="s">
        <v>238</v>
      </c>
      <c r="D75" s="229">
        <v>48726761</v>
      </c>
      <c r="E75" s="229">
        <v>1621824.26</v>
      </c>
    </row>
    <row r="76" spans="3:5" x14ac:dyDescent="0.2">
      <c r="C76" s="228" t="s">
        <v>239</v>
      </c>
      <c r="D76" s="229">
        <v>48982600</v>
      </c>
      <c r="E76" s="229">
        <v>3558353.35</v>
      </c>
    </row>
    <row r="77" spans="3:5" x14ac:dyDescent="0.2">
      <c r="C77" s="228" t="s">
        <v>240</v>
      </c>
      <c r="D77" s="229">
        <v>330011393</v>
      </c>
      <c r="E77" s="229">
        <v>18368298.41</v>
      </c>
    </row>
    <row r="78" spans="3:5" x14ac:dyDescent="0.2">
      <c r="C78" s="228" t="s">
        <v>241</v>
      </c>
      <c r="D78" s="229">
        <v>826812</v>
      </c>
      <c r="E78" s="229">
        <v>29600.03</v>
      </c>
    </row>
    <row r="79" spans="3:5" x14ac:dyDescent="0.2">
      <c r="C79" s="228" t="s">
        <v>242</v>
      </c>
      <c r="D79" s="229">
        <v>18320346850</v>
      </c>
      <c r="E79" s="229">
        <v>1632109320.98</v>
      </c>
    </row>
    <row r="80" spans="3:5" x14ac:dyDescent="0.2">
      <c r="C80" s="228" t="s">
        <v>243</v>
      </c>
      <c r="D80" s="229">
        <v>16963976</v>
      </c>
      <c r="E80" s="229">
        <v>538687.23</v>
      </c>
    </row>
    <row r="81" spans="3:5" x14ac:dyDescent="0.2">
      <c r="C81" s="228" t="s">
        <v>244</v>
      </c>
      <c r="D81" s="229">
        <v>20395773864</v>
      </c>
      <c r="E81" s="229">
        <v>895856668.04999995</v>
      </c>
    </row>
    <row r="82" spans="3:5" x14ac:dyDescent="0.2">
      <c r="C82" s="228" t="s">
        <v>245</v>
      </c>
      <c r="D82" s="229">
        <v>19440000</v>
      </c>
      <c r="E82" s="229">
        <v>3420000</v>
      </c>
    </row>
    <row r="83" spans="3:5" x14ac:dyDescent="0.2">
      <c r="C83" s="228" t="s">
        <v>246</v>
      </c>
      <c r="D83" s="229">
        <v>580556678</v>
      </c>
      <c r="E83" s="229">
        <v>41310744.530000001</v>
      </c>
    </row>
    <row r="84" spans="3:5" x14ac:dyDescent="0.2">
      <c r="C84" s="228" t="s">
        <v>247</v>
      </c>
      <c r="D84" s="229">
        <v>0</v>
      </c>
      <c r="E84" s="229">
        <v>55148889</v>
      </c>
    </row>
    <row r="85" spans="3:5" x14ac:dyDescent="0.2">
      <c r="C85" s="228" t="s">
        <v>248</v>
      </c>
      <c r="D85" s="229">
        <v>3397664386</v>
      </c>
      <c r="E85" s="229">
        <v>145120480</v>
      </c>
    </row>
    <row r="86" spans="3:5" x14ac:dyDescent="0.2">
      <c r="C86" s="228" t="s">
        <v>249</v>
      </c>
      <c r="D86" s="229">
        <v>3421740839</v>
      </c>
      <c r="E86" s="229">
        <v>193275087.08000001</v>
      </c>
    </row>
    <row r="87" spans="3:5" x14ac:dyDescent="0.2">
      <c r="C87" s="228" t="s">
        <v>250</v>
      </c>
      <c r="D87" s="229">
        <v>11149305280</v>
      </c>
      <c r="E87" s="229">
        <v>940592713.10000002</v>
      </c>
    </row>
    <row r="88" spans="3:5" x14ac:dyDescent="0.2">
      <c r="C88" s="228" t="s">
        <v>251</v>
      </c>
      <c r="D88" s="229">
        <v>9681714847</v>
      </c>
      <c r="E88" s="229">
        <v>753826796.37</v>
      </c>
    </row>
    <row r="89" spans="3:5" x14ac:dyDescent="0.2">
      <c r="C89" s="228" t="s">
        <v>252</v>
      </c>
      <c r="D89" s="229">
        <v>886175328</v>
      </c>
      <c r="E89" s="229">
        <v>75236317.780000001</v>
      </c>
    </row>
    <row r="90" spans="3:5" x14ac:dyDescent="0.2">
      <c r="C90" s="228" t="s">
        <v>253</v>
      </c>
      <c r="D90" s="229">
        <v>11323668</v>
      </c>
      <c r="E90" s="229">
        <v>0</v>
      </c>
    </row>
    <row r="91" spans="3:5" x14ac:dyDescent="0.2">
      <c r="C91" s="228" t="s">
        <v>254</v>
      </c>
      <c r="D91" s="229">
        <v>656132940</v>
      </c>
      <c r="E91" s="229">
        <v>90442849.480000004</v>
      </c>
    </row>
    <row r="92" spans="3:5" x14ac:dyDescent="0.2">
      <c r="C92" s="228" t="s">
        <v>255</v>
      </c>
      <c r="D92" s="229">
        <v>18396441074</v>
      </c>
      <c r="E92" s="229">
        <v>1555062716.1500001</v>
      </c>
    </row>
    <row r="93" spans="3:5" x14ac:dyDescent="0.2">
      <c r="C93" s="228" t="s">
        <v>256</v>
      </c>
      <c r="D93" s="229">
        <v>4054286263</v>
      </c>
      <c r="E93" s="229">
        <v>41432925</v>
      </c>
    </row>
    <row r="94" spans="3:5" x14ac:dyDescent="0.2">
      <c r="C94" s="228" t="s">
        <v>257</v>
      </c>
      <c r="D94" s="229">
        <v>1248725710</v>
      </c>
      <c r="E94" s="229">
        <v>99028381.569999993</v>
      </c>
    </row>
    <row r="95" spans="3:5" x14ac:dyDescent="0.2">
      <c r="C95" s="228" t="s">
        <v>258</v>
      </c>
      <c r="D95" s="229">
        <v>394402283</v>
      </c>
      <c r="E95" s="229">
        <v>30513913.460000001</v>
      </c>
    </row>
    <row r="96" spans="3:5" x14ac:dyDescent="0.2">
      <c r="C96" s="228" t="s">
        <v>259</v>
      </c>
      <c r="D96" s="229">
        <v>475572925</v>
      </c>
      <c r="E96" s="229">
        <v>20032796.990000002</v>
      </c>
    </row>
    <row r="97" spans="3:5" x14ac:dyDescent="0.2">
      <c r="C97" s="228" t="s">
        <v>260</v>
      </c>
      <c r="D97" s="229">
        <v>291049116</v>
      </c>
      <c r="E97" s="229">
        <v>26214723.190000001</v>
      </c>
    </row>
    <row r="98" spans="3:5" x14ac:dyDescent="0.2">
      <c r="C98" s="228" t="s">
        <v>261</v>
      </c>
      <c r="D98" s="229">
        <v>1056971858</v>
      </c>
      <c r="E98" s="229">
        <v>31784221.989999998</v>
      </c>
    </row>
    <row r="99" spans="3:5" x14ac:dyDescent="0.2">
      <c r="C99" s="228" t="s">
        <v>262</v>
      </c>
      <c r="D99" s="229">
        <v>7556581</v>
      </c>
      <c r="E99" s="229">
        <v>194696.85</v>
      </c>
    </row>
    <row r="100" spans="3:5" x14ac:dyDescent="0.2">
      <c r="C100" s="228" t="s">
        <v>263</v>
      </c>
      <c r="D100" s="229">
        <v>564758513</v>
      </c>
      <c r="E100" s="229">
        <v>60711340.679999992</v>
      </c>
    </row>
    <row r="101" spans="3:5" x14ac:dyDescent="0.2">
      <c r="C101" s="228" t="s">
        <v>264</v>
      </c>
      <c r="D101" s="229">
        <v>276069</v>
      </c>
      <c r="E101" s="229">
        <v>222722.02</v>
      </c>
    </row>
    <row r="102" spans="3:5" x14ac:dyDescent="0.2">
      <c r="C102" s="228" t="s">
        <v>265</v>
      </c>
      <c r="D102" s="229">
        <v>2498184</v>
      </c>
      <c r="E102" s="229">
        <v>2024745.65</v>
      </c>
    </row>
    <row r="103" spans="3:5" x14ac:dyDescent="0.2">
      <c r="C103" s="228" t="s">
        <v>266</v>
      </c>
      <c r="D103" s="229">
        <v>1125713</v>
      </c>
      <c r="E103" s="229">
        <v>97112.35</v>
      </c>
    </row>
    <row r="104" spans="3:5" x14ac:dyDescent="0.2">
      <c r="C104" s="228" t="s">
        <v>267</v>
      </c>
      <c r="D104" s="229">
        <v>7338074</v>
      </c>
      <c r="E104" s="229">
        <v>111839.4</v>
      </c>
    </row>
    <row r="105" spans="3:5" x14ac:dyDescent="0.2">
      <c r="C105" s="228" t="s">
        <v>268</v>
      </c>
      <c r="D105" s="229">
        <v>2381133</v>
      </c>
      <c r="E105" s="229">
        <v>118596.08</v>
      </c>
    </row>
    <row r="106" spans="3:5" x14ac:dyDescent="0.2">
      <c r="C106" s="228" t="s">
        <v>269</v>
      </c>
      <c r="D106" s="229">
        <v>9806126</v>
      </c>
      <c r="E106" s="229">
        <v>795763.29</v>
      </c>
    </row>
    <row r="107" spans="3:5" x14ac:dyDescent="0.2">
      <c r="C107" s="228" t="s">
        <v>270</v>
      </c>
      <c r="D107" s="229">
        <v>38563285</v>
      </c>
      <c r="E107" s="229">
        <v>24411950.109999999</v>
      </c>
    </row>
    <row r="108" spans="3:5" ht="15" x14ac:dyDescent="0.25">
      <c r="C108" s="227" t="s">
        <v>271</v>
      </c>
      <c r="D108" s="224">
        <v>66036548118</v>
      </c>
      <c r="E108" s="224">
        <f>SUM(E109:E114)</f>
        <v>4778843321.5699997</v>
      </c>
    </row>
    <row r="109" spans="3:5" x14ac:dyDescent="0.2">
      <c r="C109" s="228" t="s">
        <v>272</v>
      </c>
      <c r="D109" s="229">
        <v>56581007089</v>
      </c>
      <c r="E109" s="229">
        <v>3967639565.1399999</v>
      </c>
    </row>
    <row r="110" spans="3:5" x14ac:dyDescent="0.2">
      <c r="C110" s="228" t="s">
        <v>273</v>
      </c>
      <c r="D110" s="229">
        <v>8975210621</v>
      </c>
      <c r="E110" s="229">
        <v>775655696.88</v>
      </c>
    </row>
    <row r="111" spans="3:5" x14ac:dyDescent="0.2">
      <c r="C111" s="228" t="s">
        <v>274</v>
      </c>
      <c r="D111" s="229">
        <v>332635395</v>
      </c>
      <c r="E111" s="229">
        <v>17956895.870000001</v>
      </c>
    </row>
    <row r="112" spans="3:5" x14ac:dyDescent="0.2">
      <c r="C112" s="228" t="s">
        <v>275</v>
      </c>
      <c r="D112" s="229">
        <v>120043908</v>
      </c>
      <c r="E112" s="229">
        <v>15862290</v>
      </c>
    </row>
    <row r="113" spans="3:5" x14ac:dyDescent="0.2">
      <c r="C113" s="228" t="s">
        <v>276</v>
      </c>
      <c r="D113" s="229">
        <v>1799129</v>
      </c>
      <c r="E113" s="229">
        <v>0</v>
      </c>
    </row>
    <row r="114" spans="3:5" x14ac:dyDescent="0.2">
      <c r="C114" s="228" t="s">
        <v>277</v>
      </c>
      <c r="D114" s="229">
        <v>25851976</v>
      </c>
      <c r="E114" s="229">
        <v>1728873.68</v>
      </c>
    </row>
    <row r="115" spans="3:5" ht="15" x14ac:dyDescent="0.25">
      <c r="C115" s="227" t="s">
        <v>278</v>
      </c>
      <c r="D115" s="224">
        <v>1370403428</v>
      </c>
      <c r="E115" s="224">
        <f>E116</f>
        <v>112794888.78</v>
      </c>
    </row>
    <row r="116" spans="3:5" x14ac:dyDescent="0.2">
      <c r="C116" s="228" t="s">
        <v>279</v>
      </c>
      <c r="D116" s="229">
        <v>1370403428</v>
      </c>
      <c r="E116" s="229">
        <v>112794888.78</v>
      </c>
    </row>
    <row r="117" spans="3:5" ht="15" x14ac:dyDescent="0.25">
      <c r="C117" s="227" t="s">
        <v>280</v>
      </c>
      <c r="D117" s="224">
        <v>3119872</v>
      </c>
      <c r="E117" s="224">
        <f>E118</f>
        <v>161923.79</v>
      </c>
    </row>
    <row r="118" spans="3:5" x14ac:dyDescent="0.2">
      <c r="C118" s="228" t="s">
        <v>281</v>
      </c>
      <c r="D118" s="229">
        <v>3119872</v>
      </c>
      <c r="E118" s="229">
        <v>161923.79</v>
      </c>
    </row>
    <row r="119" spans="3:5" ht="15" x14ac:dyDescent="0.25">
      <c r="C119" s="225" t="s">
        <v>282</v>
      </c>
      <c r="D119" s="226">
        <v>4594772152</v>
      </c>
      <c r="E119" s="226">
        <f>+E120+E124</f>
        <v>312047550.13999999</v>
      </c>
    </row>
    <row r="120" spans="3:5" ht="15" x14ac:dyDescent="0.25">
      <c r="C120" s="227" t="s">
        <v>283</v>
      </c>
      <c r="D120" s="224">
        <v>1827091932</v>
      </c>
      <c r="E120" s="224">
        <f>SUM(E121:E123)</f>
        <v>184152749.97999999</v>
      </c>
    </row>
    <row r="121" spans="3:5" x14ac:dyDescent="0.2">
      <c r="C121" s="228" t="s">
        <v>284</v>
      </c>
      <c r="D121" s="229">
        <v>273505629</v>
      </c>
      <c r="E121" s="229">
        <v>20309954.59</v>
      </c>
    </row>
    <row r="122" spans="3:5" x14ac:dyDescent="0.2">
      <c r="C122" s="228" t="s">
        <v>285</v>
      </c>
      <c r="D122" s="229">
        <v>20965090</v>
      </c>
      <c r="E122" s="229">
        <v>10728663.130000001</v>
      </c>
    </row>
    <row r="123" spans="3:5" x14ac:dyDescent="0.2">
      <c r="C123" s="228" t="s">
        <v>286</v>
      </c>
      <c r="D123" s="229">
        <v>1532621213</v>
      </c>
      <c r="E123" s="229">
        <v>153114132.25999999</v>
      </c>
    </row>
    <row r="124" spans="3:5" ht="15" x14ac:dyDescent="0.25">
      <c r="C124" s="227" t="s">
        <v>287</v>
      </c>
      <c r="D124" s="224">
        <v>2767680220</v>
      </c>
      <c r="E124" s="224">
        <f>E125</f>
        <v>127894800.16</v>
      </c>
    </row>
    <row r="125" spans="3:5" x14ac:dyDescent="0.2">
      <c r="C125" s="228" t="s">
        <v>288</v>
      </c>
      <c r="D125" s="229">
        <v>2767680220</v>
      </c>
      <c r="E125" s="229">
        <v>127894800.16</v>
      </c>
    </row>
    <row r="126" spans="3:5" ht="15" x14ac:dyDescent="0.25">
      <c r="C126" s="225" t="s">
        <v>289</v>
      </c>
      <c r="D126" s="226">
        <v>35829488329</v>
      </c>
      <c r="E126" s="226">
        <f>+E127+E138</f>
        <v>3855832426.5799999</v>
      </c>
    </row>
    <row r="127" spans="3:5" ht="15" x14ac:dyDescent="0.25">
      <c r="C127" s="227" t="s">
        <v>290</v>
      </c>
      <c r="D127" s="224">
        <v>29568314468</v>
      </c>
      <c r="E127" s="224">
        <f>SUM(E128:E137)</f>
        <v>3202096944.21</v>
      </c>
    </row>
    <row r="128" spans="3:5" x14ac:dyDescent="0.2">
      <c r="C128" s="228" t="s">
        <v>291</v>
      </c>
      <c r="D128" s="229">
        <v>4765842</v>
      </c>
      <c r="E128" s="229">
        <v>240550</v>
      </c>
    </row>
    <row r="129" spans="3:5" x14ac:dyDescent="0.2">
      <c r="C129" s="228" t="s">
        <v>292</v>
      </c>
      <c r="D129" s="229">
        <v>1551282166</v>
      </c>
      <c r="E129" s="229">
        <v>110386847.41</v>
      </c>
    </row>
    <row r="130" spans="3:5" x14ac:dyDescent="0.2">
      <c r="C130" s="228" t="s">
        <v>293</v>
      </c>
      <c r="D130" s="229">
        <v>9143</v>
      </c>
      <c r="E130" s="229">
        <v>80</v>
      </c>
    </row>
    <row r="131" spans="3:5" x14ac:dyDescent="0.2">
      <c r="C131" s="228" t="s">
        <v>294</v>
      </c>
      <c r="D131" s="229">
        <v>1731980334</v>
      </c>
      <c r="E131" s="229">
        <v>31331649.690000001</v>
      </c>
    </row>
    <row r="132" spans="3:5" x14ac:dyDescent="0.2">
      <c r="C132" s="228" t="s">
        <v>295</v>
      </c>
      <c r="D132" s="229">
        <v>1576330</v>
      </c>
      <c r="E132" s="229">
        <v>99295</v>
      </c>
    </row>
    <row r="133" spans="3:5" x14ac:dyDescent="0.2">
      <c r="C133" s="228" t="s">
        <v>296</v>
      </c>
      <c r="D133" s="229">
        <v>883995246</v>
      </c>
      <c r="E133" s="229">
        <v>20400110.960000001</v>
      </c>
    </row>
    <row r="134" spans="3:5" x14ac:dyDescent="0.2">
      <c r="C134" s="228" t="s">
        <v>297</v>
      </c>
      <c r="D134" s="229">
        <v>21774052076</v>
      </c>
      <c r="E134" s="229">
        <v>0</v>
      </c>
    </row>
    <row r="135" spans="3:5" x14ac:dyDescent="0.2">
      <c r="C135" s="228" t="s">
        <v>298</v>
      </c>
      <c r="D135" s="229">
        <v>514727950</v>
      </c>
      <c r="E135" s="229">
        <v>180282237.91</v>
      </c>
    </row>
    <row r="136" spans="3:5" x14ac:dyDescent="0.2">
      <c r="C136" s="228" t="s">
        <v>299</v>
      </c>
      <c r="D136" s="229">
        <v>3105925381</v>
      </c>
      <c r="E136" s="229">
        <v>0</v>
      </c>
    </row>
    <row r="137" spans="3:5" x14ac:dyDescent="0.2">
      <c r="C137" s="228" t="s">
        <v>300</v>
      </c>
      <c r="D137" s="229">
        <v>0</v>
      </c>
      <c r="E137" s="229">
        <v>2859356173.2400002</v>
      </c>
    </row>
    <row r="138" spans="3:5" ht="15" x14ac:dyDescent="0.25">
      <c r="C138" s="227" t="s">
        <v>301</v>
      </c>
      <c r="D138" s="224">
        <v>6261173861</v>
      </c>
      <c r="E138" s="224">
        <f>SUM(E139:E148)</f>
        <v>653735482.36999989</v>
      </c>
    </row>
    <row r="139" spans="3:5" x14ac:dyDescent="0.2">
      <c r="C139" s="228" t="s">
        <v>302</v>
      </c>
      <c r="D139" s="229">
        <v>37238484</v>
      </c>
      <c r="E139" s="229">
        <v>2576768</v>
      </c>
    </row>
    <row r="140" spans="3:5" x14ac:dyDescent="0.2">
      <c r="C140" s="228" t="s">
        <v>303</v>
      </c>
      <c r="D140" s="229">
        <v>1323798551</v>
      </c>
      <c r="E140" s="229">
        <v>113285815.16</v>
      </c>
    </row>
    <row r="141" spans="3:5" x14ac:dyDescent="0.2">
      <c r="C141" s="228" t="s">
        <v>304</v>
      </c>
      <c r="D141" s="229">
        <v>4841137326</v>
      </c>
      <c r="E141" s="229">
        <v>390682368.63999999</v>
      </c>
    </row>
    <row r="142" spans="3:5" x14ac:dyDescent="0.2">
      <c r="C142" s="228" t="s">
        <v>305</v>
      </c>
      <c r="D142" s="229">
        <v>0</v>
      </c>
      <c r="E142" s="229">
        <v>1650</v>
      </c>
    </row>
    <row r="143" spans="3:5" x14ac:dyDescent="0.2">
      <c r="C143" s="228" t="s">
        <v>306</v>
      </c>
      <c r="D143" s="229">
        <v>58672267</v>
      </c>
      <c r="E143" s="229">
        <v>3646150</v>
      </c>
    </row>
    <row r="144" spans="3:5" x14ac:dyDescent="0.2">
      <c r="C144" s="228" t="s">
        <v>307</v>
      </c>
      <c r="D144" s="229">
        <v>724</v>
      </c>
      <c r="E144" s="229">
        <v>0</v>
      </c>
    </row>
    <row r="145" spans="3:5" x14ac:dyDescent="0.2">
      <c r="C145" s="228" t="s">
        <v>308</v>
      </c>
      <c r="D145" s="229">
        <v>326509</v>
      </c>
      <c r="E145" s="229">
        <v>2354.67</v>
      </c>
    </row>
    <row r="146" spans="3:5" x14ac:dyDescent="0.2">
      <c r="C146" s="228" t="s">
        <v>309</v>
      </c>
      <c r="D146" s="229">
        <v>0</v>
      </c>
      <c r="E146" s="229">
        <v>33361510.239999998</v>
      </c>
    </row>
    <row r="147" spans="3:5" x14ac:dyDescent="0.2">
      <c r="C147" s="228" t="s">
        <v>310</v>
      </c>
      <c r="D147" s="229">
        <v>0</v>
      </c>
      <c r="E147" s="229">
        <v>105842413.48</v>
      </c>
    </row>
    <row r="148" spans="3:5" x14ac:dyDescent="0.2">
      <c r="C148" s="228" t="s">
        <v>311</v>
      </c>
      <c r="D148" s="229">
        <v>0</v>
      </c>
      <c r="E148" s="229">
        <v>4336452.18</v>
      </c>
    </row>
    <row r="149" spans="3:5" ht="15" x14ac:dyDescent="0.25">
      <c r="C149" s="225" t="s">
        <v>312</v>
      </c>
      <c r="D149" s="226">
        <v>9760211304</v>
      </c>
      <c r="E149" s="226">
        <f>+E150+E152</f>
        <v>7968258180.4099998</v>
      </c>
    </row>
    <row r="150" spans="3:5" ht="15" x14ac:dyDescent="0.25">
      <c r="C150" s="227" t="s">
        <v>313</v>
      </c>
      <c r="D150" s="224">
        <v>0</v>
      </c>
      <c r="E150" s="224">
        <f>E151</f>
        <v>38945433.289999999</v>
      </c>
    </row>
    <row r="151" spans="3:5" x14ac:dyDescent="0.2">
      <c r="C151" s="228" t="s">
        <v>314</v>
      </c>
      <c r="D151" s="229">
        <v>0</v>
      </c>
      <c r="E151" s="229">
        <v>38945433.289999999</v>
      </c>
    </row>
    <row r="152" spans="3:5" ht="15" x14ac:dyDescent="0.25">
      <c r="C152" s="227" t="s">
        <v>315</v>
      </c>
      <c r="D152" s="224">
        <v>9760211304</v>
      </c>
      <c r="E152" s="224">
        <f>SUM(E153:E160)</f>
        <v>7929312747.1199999</v>
      </c>
    </row>
    <row r="153" spans="3:5" x14ac:dyDescent="0.2">
      <c r="C153" s="228" t="s">
        <v>316</v>
      </c>
      <c r="D153" s="229">
        <v>1500000000</v>
      </c>
      <c r="E153" s="229">
        <v>0</v>
      </c>
    </row>
    <row r="154" spans="3:5" x14ac:dyDescent="0.2">
      <c r="C154" s="228" t="s">
        <v>317</v>
      </c>
      <c r="D154" s="229">
        <v>8100000000</v>
      </c>
      <c r="E154" s="229">
        <v>7929298284.3000002</v>
      </c>
    </row>
    <row r="155" spans="3:5" x14ac:dyDescent="0.2">
      <c r="C155" s="228" t="s">
        <v>318</v>
      </c>
      <c r="D155" s="229">
        <v>160085862</v>
      </c>
      <c r="E155" s="229">
        <v>14097.36</v>
      </c>
    </row>
    <row r="156" spans="3:5" x14ac:dyDescent="0.2">
      <c r="C156" s="228" t="s">
        <v>319</v>
      </c>
      <c r="D156" s="229">
        <v>96952</v>
      </c>
      <c r="E156" s="229">
        <v>0.24</v>
      </c>
    </row>
    <row r="157" spans="3:5" x14ac:dyDescent="0.2">
      <c r="C157" s="228" t="s">
        <v>320</v>
      </c>
      <c r="D157" s="229">
        <v>0</v>
      </c>
      <c r="E157" s="229">
        <v>365.22</v>
      </c>
    </row>
    <row r="158" spans="3:5" x14ac:dyDescent="0.2">
      <c r="C158" s="228" t="s">
        <v>321</v>
      </c>
      <c r="D158" s="229">
        <v>28490</v>
      </c>
      <c r="E158" s="229">
        <v>0</v>
      </c>
    </row>
    <row r="159" spans="3:5" x14ac:dyDescent="0.2">
      <c r="C159" s="228" t="s">
        <v>322</v>
      </c>
      <c r="D159" s="229">
        <v>0</v>
      </c>
      <c r="E159" s="229">
        <v>0</v>
      </c>
    </row>
    <row r="160" spans="3:5" x14ac:dyDescent="0.2">
      <c r="C160" s="228" t="s">
        <v>323</v>
      </c>
      <c r="D160" s="229">
        <v>0</v>
      </c>
      <c r="E160" s="229">
        <v>0</v>
      </c>
    </row>
    <row r="161" spans="3:5" ht="15" x14ac:dyDescent="0.25">
      <c r="C161" s="225" t="s">
        <v>324</v>
      </c>
      <c r="D161" s="226">
        <v>4256717870</v>
      </c>
      <c r="E161" s="226">
        <f>+E162+E164+E167</f>
        <v>5003964088.1999998</v>
      </c>
    </row>
    <row r="162" spans="3:5" ht="15" x14ac:dyDescent="0.25">
      <c r="C162" s="227" t="s">
        <v>325</v>
      </c>
      <c r="D162" s="224">
        <v>1452804</v>
      </c>
      <c r="E162" s="224">
        <f>E163</f>
        <v>91500</v>
      </c>
    </row>
    <row r="163" spans="3:5" x14ac:dyDescent="0.2">
      <c r="C163" s="228" t="s">
        <v>326</v>
      </c>
      <c r="D163" s="229">
        <v>1452804</v>
      </c>
      <c r="E163" s="229">
        <v>91500</v>
      </c>
    </row>
    <row r="164" spans="3:5" ht="15" x14ac:dyDescent="0.25">
      <c r="C164" s="227" t="s">
        <v>327</v>
      </c>
      <c r="D164" s="224">
        <v>3705000000</v>
      </c>
      <c r="E164" s="224">
        <f>+E165+E166</f>
        <v>5000000000</v>
      </c>
    </row>
    <row r="165" spans="3:5" x14ac:dyDescent="0.2">
      <c r="C165" s="228" t="s">
        <v>328</v>
      </c>
      <c r="D165" s="229">
        <v>0</v>
      </c>
      <c r="E165" s="229">
        <v>0</v>
      </c>
    </row>
    <row r="166" spans="3:5" x14ac:dyDescent="0.2">
      <c r="C166" s="228" t="s">
        <v>329</v>
      </c>
      <c r="D166" s="229">
        <v>3705000000</v>
      </c>
      <c r="E166" s="229">
        <v>5000000000</v>
      </c>
    </row>
    <row r="167" spans="3:5" ht="15" x14ac:dyDescent="0.25">
      <c r="C167" s="227" t="s">
        <v>330</v>
      </c>
      <c r="D167" s="224">
        <v>550265066</v>
      </c>
      <c r="E167" s="224">
        <f>E168</f>
        <v>3872588.2</v>
      </c>
    </row>
    <row r="168" spans="3:5" x14ac:dyDescent="0.2">
      <c r="C168" s="228" t="s">
        <v>331</v>
      </c>
      <c r="D168" s="229">
        <v>550265066</v>
      </c>
      <c r="E168" s="229">
        <v>3872588.2</v>
      </c>
    </row>
    <row r="169" spans="3:5" ht="15" x14ac:dyDescent="0.25">
      <c r="C169" s="225" t="s">
        <v>332</v>
      </c>
      <c r="D169" s="226">
        <v>369830712</v>
      </c>
      <c r="E169" s="226">
        <f>E170</f>
        <v>96610138.159999996</v>
      </c>
    </row>
    <row r="170" spans="3:5" ht="15" x14ac:dyDescent="0.25">
      <c r="C170" s="227" t="s">
        <v>333</v>
      </c>
      <c r="D170" s="224">
        <v>369830712</v>
      </c>
      <c r="E170" s="224">
        <f>+E171+E172+E173</f>
        <v>96610138.159999996</v>
      </c>
    </row>
    <row r="171" spans="3:5" x14ac:dyDescent="0.2">
      <c r="C171" s="228" t="s">
        <v>334</v>
      </c>
      <c r="D171" s="229">
        <v>369671051</v>
      </c>
      <c r="E171" s="229">
        <v>16102738.91</v>
      </c>
    </row>
    <row r="172" spans="3:5" x14ac:dyDescent="0.2">
      <c r="C172" s="228" t="s">
        <v>335</v>
      </c>
      <c r="D172" s="229">
        <v>0</v>
      </c>
      <c r="E172" s="229">
        <v>80493470.049999997</v>
      </c>
    </row>
    <row r="173" spans="3:5" x14ac:dyDescent="0.2">
      <c r="C173" s="228" t="s">
        <v>336</v>
      </c>
      <c r="D173" s="229">
        <v>159661</v>
      </c>
      <c r="E173" s="229">
        <v>13929.2</v>
      </c>
    </row>
    <row r="174" spans="3:5" ht="15" x14ac:dyDescent="0.25">
      <c r="C174" s="225" t="s">
        <v>337</v>
      </c>
      <c r="D174" s="226">
        <v>8937941901</v>
      </c>
      <c r="E174" s="226">
        <f>+E175</f>
        <v>2058609908.5500002</v>
      </c>
    </row>
    <row r="175" spans="3:5" ht="15" x14ac:dyDescent="0.25">
      <c r="C175" s="227" t="s">
        <v>338</v>
      </c>
      <c r="D175" s="224">
        <v>8937941901</v>
      </c>
      <c r="E175" s="224">
        <f>SUM(E176:E180)</f>
        <v>2058609908.5500002</v>
      </c>
    </row>
    <row r="176" spans="3:5" x14ac:dyDescent="0.2">
      <c r="C176" s="228" t="s">
        <v>339</v>
      </c>
      <c r="D176" s="229">
        <v>0</v>
      </c>
      <c r="E176" s="229">
        <v>1000</v>
      </c>
    </row>
    <row r="177" spans="3:5" x14ac:dyDescent="0.2">
      <c r="C177" s="228" t="s">
        <v>340</v>
      </c>
      <c r="D177" s="229">
        <v>80760241</v>
      </c>
      <c r="E177" s="229">
        <v>4757850.9000000004</v>
      </c>
    </row>
    <row r="178" spans="3:5" x14ac:dyDescent="0.2">
      <c r="C178" s="228" t="s">
        <v>341</v>
      </c>
      <c r="D178" s="229">
        <v>8857181660</v>
      </c>
      <c r="E178" s="229">
        <v>946486783.33000004</v>
      </c>
    </row>
    <row r="179" spans="3:5" x14ac:dyDescent="0.2">
      <c r="C179" s="228" t="s">
        <v>342</v>
      </c>
      <c r="D179" s="229">
        <v>0</v>
      </c>
      <c r="E179" s="229">
        <v>772359301.34000003</v>
      </c>
    </row>
    <row r="180" spans="3:5" x14ac:dyDescent="0.2">
      <c r="C180" s="228" t="s">
        <v>343</v>
      </c>
      <c r="D180" s="229">
        <v>0</v>
      </c>
      <c r="E180" s="229">
        <v>335004972.98000002</v>
      </c>
    </row>
    <row r="181" spans="3:5" ht="15" x14ac:dyDescent="0.25">
      <c r="C181" s="223" t="s">
        <v>344</v>
      </c>
      <c r="D181" s="224">
        <v>11247530920</v>
      </c>
      <c r="E181" s="224">
        <f>+E182+E185</f>
        <v>849766707.54999995</v>
      </c>
    </row>
    <row r="182" spans="3:5" ht="15" x14ac:dyDescent="0.25">
      <c r="C182" s="225" t="s">
        <v>345</v>
      </c>
      <c r="D182" s="226">
        <v>0</v>
      </c>
      <c r="E182" s="226">
        <f>+E183</f>
        <v>25265000</v>
      </c>
    </row>
    <row r="183" spans="3:5" ht="15" x14ac:dyDescent="0.25">
      <c r="C183" s="227" t="s">
        <v>346</v>
      </c>
      <c r="D183" s="229">
        <v>0</v>
      </c>
      <c r="E183" s="224">
        <v>25265000</v>
      </c>
    </row>
    <row r="184" spans="3:5" x14ac:dyDescent="0.2">
      <c r="C184" s="228" t="s">
        <v>347</v>
      </c>
      <c r="D184" s="229">
        <v>0</v>
      </c>
      <c r="E184" s="229">
        <v>25265000</v>
      </c>
    </row>
    <row r="185" spans="3:5" ht="15" x14ac:dyDescent="0.25">
      <c r="C185" s="225" t="s">
        <v>348</v>
      </c>
      <c r="D185" s="226">
        <v>11247530920</v>
      </c>
      <c r="E185" s="226">
        <f>E186+E190</f>
        <v>824501707.54999995</v>
      </c>
    </row>
    <row r="186" spans="3:5" ht="15" x14ac:dyDescent="0.25">
      <c r="C186" s="227" t="s">
        <v>349</v>
      </c>
      <c r="D186" s="224">
        <v>10250997876</v>
      </c>
      <c r="E186" s="224">
        <f>+E187+E188+E189</f>
        <v>823606500</v>
      </c>
    </row>
    <row r="187" spans="3:5" x14ac:dyDescent="0.2">
      <c r="C187" s="228" t="s">
        <v>350</v>
      </c>
      <c r="D187" s="229">
        <v>0</v>
      </c>
      <c r="E187" s="229">
        <v>274535500</v>
      </c>
    </row>
    <row r="188" spans="3:5" x14ac:dyDescent="0.2">
      <c r="C188" s="228" t="s">
        <v>351</v>
      </c>
      <c r="D188" s="229">
        <v>3416999292</v>
      </c>
      <c r="E188" s="229">
        <v>274535500</v>
      </c>
    </row>
    <row r="189" spans="3:5" x14ac:dyDescent="0.2">
      <c r="C189" s="228" t="s">
        <v>352</v>
      </c>
      <c r="D189" s="229">
        <v>3416999292</v>
      </c>
      <c r="E189" s="229">
        <v>274535500</v>
      </c>
    </row>
    <row r="190" spans="3:5" ht="15" x14ac:dyDescent="0.25">
      <c r="C190" s="227" t="s">
        <v>353</v>
      </c>
      <c r="D190" s="224">
        <v>996533044</v>
      </c>
      <c r="E190" s="224">
        <f>E191</f>
        <v>895207.55</v>
      </c>
    </row>
    <row r="191" spans="3:5" ht="16.5" customHeight="1" x14ac:dyDescent="0.2">
      <c r="C191" s="228" t="s">
        <v>354</v>
      </c>
      <c r="D191" s="229">
        <v>996533044</v>
      </c>
      <c r="E191" s="229">
        <v>895207.55</v>
      </c>
    </row>
    <row r="192" spans="3:5" ht="15.75" thickBot="1" x14ac:dyDescent="0.3">
      <c r="C192" s="230" t="s">
        <v>355</v>
      </c>
      <c r="D192" s="231">
        <v>1040005477267</v>
      </c>
      <c r="E192" s="231">
        <f>+E181+E12</f>
        <v>107518088943.82004</v>
      </c>
    </row>
    <row r="193" spans="3:5" ht="15" x14ac:dyDescent="0.25">
      <c r="C193" s="232"/>
      <c r="D193" s="224"/>
      <c r="E193" s="224"/>
    </row>
    <row r="194" spans="3:5" ht="15" x14ac:dyDescent="0.2">
      <c r="C194" s="233" t="s">
        <v>63</v>
      </c>
      <c r="D194" s="234"/>
      <c r="E194" s="234"/>
    </row>
    <row r="195" spans="3:5" x14ac:dyDescent="0.2">
      <c r="C195" s="68" t="s">
        <v>356</v>
      </c>
      <c r="D195" s="234"/>
      <c r="E195" s="234"/>
    </row>
    <row r="196" spans="3:5" ht="15" x14ac:dyDescent="0.2">
      <c r="C196" s="233" t="s">
        <v>65</v>
      </c>
      <c r="D196" s="234"/>
      <c r="E196" s="234"/>
    </row>
    <row r="197" spans="3:5" x14ac:dyDescent="0.2">
      <c r="C197" s="228"/>
      <c r="D197" s="234"/>
      <c r="E197" s="234"/>
    </row>
    <row r="198" spans="3:5" x14ac:dyDescent="0.2">
      <c r="C198" s="228"/>
      <c r="D198" s="234"/>
      <c r="E198" s="234"/>
    </row>
    <row r="199" spans="3:5" x14ac:dyDescent="0.2">
      <c r="C199" s="228"/>
      <c r="D199" s="234"/>
      <c r="E199" s="234"/>
    </row>
    <row r="200" spans="3:5" x14ac:dyDescent="0.2">
      <c r="C200" s="228"/>
      <c r="D200" s="234"/>
      <c r="E200" s="234"/>
    </row>
    <row r="201" spans="3:5" x14ac:dyDescent="0.2">
      <c r="C201" s="228"/>
      <c r="D201" s="234"/>
      <c r="E201" s="234"/>
    </row>
    <row r="202" spans="3:5" x14ac:dyDescent="0.2">
      <c r="C202" s="228"/>
      <c r="D202" s="234"/>
      <c r="E202" s="234"/>
    </row>
    <row r="203" spans="3:5" x14ac:dyDescent="0.2">
      <c r="C203" s="228"/>
      <c r="D203" s="234"/>
      <c r="E203" s="234"/>
    </row>
    <row r="204" spans="3:5" x14ac:dyDescent="0.2">
      <c r="C204" s="228"/>
      <c r="D204" s="234"/>
      <c r="E204" s="234"/>
    </row>
    <row r="205" spans="3:5" x14ac:dyDescent="0.2">
      <c r="C205" s="228"/>
      <c r="D205" s="234"/>
      <c r="E205" s="234"/>
    </row>
    <row r="206" spans="3:5" x14ac:dyDescent="0.2">
      <c r="C206" s="228"/>
      <c r="D206" s="234"/>
      <c r="E206" s="234"/>
    </row>
    <row r="207" spans="3:5" x14ac:dyDescent="0.2">
      <c r="C207" s="228"/>
      <c r="D207" s="234"/>
      <c r="E207" s="234"/>
    </row>
  </sheetData>
  <mergeCells count="8">
    <mergeCell ref="C8:C9"/>
    <mergeCell ref="D8:D10"/>
    <mergeCell ref="E8:E10"/>
    <mergeCell ref="C2:E2"/>
    <mergeCell ref="C3:E3"/>
    <mergeCell ref="C4:E4"/>
    <mergeCell ref="C6:E6"/>
    <mergeCell ref="C7:E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1" ma:contentTypeDescription="Crear nuevo documento." ma:contentTypeScope="" ma:versionID="1e5c775863c276a8e2cfd7d5ddc06bc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19ee66fe3eed24b72a5f40c746009980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4B43C3-289B-456E-909B-DC5CF14DA072}"/>
</file>

<file path=customXml/itemProps2.xml><?xml version="1.0" encoding="utf-8"?>
<ds:datastoreItem xmlns:ds="http://schemas.openxmlformats.org/officeDocument/2006/customXml" ds:itemID="{56326511-B067-49E3-B7AB-AB9EA608F811}"/>
</file>

<file path=customXml/itemProps3.xml><?xml version="1.0" encoding="utf-8"?>
<ds:datastoreItem xmlns:ds="http://schemas.openxmlformats.org/officeDocument/2006/customXml" ds:itemID="{E49BAB80-697E-4EEC-B2E2-A09431718D29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Gráfico 1</vt:lpstr>
      <vt:lpstr>Tabla 1 </vt:lpstr>
      <vt:lpstr>Ilustración 1</vt:lpstr>
      <vt:lpstr>Tabla 2 </vt:lpstr>
      <vt:lpstr>Mapa 1</vt:lpstr>
      <vt:lpstr>Ilustración 2</vt:lpstr>
      <vt:lpstr>Tabla 3</vt:lpstr>
      <vt:lpstr>Gráfico 2</vt:lpstr>
      <vt:lpstr>Anexo 1</vt:lpstr>
      <vt:lpstr>Anexo 2 </vt:lpstr>
      <vt:lpstr>Anexo 3</vt:lpstr>
      <vt:lpstr>'Gráfico 1'!_Toc140216177</vt:lpstr>
      <vt:lpstr>'Gráfico 2'!_Toc140216178</vt:lpstr>
      <vt:lpstr>'Mapa 1'!_Toc140216189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Alfonzo Paulino Rodriguez</dc:creator>
  <cp:lastModifiedBy>Katherine M. Peguero F.</cp:lastModifiedBy>
  <dcterms:created xsi:type="dcterms:W3CDTF">2023-07-12T19:33:29Z</dcterms:created>
  <dcterms:modified xsi:type="dcterms:W3CDTF">2023-07-14T18:09:49Z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</Properties>
</file>