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yli_digepres_gob_do/Documents/Desktop/Estadisticas/2025/Consolidada/Enero-Marzo/"/>
    </mc:Choice>
  </mc:AlternateContent>
  <xr:revisionPtr revIDLastSave="195" documentId="8_{90C53045-4575-4BCA-9A84-D313EB2E72A5}" xr6:coauthVersionLast="47" xr6:coauthVersionMax="47" xr10:uidLastSave="{27325FB5-8DC1-41EC-9651-55C691A903C3}"/>
  <bookViews>
    <workbookView xWindow="-49410" yWindow="1125" windowWidth="29040" windowHeight="15720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Tabla 5." sheetId="11" r:id="rId6"/>
    <sheet name="Gráfico 1.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bmiii">[1]Q6!$E$32:$AH$32</definedName>
    <definedName name="\C" localSheetId="2">#REF!</definedName>
    <definedName name="\C" localSheetId="3">#REF!</definedName>
    <definedName name="\C" localSheetId="4">#REF!</definedName>
    <definedName name="\C">#REF!</definedName>
    <definedName name="\cc">[2]Debt!#REF!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gg">[2]Debt!#REF!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kk">[2]Debt!#REF!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[3]BOP!#REF!</definedName>
    <definedName name="\tt">[2]Debt!#REF!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>[7]GROWTH!#REF!</definedName>
    <definedName name="____asd1">#N/A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>[7]GROWTH!#REF!</definedName>
    <definedName name="___asd1">#N/A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'[8]Fax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>[7]GROWTH!#REF!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[9]C!#REF!</definedName>
    <definedName name="__123Graph_A" hidden="1">[10]C!#REF!</definedName>
    <definedName name="__123Graph_AChart1" localSheetId="4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[12]TAB25b!#REF!</definedName>
    <definedName name="__123Graph_ADIFFERENTIAL" hidden="1">[12]TAB25b!#REF!</definedName>
    <definedName name="__123Graph_AINTEREST" localSheetId="4" hidden="1">[12]TAB25b!#REF!</definedName>
    <definedName name="__123Graph_AINTEREST" hidden="1">[12]TAB25b!#REF!</definedName>
    <definedName name="__123Graph_AREER" hidden="1">[13]ER!#REF!</definedName>
    <definedName name="__123Graph_ASPREAD" hidden="1">[12]TAB25b!#REF!</definedName>
    <definedName name="__123Graph_B" localSheetId="4" hidden="1">[9]C!#REF!</definedName>
    <definedName name="__123Graph_B" hidden="1">[14]FLUJO!$B$7929:$C$7929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[15]G!#REF!</definedName>
    <definedName name="__123Graph_BCurrent" localSheetId="4" hidden="1">[15]G!#REF!</definedName>
    <definedName name="__123Graph_BCurrent" hidden="1">[15]G!#REF!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[12]TAB25b!#REF!</definedName>
    <definedName name="__123Graph_BINTEREST" hidden="1">[12]TAB25b!#REF!</definedName>
    <definedName name="__123Graph_BREER" hidden="1">[13]ER!#REF!</definedName>
    <definedName name="__123Graph_C" localSheetId="4" hidden="1">[9]C!#REF!</definedName>
    <definedName name="__123Graph_C" hidden="1">[14]FLUJO!$B$7936:$C$7936</definedName>
    <definedName name="__123Graph_CCurrent" localSheetId="0" hidden="1">'[16]Base Original'!#REF!</definedName>
    <definedName name="__123Graph_CCurrent" localSheetId="1" hidden="1">'[16]Base Original'!#REF!</definedName>
    <definedName name="__123Graph_CCurrent" localSheetId="2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0" hidden="1">[13]ER!#REF!</definedName>
    <definedName name="__123Graph_CREER" localSheetId="1" hidden="1">[13]ER!#REF!</definedName>
    <definedName name="__123Graph_CREER" localSheetId="4" hidden="1">[13]ER!#REF!</definedName>
    <definedName name="__123Graph_CREER" hidden="1">[13]ER!#REF!</definedName>
    <definedName name="__123Graph_D" hidden="1">[14]FLUJO!$B$7942:$C$7942</definedName>
    <definedName name="__123Graph_DCurrent" localSheetId="0" hidden="1">'[16]Base Original'!#REF!</definedName>
    <definedName name="__123Graph_DCurrent" localSheetId="1" hidden="1">'[16]Base Original'!#REF!</definedName>
    <definedName name="__123Graph_DCurrent" localSheetId="2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0" hidden="1">[10]C!#REF!</definedName>
    <definedName name="__123Graph_E" localSheetId="1" hidden="1">[10]C!#REF!</definedName>
    <definedName name="__123Graph_E" localSheetId="4" hidden="1">[9]C!#REF!</definedName>
    <definedName name="__123Graph_E" hidden="1">[10]C!#REF!</definedName>
    <definedName name="__123Graph_ECurrent" localSheetId="4" hidden="1">'[16]Base Original'!#REF!</definedName>
    <definedName name="__123Graph_ECurrent" hidden="1">'[16]Base Original'!#REF!</definedName>
    <definedName name="__123Graph_F" localSheetId="4" hidden="1">[9]C!#REF!</definedName>
    <definedName name="__123Graph_F" hidden="1">[10]C!#REF!</definedName>
    <definedName name="__123Graph_FCurrent" localSheetId="4" hidden="1">[17]Base!#REF!</definedName>
    <definedName name="__123Graph_FCurrent" hidden="1">[17]Base!#REF!</definedName>
    <definedName name="__123Graph_X" hidden="1">[14]FLUJO!$B$7906:$C$7906</definedName>
    <definedName name="__123Graph_XDIFFERENTIAL" localSheetId="0" hidden="1">[12]TAB25b!#REF!</definedName>
    <definedName name="__123Graph_XDIFFERENTIAL" localSheetId="1" hidden="1">[12]TAB25b!#REF!</definedName>
    <definedName name="__123Graph_XDIFFERENTIAL" localSheetId="2" hidden="1">[12]TAB25b!#REF!</definedName>
    <definedName name="__123Graph_XDIFFERENTIAL" localSheetId="5" hidden="1">[12]TAB25b!#REF!</definedName>
    <definedName name="__123Graph_XDIFFERENTIAL" hidden="1">[12]TAB25b!#REF!</definedName>
    <definedName name="__123Graph_XSPREAD" localSheetId="0" hidden="1">[12]TAB25b!#REF!</definedName>
    <definedName name="__123Graph_XSPREAD" localSheetId="1" hidden="1">[12]TAB25b!#REF!</definedName>
    <definedName name="__123Graph_XSPREAD" hidden="1">[12]TAB25b!#REF!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6">[18]!'[Macros Import].qbop'</definedName>
    <definedName name="__2Macros_Import_.qbop" localSheetId="3">[18]!'[Macros Import].qbop'</definedName>
    <definedName name="__2Macros_Import_.qbop" localSheetId="4">[18]!'[Macros Import].qbop'</definedName>
    <definedName name="__2Macros_Import_.qbop">[18]!'[Macros Import].qbop'</definedName>
    <definedName name="__3__123Graph_ACPI_ER_LOG" localSheetId="0" hidden="1">[13]ER!#REF!</definedName>
    <definedName name="__3__123Graph_ACPI_ER_LOG" localSheetId="1" hidden="1">[13]ER!#REF!</definedName>
    <definedName name="__3__123Graph_ACPI_ER_LOG" localSheetId="2" hidden="1">[13]ER!#REF!</definedName>
    <definedName name="__3__123Graph_ACPI_ER_LOG" localSheetId="3" hidden="1">[13]ER!#REF!</definedName>
    <definedName name="__3__123Graph_ACPI_ER_LOG" localSheetId="5" hidden="1">[13]ER!#REF!</definedName>
    <definedName name="__3__123Graph_ACPI_ER_LOG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2" hidden="1">[13]ER!#REF!</definedName>
    <definedName name="__4__123Graph_BCPI_ER_LOG" hidden="1">[13]ER!#REF!</definedName>
    <definedName name="__5__123Graph_BIBA_IBRD" localSheetId="2" hidden="1">[13]WB!#REF!</definedName>
    <definedName name="__5__123Graph_BIBA_IBRD" hidden="1">[13]WB!#REF!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[20]BoP!#REF!</definedName>
    <definedName name="__BOP2">[20]BoP!#REF!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'[8]Fax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>[7]GROWTH!#REF!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>[22]Afiliados!#REF!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__123Graph_BCPI_ER_LOG" hidden="1">[21]ER!#REF!</definedName>
    <definedName name="_11absorc">[23]Programa!#REF!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hidden="1">[21]WB!#REF!</definedName>
    <definedName name="_12c">[23]Programa!#REF!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6">[18]!'[Macros Import].qbop'</definedName>
    <definedName name="_15Macros_Import_.qbop" localSheetId="3">[18]!'[Macros Import].qbop'</definedName>
    <definedName name="_15Macros_Import_.qbop" localSheetId="4">[18]!'[Macros Import].qbop'</definedName>
    <definedName name="_15Macros_Import_.qbop">[18]!'[Macros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0" hidden="1">[21]ER!#REF!</definedName>
    <definedName name="_19__123Graph_BCPI_ER_LOG" localSheetId="1" hidden="1">[21]ER!#REF!</definedName>
    <definedName name="_19__123Graph_BCPI_ER_LOG" localSheetId="5" hidden="1">[21]ER!#REF!</definedName>
    <definedName name="_19__123Graph_BCPI_ER_LOG" hidden="1">[21]ER!#REF!</definedName>
    <definedName name="_1981" localSheetId="5">#REF!</definedName>
    <definedName name="_1981">#REF!</definedName>
    <definedName name="_1982" localSheetId="5">#REF!</definedName>
    <definedName name="_1982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>#REF!</definedName>
    <definedName name="_1989" localSheetId="5">#REF!</definedName>
    <definedName name="_1989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Macros_Import_.qbop">#N/A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__123Graph_ACPI_ER_LOG" hidden="1">[21]ER!#REF!</definedName>
    <definedName name="_2__123Graph_AFIG_D" localSheetId="5" hidden="1">#REF!</definedName>
    <definedName name="_2__123Graph_AFIG_D" hidden="1">#REF!</definedName>
    <definedName name="_20__123Graph_BIBA_IBRD" localSheetId="4" hidden="1">[21]WB!#REF!</definedName>
    <definedName name="_20__123Graph_BIBA_IBRD" hidden="1">[21]WB!#REF!</definedName>
    <definedName name="_20__123Graph_XREALEX_WAGE" hidden="1">[24]PRIVATE!#REF!</definedName>
    <definedName name="_2000" localSheetId="5">#REF!</definedName>
    <definedName name="_2000">#REF!</definedName>
    <definedName name="_2001" localSheetId="5">#REF!</definedName>
    <definedName name="_2001">#REF!</definedName>
    <definedName name="_2002" localSheetId="5">#REF!</definedName>
    <definedName name="_2002">#REF!</definedName>
    <definedName name="_2003">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6">[25]!'[Macros Import].qbop'</definedName>
    <definedName name="_24Macros_Import_.qbop" localSheetId="3">[25]!'[Macros Import].qbop'</definedName>
    <definedName name="_24Macros_Import_.qbop" localSheetId="4">[25]!'[Macros Import].qbop'</definedName>
    <definedName name="_24Macros_Import_.qbop">[25]!'[Macros Import].qbop'</definedName>
    <definedName name="_25__123Graph_ACPI_ER_LOG" localSheetId="0" hidden="1">[26]ER!#REF!</definedName>
    <definedName name="_25__123Graph_ACPI_ER_LOG" localSheetId="1" hidden="1">[26]ER!#REF!</definedName>
    <definedName name="_25__123Graph_ACPI_ER_LOG" localSheetId="2" hidden="1">[26]ER!#REF!</definedName>
    <definedName name="_25__123Graph_ACPI_ER_LOG" localSheetId="3" hidden="1">[26]ER!#REF!</definedName>
    <definedName name="_25__123Graph_ACPI_ER_LOG" localSheetId="5" hidden="1">[26]ER!#REF!</definedName>
    <definedName name="_25__123Graph_ACPI_ER_LOG" hidden="1">[26]ER!#REF!</definedName>
    <definedName name="_25__123Graph_BWB_ADJ_PRJ" hidden="1">[21]WB!$Q$257:$AK$257</definedName>
    <definedName name="_26__123Graph_BCPI_ER_LOG" localSheetId="0" hidden="1">[26]ER!#REF!</definedName>
    <definedName name="_26__123Graph_BCPI_ER_LOG" localSheetId="1" hidden="1">[26]ER!#REF!</definedName>
    <definedName name="_26__123Graph_BCPI_ER_LOG" localSheetId="2" hidden="1">[26]ER!#REF!</definedName>
    <definedName name="_26__123Graph_BCPI_ER_LOG" localSheetId="3" hidden="1">[26]ER!#REF!</definedName>
    <definedName name="_26__123Graph_BCPI_ER_LOG" localSheetId="5" hidden="1">[26]ER!#REF!</definedName>
    <definedName name="_26__123Graph_BCPI_ER_LOG" hidden="1">[26]ER!#REF!</definedName>
    <definedName name="_27__123Graph_ACPI_ER_LOG" localSheetId="0" hidden="1">[13]ER!#REF!</definedName>
    <definedName name="_27__123Graph_ACPI_ER_LOG" localSheetId="1" hidden="1">[13]ER!#REF!</definedName>
    <definedName name="_27__123Graph_ACPI_ER_LOG" localSheetId="2" hidden="1">[13]ER!#REF!</definedName>
    <definedName name="_27__123Graph_ACPI_ER_LOG" hidden="1">[13]ER!#REF!</definedName>
    <definedName name="_27__123Graph_BIBA_IBRD" localSheetId="2" hidden="1">[26]WB!#REF!</definedName>
    <definedName name="_27__123Graph_BIBA_IBRD" hidden="1">[26]WB!#REF!</definedName>
    <definedName name="_27_0CUADRO_N__4.">[27]monthly!#REF!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6">[28]!'[Macros Import].qbop'</definedName>
    <definedName name="_2Macros_Import_.qbop" localSheetId="3">[28]!'[Macros Import].qbop'</definedName>
    <definedName name="_2Macros_Import_.qbop" localSheetId="4">[28]!'[Macros Import].qbop'</definedName>
    <definedName name="_2Macros_Import_.qbop">[28]!'[Macros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[13]ER!#REF!</definedName>
    <definedName name="_3__123Graph_ACPI_ER_LOG" hidden="1">[13]ER!#REF!</definedName>
    <definedName name="_3__123Graph_ATERMS_OF_TRADE" localSheetId="5" hidden="1">#REF!</definedName>
    <definedName name="_3__123Graph_ATERMS_OF_TRADE" hidden="1">#REF!</definedName>
    <definedName name="_30__123Graph_XREALEX_WAGE" localSheetId="4" hidden="1">[24]PRIVATE!#REF!</definedName>
    <definedName name="_30__123Graph_XREALEX_WAGE" hidden="1">[24]PRIVATE!#REF!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_0GRÁFICO_N_10.2">[27]monthly!#REF!</definedName>
    <definedName name="_31CONSOL_DEPOSITS" localSheetId="4">'[29]A 11'!#REF!</definedName>
    <definedName name="_31CONSOL_DEPOSITS">'[29]A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localSheetId="5" hidden="1">[13]WB!#REF!</definedName>
    <definedName name="_5__123Graph_BIBA_IBRD" hidden="1">[13]WB!#REF!</definedName>
    <definedName name="_5__123Graph_XFIG_D" localSheetId="5" hidden="1">#REF!</definedName>
    <definedName name="_5__123Graph_XFIG_D" hidden="1">#REF!</definedName>
    <definedName name="_51__123Graph_BIBA_IBRD" localSheetId="5" hidden="1">[13]WB!#REF!</definedName>
    <definedName name="_51__123Graph_BIBA_IBRD" hidden="1">[13]WB!#REF!</definedName>
    <definedName name="_518" localSheetId="5">#REF!</definedName>
    <definedName name="_518">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hidden="1">#REF!</definedName>
    <definedName name="_617" localSheetId="5">#REF!</definedName>
    <definedName name="_617">#REF!</definedName>
    <definedName name="_675" localSheetId="5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[21]ER!#REF!</definedName>
    <definedName name="_7__123Graph_ACPI_ER_LOG" hidden="1">[21]ER!#REF!</definedName>
    <definedName name="_7_0absorc">[23]Programa!#REF!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_0c">[23]Programa!#REF!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_0CUADRO_N__4.">[22]Afiliados!#REF!</definedName>
    <definedName name="_9CONSOL_DEPOSITS" localSheetId="4">'[30]A 11'!#REF!</definedName>
    <definedName name="_9CONSOL_DEPOSITS">'[30]A 11'!#REF!</definedName>
    <definedName name="_aaV110" localSheetId="4">[31]QNEWLOR!#REF!</definedName>
    <definedName name="_aaV110">[31]QNEWLOR!#REF!</definedName>
    <definedName name="_aIV114" localSheetId="4">[31]QNEWLOR!#REF!</definedName>
    <definedName name="_aIV114">[31]QNEWLOR!#REF!</definedName>
    <definedName name="_aIV190" localSheetId="4">[31]QNEWLOR!#REF!</definedName>
    <definedName name="_aIV190">[31]QNEWLOR!#REF!</definedName>
    <definedName name="_AJU97" localSheetId="5">#REF!</definedName>
    <definedName name="_AJU97">#REF!</definedName>
    <definedName name="_AJU98" localSheetId="5">#REF!</definedName>
    <definedName name="_AJU98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1">#REF!</definedName>
    <definedName name="_BOP2">[32]BoP!#REF!</definedName>
    <definedName name="_bop3">[33]BOP!#REF!</definedName>
    <definedName name="_BTO2" localSheetId="5">#REF!</definedName>
    <definedName name="_BTO2">#REF!</definedName>
    <definedName name="_CEL96" localSheetId="5">#REF!</definedName>
    <definedName name="_CEL96">#REF!</definedName>
    <definedName name="_cud21" localSheetId="5">#REF!</definedName>
    <definedName name="_cud21">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ic96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'[34]Fax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10">#REF!</definedName>
    <definedName name="_FAL11">#REF!</definedName>
    <definedName name="_FAL12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AL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[35]C!$P$428:$T$428</definedName>
    <definedName name="_FIS96" localSheetId="5">#REF!</definedName>
    <definedName name="_FIS96">#REF!</definedName>
    <definedName name="_FIV1" localSheetId="5">#REF!</definedName>
    <definedName name="_FIV1">#REF!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Jin2">[36]CCFF!#REF!</definedName>
    <definedName name="_JR1" localSheetId="5">#REF!</definedName>
    <definedName name="_JR1">#REF!</definedName>
    <definedName name="_JR2" localSheetId="5">#REF!</definedName>
    <definedName name="_JR2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 localSheetId="5">#REF!</definedName>
    <definedName name="_MAR1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>[23]Programa!#REF!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mk14">[39]NFPEntps!#REF!</definedName>
    <definedName name="_MTS2">'[40]Annual Tables'!#REF!</definedName>
    <definedName name="_NA1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5">#REF!</definedName>
    <definedName name="_npp2000">#REF!</definedName>
    <definedName name="_npp2001" localSheetId="5">#REF!</definedName>
    <definedName name="_npp2001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4" hidden="1">0</definedName>
    <definedName name="_Order1" hidden="1">255</definedName>
    <definedName name="_Order2" hidden="1">255</definedName>
    <definedName name="_os1">#N/A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G2">[40]Index!#REF!</definedName>
    <definedName name="_PAG3">[40]Index!#REF!</definedName>
    <definedName name="_PAG4">[40]Index!#REF!</definedName>
    <definedName name="_PAG5">[40]Index!#REF!</definedName>
    <definedName name="_PAG6">[40]Index!#REF!</definedName>
    <definedName name="_PAG7" localSheetId="5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>#REF!</definedName>
    <definedName name="_POR96" localSheetId="5">#REF!</definedName>
    <definedName name="_POR96">#REF!</definedName>
    <definedName name="_PRN96" localSheetId="5">#REF!</definedName>
    <definedName name="_PRN96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[31]QNEWLOR!#REF!</definedName>
    <definedName name="_qV196">[31]QNEWLOR!#REF!</definedName>
    <definedName name="_red42">'[43]RED Table 41'!$A$7:$I$7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[32]RES!#REF!</definedName>
    <definedName name="_RES2">[32]RES!#REF!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ei2">#REF!</definedName>
    <definedName name="_sei98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N96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7">[44]R7!$A$1:$G$31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0">[45]TC!#REF!</definedName>
    <definedName name="_TAB11">[45]TC!#REF!</definedName>
    <definedName name="_TAB12" localSheetId="5">#REF!</definedName>
    <definedName name="_TAB12">#REF!</definedName>
    <definedName name="_TAB13" localSheetId="5">[45]TC!#REF!</definedName>
    <definedName name="_TAB13">[45]TC!#REF!</definedName>
    <definedName name="_TAB16">[45]Null1!#REF!</definedName>
    <definedName name="_TAB18">[45]TC!#REF!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">[45]TC!#REF!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'[46]shared data'!$A$1:$G$71</definedName>
    <definedName name="_Tab40" localSheetId="5">#REF!</definedName>
    <definedName name="_Tab40">#REF!</definedName>
    <definedName name="_tab41" localSheetId="5">#REF!</definedName>
    <definedName name="_tab41">#REF!</definedName>
    <definedName name="_TAB5" localSheetId="5">[45]TC!#REF!</definedName>
    <definedName name="_TAB5">[45]TC!#REF!</definedName>
    <definedName name="_TAB6" localSheetId="5">[45]TC!#REF!</definedName>
    <definedName name="_TAB6">[45]TC!#REF!</definedName>
    <definedName name="_TAB7" localSheetId="5">#REF!</definedName>
    <definedName name="_TAB7">#REF!</definedName>
    <definedName name="_TAB8" localSheetId="5">[45]TC!#REF!</definedName>
    <definedName name="_TAB8">[45]TC!#REF!</definedName>
    <definedName name="_TAB9" localSheetId="5">[45]TC!#REF!</definedName>
    <definedName name="_TAB9">[45]TC!#REF!</definedName>
    <definedName name="_tbl1" localSheetId="5">#REF!</definedName>
    <definedName name="_tbl1">#REF!</definedName>
    <definedName name="_tnt1">#N/A</definedName>
    <definedName name="_Toc127541614" localSheetId="0">'Tabla 1.'!$D$6</definedName>
    <definedName name="_Toc191191306_3" localSheetId="0">[47]anex7!#REF!</definedName>
    <definedName name="_Toc191191306_3" localSheetId="1">[47]anex7!#REF!</definedName>
    <definedName name="_Toc191191306_3" localSheetId="4">[47]anex7!#REF!</definedName>
    <definedName name="_Toc191191306_3" localSheetId="5">[47]anex7!#REF!</definedName>
    <definedName name="_Toc191191306_3">[47]anex7!#REF!</definedName>
    <definedName name="_TOT58" localSheetId="0">[7]GROWTH!#REF!</definedName>
    <definedName name="_TOT58" localSheetId="1">[7]GROWTH!#REF!</definedName>
    <definedName name="_TOT58" localSheetId="4">[7]GROWTH!#REF!</definedName>
    <definedName name="_TOT58">[7]GROWTH!#REF!</definedName>
    <definedName name="_UES96" localSheetId="5">#REF!</definedName>
    <definedName name="_UES96">#REF!</definedName>
    <definedName name="_VAO98" localSheetId="5">#REF!</definedName>
    <definedName name="_VAO98">#REF!</definedName>
    <definedName name="_VAO99" localSheetId="5">#REF!</definedName>
    <definedName name="_VAO99">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 localSheetId="1">[3]Imp!#REF!</definedName>
    <definedName name="_Z" localSheetId="2">[3]Imp!#REF!</definedName>
    <definedName name="_Z" localSheetId="3">[3]Imp!#REF!</definedName>
    <definedName name="_Z" localSheetId="5">[3]Imp!#REF!</definedName>
    <definedName name="_Z">[3]Imp!#REF!</definedName>
    <definedName name="a" localSheetId="0" hidden="1">[21]WB!#REF!</definedName>
    <definedName name="a" localSheetId="1" hidden="1">[21]WB!#REF!</definedName>
    <definedName name="A" localSheetId="4">#REF!</definedName>
    <definedName name="a" localSheetId="5" hidden="1">[21]WB!#REF!</definedName>
    <definedName name="a" hidden="1">[21]WB!#REF!</definedName>
    <definedName name="a\V104" localSheetId="0">[31]QNEWLOR!#REF!</definedName>
    <definedName name="a\V104" localSheetId="1">[31]QNEWLOR!#REF!</definedName>
    <definedName name="a\V104" localSheetId="4">[31]QNEWLOR!#REF!</definedName>
    <definedName name="a\V104">[31]QNEWLOR!#REF!</definedName>
    <definedName name="A_impresión_IM">'[49]ponder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ENARIO">#REF!</definedName>
    <definedName name="acentral" localSheetId="5">#REF!</definedName>
    <definedName name="acentral">#REF!</definedName>
    <definedName name="ACT" localSheetId="5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'[51]COP FED'!#REF!</definedName>
    <definedName name="ACwvu.PLA1." localSheetId="1" hidden="1">'[51]COP FED'!#REF!</definedName>
    <definedName name="ACwvu.PLA1." localSheetId="2" hidden="1">'[51]COP FED'!#REF!</definedName>
    <definedName name="ACwvu.PLA1." localSheetId="4" hidden="1">'[51]COP FED'!#REF!</definedName>
    <definedName name="ACwvu.PLA1." localSheetId="5" hidden="1">'[51]COP FED'!#REF!</definedName>
    <definedName name="ACwvu.PLA1." hidden="1">'[51]COP FED'!#REF!</definedName>
    <definedName name="ACwvu.PLA2." hidden="1">'[51]COP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b">[52]CIRRs!$C$59</definedName>
    <definedName name="Adf">[52]CIRRs!$C$60</definedName>
    <definedName name="ADICIONAIS" localSheetId="5">#REF!</definedName>
    <definedName name="ADICIONAIS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>#REF!</definedName>
    <definedName name="Agregados">'[50]Ganancias o Pérdidas BC'!$C$10:$H$34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'[53]Expenditure &amp; Saving'!$AF$1:$AF$65536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[54]GYP!$A$2</definedName>
    <definedName name="AJUSTE2">[55]GYP!$A$2</definedName>
    <definedName name="AJUV00" localSheetId="5">#REF!</definedName>
    <definedName name="AJUV00">#REF!</definedName>
    <definedName name="AJUV97" localSheetId="5">#REF!</definedName>
    <definedName name="AJUV97">#REF!</definedName>
    <definedName name="AJUV98" localSheetId="5">#REF!</definedName>
    <definedName name="AJUV98">#REF!</definedName>
    <definedName name="AJUV99">#REF!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'[56]Int rate table spreads'!$C$7</definedName>
    <definedName name="ALRM" localSheetId="5">#REF!</definedName>
    <definedName name="ALRM">#REF!</definedName>
    <definedName name="alter3a" localSheetId="5">#REF!</definedName>
    <definedName name="alter3a">#REF!</definedName>
    <definedName name="alter3b" localSheetId="5">#REF!</definedName>
    <definedName name="alter3b">#REF!</definedName>
    <definedName name="ALTNGDP_R" localSheetId="5">[57]Q1!#REF!</definedName>
    <definedName name="ALTNGDP_R">[57]Q1!#REF!</definedName>
    <definedName name="ALTPCPI" localSheetId="5">[57]Q3!#REF!</definedName>
    <definedName name="ALTPCPI">[57]Q3!#REF!</definedName>
    <definedName name="amort" localSheetId="5">#REF!</definedName>
    <definedName name="amort">#REF!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4">[59]BCP!#REF!</definedName>
    <definedName name="ANEXO2" localSheetId="5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>[60]Contribution!$C$326:$DC$340</definedName>
    <definedName name="AÑO">'[61]Federal-r'!$HE$5487</definedName>
    <definedName name="ANO00" localSheetId="5">#REF!</definedName>
    <definedName name="ANO00">#REF!</definedName>
    <definedName name="ANO00A" localSheetId="5">#REF!</definedName>
    <definedName name="ANO00A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5">#REF!</definedName>
    <definedName name="APU">#REF!</definedName>
    <definedName name="AR">[62]ARBOL!$C$3</definedName>
    <definedName name="Arbol">'[50]Arbol Rentabilidad'!$B$6:$H$68</definedName>
    <definedName name="area_de_impressaoEST" localSheetId="5">#REF!</definedName>
    <definedName name="area_de_impressaoEST">#REF!</definedName>
    <definedName name="Área_impressão_DIR" localSheetId="5">#REF!</definedName>
    <definedName name="Área_impressão_DIR">#REF!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'[63]Fax a enviar'!#REF!</definedName>
    <definedName name="as" hidden="1">'[63]Fax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F">#REF!</definedName>
    <definedName name="ASDFG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ET">[62]SOLVENCIA!$D$48</definedName>
    <definedName name="Assistance">[64]Sheet1!$B$2:$T$56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SSUMPB">#REF!</definedName>
    <definedName name="atlantic">[65]nonopec!$D$424:$D$433</definedName>
    <definedName name="atrade" localSheetId="6">[18]!atrade</definedName>
    <definedName name="atrade" localSheetId="3">[18]!atrade</definedName>
    <definedName name="atrade" localSheetId="4">[18]!atrade</definedName>
    <definedName name="atrade">[18]!atrade</definedName>
    <definedName name="ATS" localSheetId="5">#REF!</definedName>
    <definedName name="ATS">#REF!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[52]CIRRs!$C$67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banks1">#REF!</definedName>
    <definedName name="banks2">#REF!</definedName>
    <definedName name="baron" hidden="1">#REF!</definedName>
    <definedName name="BASDAT">'[40]Annual Tables'!#REF!</definedName>
    <definedName name="base">'[68]K. IMF Base'!$A$170:$CI$255</definedName>
    <definedName name="baseflow">'[68]K. IMF Base'!#REF!</definedName>
    <definedName name="BaseYear" localSheetId="5">#REF!</definedName>
    <definedName name="BaseYear">#REF!</definedName>
    <definedName name="Basic_Data" localSheetId="5">#REF!</definedName>
    <definedName name="Basic_Data">#REF!</definedName>
    <definedName name="BASOMA" localSheetId="5">#REF!</definedName>
    <definedName name="BASOMA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ave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EProg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'[69]Crédito SPNF (fiscal)'!#REF!</definedName>
    <definedName name="BDEAC">[52]CIRRs!$C$70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BA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>#REF!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DE">#REF!</definedName>
    <definedName name="BEF">[52]CIRRs!$C$79</definedName>
    <definedName name="Bei">[70]terms!#REF!</definedName>
    <definedName name="Belgium_wt">'[66]OECD wgt'!$B$15</definedName>
    <definedName name="BENEF98" localSheetId="5">#REF!</definedName>
    <definedName name="BENEF98">#REF!</definedName>
    <definedName name="BENEF99" localSheetId="5">#REF!</definedName>
    <definedName name="BENEF99">#REF!</definedName>
    <definedName name="BeneficioNetoY3">'[71]Vaciado 1'!$F$153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>#REF!</definedName>
    <definedName name="BFL_C_P" localSheetId="5">#REF!</definedName>
    <definedName name="BFL_C_P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>#REF!</definedName>
    <definedName name="BFL_D_P" localSheetId="5">#REF!</definedName>
    <definedName name="BFL_D_P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6">[72]!BFLD_DF</definedName>
    <definedName name="BFLD_DF" localSheetId="3">[72]!BFLD_DF</definedName>
    <definedName name="BFLD_DF" localSheetId="4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>#REF!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_S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OTH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O">[41]raw!#REF!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FBA">#REF!</definedName>
    <definedName name="BKFBI">#REF!</definedName>
    <definedName name="BKFMU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[75]Q6!$E$28:$AH$28</definedName>
    <definedName name="BMI" localSheetId="5">#REF!</definedName>
    <definedName name="BMI">#REF!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_G">#REF!</definedName>
    <definedName name="BMII_P">#REF!</definedName>
    <definedName name="BMIIB">#N/A</definedName>
    <definedName name="BMIIBA" localSheetId="5">#REF!</definedName>
    <definedName name="BMIIBA">#REF!</definedName>
    <definedName name="BMIIBI" localSheetId="5">#REF!</definedName>
    <definedName name="BMIIBI">#REF!</definedName>
    <definedName name="BMIIG">#N/A</definedName>
    <definedName name="BMIIMU" localSheetId="5">#REF!</definedName>
    <definedName name="BMIIMU">#REF!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NEO">#REF!</definedName>
    <definedName name="BNF">"CA"</definedName>
    <definedName name="BO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[59]BCP!#REF!</definedName>
    <definedName name="BOLETIN">[59]BCP!#REF!</definedName>
    <definedName name="Bolivia" localSheetId="5">#REF!</definedName>
    <definedName name="Bolivia">#REF!</definedName>
    <definedName name="BOP">#N/A</definedName>
    <definedName name="BOPF" localSheetId="5">#REF!</definedName>
    <definedName name="BOPF">#REF!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ORRA_CUADROS" localSheetId="6">[76]!BORRA_CUADROS</definedName>
    <definedName name="BORRA_CUADROS">[76]!BORRA_CUADROS</definedName>
    <definedName name="BPBNF" localSheetId="5">#REF!</definedName>
    <definedName name="BPBNF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razil">#REF!</definedName>
    <definedName name="BRECHA">[62]BRECHA!$E$3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std">#REF!</definedName>
    <definedName name="BTO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TRP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[75]Q6!$E$26:$AH$26</definedName>
    <definedName name="BXI" localSheetId="5">#REF!</definedName>
    <definedName name="BXI">#REF!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>#REF!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e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nada_wt">'[66]OECD wgt'!$B$10</definedName>
    <definedName name="CAPA" localSheetId="5">#REF!</definedName>
    <definedName name="CAPA">#REF!</definedName>
    <definedName name="CAperc" localSheetId="5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5">#REF!</definedName>
    <definedName name="CAr">#REF!</definedName>
    <definedName name="CAS">[62]CASCADA!$C$4</definedName>
    <definedName name="Cascada">[77]Hoja3!$B$1:$L$98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 localSheetId="5">#REF!</definedName>
    <definedName name="ccme2000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>#REF!</definedName>
    <definedName name="ccme99" localSheetId="5">#REF!</definedName>
    <definedName name="ccme99">#REF!</definedName>
    <definedName name="ccode">273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ENGOVT">#REF!</definedName>
    <definedName name="CEPA96">#REF!</definedName>
    <definedName name="CFA">[52]CIRRs!$C$81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G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ILE">#REF!</definedName>
    <definedName name="CHK">#REF!</definedName>
    <definedName name="CHK1.1">[57]Q1!#REF!</definedName>
    <definedName name="CHK2.1">[57]Q2!#REF!</definedName>
    <definedName name="CHK2.2">[57]Q2!#REF!</definedName>
    <definedName name="CHK2.3">[57]Q2!#REF!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n">[23]Programa!#REF!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_PARIS_2004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bccr">#REF!</definedName>
    <definedName name="cmbcom">#REF!</definedName>
    <definedName name="CMD">[59]BCP!#REF!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>#REF!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nspnf">#REF!</definedName>
    <definedName name="CNY">#REF!</definedName>
    <definedName name="Cobertura">'[50]Ranking Bancario'!$Z$4:$AD$54</definedName>
    <definedName name="COLOMBIA" localSheetId="5">#REF!</definedName>
    <definedName name="COLOMBIA">#REF!</definedName>
    <definedName name="Colombia___Summary_Accounts_of_the_Financial_System" localSheetId="6">[0]!base-flow</definedName>
    <definedName name="Colombia___Summary_Accounts_of_the_Financial_System" localSheetId="5">base-flow</definedName>
    <definedName name="Colombia___Summary_Accounts_of_the_Financial_System">base-flow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ma" localSheetId="5">[23]Programa!#REF!</definedName>
    <definedName name="coma">[23]Programa!#REF!</definedName>
    <definedName name="COMPAR" localSheetId="5">#REF!</definedName>
    <definedName name="COMPAR">#REF!</definedName>
    <definedName name="COMPIGP" localSheetId="5">#REF!</definedName>
    <definedName name="COMPIGP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[78]MONTHLY!$BP$4:$CA$4</definedName>
    <definedName name="cons12mon">'[79]GDP projections'!#REF!</definedName>
    <definedName name="CONS2">[78]MONTHLY!$CB$4:$CM$4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nsperc">'[79]GDP projections'!#REF!</definedName>
    <definedName name="consqtr">'[79]GDP projections'!#REF!</definedName>
    <definedName name="CONTENTS">[80]Contents!$A$1:$F$36</definedName>
    <definedName name="cooperantes" localSheetId="2">#REF!</definedName>
    <definedName name="cooperantes" localSheetId="3">#REF!</definedName>
    <definedName name="cooperantes" localSheetId="4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ountryName">'[81]Exchange Rate chart'!#REF!</definedName>
    <definedName name="cp" localSheetId="4" hidden="1">'[82]C Summary'!#REF!</definedName>
    <definedName name="cp" hidden="1">'[82]C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">[83]CPI!$A$4:$M$160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PICUM">#REF!</definedName>
    <definedName name="CRECWM">[84]SUPUESTOS!A$15</definedName>
    <definedName name="cred" localSheetId="5">#REF!</definedName>
    <definedName name="cred">#REF!</definedName>
    <definedName name="cred1" localSheetId="5">#REF!</definedName>
    <definedName name="cred1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>[23]Programa!#REF!</definedName>
    <definedName name="cred98j" localSheetId="5">[23]Programa!#REF!</definedName>
    <definedName name="cred98j">[23]Programa!#REF!</definedName>
    <definedName name="cred98s" localSheetId="5">#REF!</definedName>
    <definedName name="cred98s">#REF!</definedName>
    <definedName name="cred99" localSheetId="5">#REF!</definedName>
    <definedName name="cred99">#REF!</definedName>
    <definedName name="CREDITO" localSheetId="5">#REF!</definedName>
    <definedName name="CREDITO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'[85]fondo promedio'!$A$36:$L$74</definedName>
    <definedName name="CUADRO_N__4.1.3" localSheetId="5">#REF!</definedName>
    <definedName name="CUADRO_N__4.1.3">#REF!</definedName>
    <definedName name="CUADRO_No_9_C" localSheetId="5">#REF!</definedName>
    <definedName name="CUADRO_No_9_C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[59]BCP!#REF!</definedName>
    <definedName name="culo">'[86]graf 1'!$A$1:$IV$2</definedName>
    <definedName name="cuman">[60]Contribution!$C$378:$DC$392</definedName>
    <definedName name="Cuota">'[50]Dinámica Couta Mercado'!$A$11:$O$28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rrVintage">[87]Current!$D$66</definedName>
    <definedName name="cutoff">'[88]LIC cutoff'!$A$2:$B$15</definedName>
    <definedName name="CYEAR2021" localSheetId="5">[89]Coal!$B$583:$J$583</definedName>
    <definedName name="CYEAR2021">[90]Coal!$B$583:$J$583</definedName>
    <definedName name="CYEAR2022" localSheetId="5">[89]Coal!$K$583:$V$583</definedName>
    <definedName name="CYEAR2022">[90]Coal!$K$583:$V$583</definedName>
    <definedName name="CYEAR2023" localSheetId="5">[89]Coal!$W$583:$AH$583</definedName>
    <definedName name="CYEAR2023">[90]Coal!$W$583:$AH$583</definedName>
    <definedName name="CYEAR2024" localSheetId="5">[89]Coal!$AI$583:$AT$583</definedName>
    <definedName name="CYEAR2024">[90]Coal!$AI$583:$AT$583</definedName>
    <definedName name="CYEAR2025" localSheetId="5">[89]Coal!$AU$583:$AX$583</definedName>
    <definedName name="CYEAR2025">[90]Coal!$AU$583:$AX$583</definedName>
    <definedName name="d" localSheetId="0" hidden="1">'[91]Fax a enviar'!#REF!</definedName>
    <definedName name="d" localSheetId="1" hidden="1">'[91]Fax a enviar'!#REF!</definedName>
    <definedName name="d" localSheetId="2" hidden="1">'[91]Fax a enviar'!#REF!</definedName>
    <definedName name="d" localSheetId="4" hidden="1">'[91]Fax a enviar'!#REF!</definedName>
    <definedName name="d" localSheetId="5" hidden="1">'[91]Fax a enviar'!#REF!</definedName>
    <definedName name="d" hidden="1">'[91]Fax a enviar'!#REF!</definedName>
    <definedName name="D_ALTBCA_GDP" localSheetId="5">#REF!</definedName>
    <definedName name="D_ALTBCA_GDP">#REF!</definedName>
    <definedName name="D_ALTNGDP_R" localSheetId="5">#REF!</definedName>
    <definedName name="D_ALTNGDP_R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[92]DA!#REF!</definedName>
    <definedName name="D_EDNA_D">[92]DA!#REF!</definedName>
    <definedName name="D_EDNA_T">[92]DA!#REF!</definedName>
    <definedName name="D_EDNE">[92]DA!#REF!</definedName>
    <definedName name="D_ENDA" localSheetId="5">#REF!</definedName>
    <definedName name="D_ENDA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GCB">#REF!</definedName>
    <definedName name="D_GGB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5">#REF!</definedName>
    <definedName name="DAMU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Database_MI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atbl">#REF!</definedName>
    <definedName name="date" localSheetId="4">[93]Tablas!$IV$1:$IV$2</definedName>
    <definedName name="date">[94]Tablas!$IV$1:$IV$2</definedName>
    <definedName name="dates">'[46]shared data'!$S$8:$S$155</definedName>
    <definedName name="DATES_A">'[46]shared data'!$D$2:$AC$2</definedName>
    <definedName name="dates_w" localSheetId="5">#REF!</definedName>
    <definedName name="dates_w">#REF!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atesaa">#REF!</definedName>
    <definedName name="datess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A">#REF!</definedName>
    <definedName name="DBI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cc" localSheetId="5">#REF!</definedName>
    <definedName name="dcc">#REF!</definedName>
    <definedName name="dcc98j" localSheetId="5">[23]Programa!#REF!</definedName>
    <definedName name="dcc98j">[23]Programa!#REF!</definedName>
    <definedName name="dcc98s" localSheetId="5">#REF!</definedName>
    <definedName name="dcc98s">#REF!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 localSheetId="5">#REF!</definedName>
    <definedName name="DD__GDI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DR">#REF!</definedName>
    <definedName name="DDRBA">#REF!</definedName>
    <definedName name="Deal_Date">'[67]Inter-Bank'!$B$5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BT_NEW">[58]Debt!#REF!</definedName>
    <definedName name="DEBT_OLD">[58]Debt!#REF!</definedName>
    <definedName name="DEBT_TOT">[58]Debt!#REF!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">[52]CIRRs!$C$84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nmark_wt">'[66]OECD wgt'!$B$17</definedName>
    <definedName name="Department">'[81]Exchange Rate chart'!#REF!</definedName>
    <definedName name="DependenciaBrecha">[95]ROE!$B$136</definedName>
    <definedName name="DependenciaBrecha2">[96]ROE!$B$136</definedName>
    <definedName name="DependenciaSpread">[95]ROE!$B$134</definedName>
    <definedName name="DependenciaSpread2">[96]ROE!$B$134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ESC96">#REF!</definedName>
    <definedName name="DESPUESCORTE">#REF!</definedName>
    <definedName name="dexbccr">#REF!</definedName>
    <definedName name="df">[5]!df</definedName>
    <definedName name="dfdf" localSheetId="4" hidden="1">'[91]Fax a enviar'!#REF!</definedName>
    <definedName name="dfdf" localSheetId="5" hidden="1">'[91]Fax a enviar'!#REF!</definedName>
    <definedName name="dfdf" hidden="1">'[91]Fax a enviar'!#REF!</definedName>
    <definedName name="dfdfsd" localSheetId="4" hidden="1">'[97]Fax a enviar'!#REF!</definedName>
    <definedName name="dfdfsd" hidden="1">'[97]Fax a enviar'!#REF!</definedName>
    <definedName name="dfdgfdfd" localSheetId="4" hidden="1">'[98]Fax a enviar'!#REF!</definedName>
    <definedName name="dfdgfdfd" hidden="1">'[98]Fax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>#REF!</definedName>
    <definedName name="DIC._88" localSheetId="5">#REF!</definedName>
    <definedName name="DIC._88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[99]A.11!#REF!</definedName>
    <definedName name="DISB">[58]Debt!#REF!</definedName>
    <definedName name="Discount_IDA">[100]NPV!$B$28</definedName>
    <definedName name="Discount_IDA1" localSheetId="5">#REF!</definedName>
    <definedName name="Discount_IDA1">#REF!</definedName>
    <definedName name="Discount_NC" localSheetId="0">[100]NPV!#REF!</definedName>
    <definedName name="Discount_NC" localSheetId="1">[100]NPV!#REF!</definedName>
    <definedName name="Discount_NC" localSheetId="2">[100]NPV!#REF!</definedName>
    <definedName name="Discount_NC" localSheetId="5">[100]NPV!#REF!</definedName>
    <definedName name="Discount_NC">[100]NPV!#REF!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">[101]Base!$H$2816</definedName>
    <definedName name="DIVISOOR">[102]Sheet2!$A$46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MBYS">[84]RESULTADOS!$A$86:$IV$86</definedName>
    <definedName name="DMU" localSheetId="5">#REF!</definedName>
    <definedName name="DMU">#REF!</definedName>
    <definedName name="DNP">[84]SUPUESTOS!A$18</definedName>
    <definedName name="DO" localSheetId="2">#REF!</definedName>
    <definedName name="DO" localSheetId="3">#REF!</definedName>
    <definedName name="DO" localSheetId="4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localSheetId="5" hidden="1">'[91]Fax a enviar'!#REF!</definedName>
    <definedName name="ds" hidden="1">'[91]Fax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4" hidden="1">'[91]Fax a enviar'!#REF!</definedName>
    <definedName name="dsds" hidden="1">'[91]Fax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>#REF!</definedName>
    <definedName name="dummy" localSheetId="5">#REF!</definedName>
    <definedName name="dummy">#REF!</definedName>
    <definedName name="DXBYS">[84]RESULTADOS!$A$82:$IV$82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owas">[70]terms!#REF!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NA_B">[92]Q6!#REF!</definedName>
    <definedName name="EDNA_D">[92]Q7!#REF!</definedName>
    <definedName name="EDNA_T">[92]Q5!#REF!</definedName>
    <definedName name="EDNE">[92]Q7!#REF!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4" hidden="1">'[103]Fax a enviar'!#REF!</definedName>
    <definedName name="efdgd" hidden="1">'[103]Fax a enviar'!#REF!</definedName>
    <definedName name="EfectivoCuentasBancarias">'[71]Vaciado 1'!$D$13</definedName>
    <definedName name="efefte" localSheetId="4" hidden="1">'[103]Fax a enviar'!#REF!</definedName>
    <definedName name="efefte" localSheetId="5" hidden="1">'[103]Fax a enviar'!#REF!</definedName>
    <definedName name="efefte" hidden="1">'[103]Fax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IB">[52]CIRRs!$C$61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le">#REF!</definedName>
    <definedName name="elect">#REF!</definedName>
    <definedName name="ELV">[104]FIN!#REF!</definedName>
    <definedName name="EMETEL" localSheetId="5">#REF!</definedName>
    <definedName name="EMETEL">#REF!</definedName>
    <definedName name="emi" localSheetId="5">#REF!</definedName>
    <definedName name="emi">#REF!</definedName>
    <definedName name="emi98j" localSheetId="5">[23]Programa!#REF!</definedName>
    <definedName name="emi98j">[23]Programa!#REF!</definedName>
    <definedName name="emi98s" localSheetId="5">#REF!</definedName>
    <definedName name="emi98s">#REF!</definedName>
    <definedName name="EMISION" localSheetId="4">[59]BCP!#REF!</definedName>
    <definedName name="EMISION">[59]BCP!#REF!</definedName>
    <definedName name="EMIT">'[105]Ranking Bancario'!$BF$5:$BJ$54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cajec">#REF!</definedName>
    <definedName name="encajed">#REF!</definedName>
    <definedName name="ENDA">#N/A</definedName>
    <definedName name="ENDA_PR" localSheetId="5">#REF!</definedName>
    <definedName name="ENDA_PR">#REF!</definedName>
    <definedName name="enda2">[1]Q6!$E$132:$AH$132</definedName>
    <definedName name="ENDE" localSheetId="5">#REF!</definedName>
    <definedName name="ENDE">#REF!</definedName>
    <definedName name="ENE._89" localSheetId="5">#REF!</definedName>
    <definedName name="ENE._89">#REF!</definedName>
    <definedName name="ENE._90" localSheetId="5">#REF!</definedName>
    <definedName name="ENE._90">#REF!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'[91]Fax a enviar'!#REF!</definedName>
    <definedName name="erererer" hidden="1">'[91]Fax a enviar'!#REF!</definedName>
    <definedName name="ererwrw" localSheetId="4" hidden="1">'[98]Fax a enviar'!#REF!</definedName>
    <definedName name="ererwrw" hidden="1">'[98]Fax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[10]C!#REF!</definedName>
    <definedName name="ESTRUCTURA" hidden="1">[10]C!#REF!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">[52]CIRRs!$C$62</definedName>
    <definedName name="EUR">[52]CIRRs!$C$87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[106]Sheet1!$N$2:$Q$26</definedName>
    <definedName name="EXCEDENTE_DEL_10__SEGUN_EL_TOPE_ASIGNADO_A__BUENOS_AIRES__LEY_N__23621">[4]C!$B$18:$N$18</definedName>
    <definedName name="Exch.Rate" localSheetId="5">#REF!</definedName>
    <definedName name="Exch.Rate">#REF!</definedName>
    <definedName name="ExitWRS">[107]Main!$AB$25</definedName>
    <definedName name="Exportacion_Por_Importancia">[108]Macro1!$A$1</definedName>
    <definedName name="EXR_UPDATE" localSheetId="5">#REF!</definedName>
    <definedName name="EXR_UPDATE">#REF!</definedName>
    <definedName name="External_debt_indicators">[109]Table3!$F$8:$AB$437:'[109]Table3'!$AB$9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'[34]Fax a enviar'!#REF!</definedName>
    <definedName name="fdfd" hidden="1">'[34]Fax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'[34]Fax a enviar'!#REF!</definedName>
    <definedName name="fdfdf" hidden="1">'[34]Fax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'[97]Fax a enviar'!#REF!</definedName>
    <definedName name="fdfdsafsdf" hidden="1">'[97]Fax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'[63]Fax a enviar'!#REF!</definedName>
    <definedName name="fdfsd" hidden="1">'[63]Fax a enviar'!#REF!</definedName>
    <definedName name="feb">[23]Programa!#REF!</definedName>
    <definedName name="FEB._89" localSheetId="5">#REF!</definedName>
    <definedName name="FEB._89">#REF!</definedName>
    <definedName name="fecha" localSheetId="5">[23]Programa!#REF!</definedName>
    <definedName name="fecha">[23]Programa!#REF!</definedName>
    <definedName name="fechas">[60]Contribution!$K$51:$DC$52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'[91]Fax a enviar'!#REF!</definedName>
    <definedName name="fef" hidden="1">'[91]Fax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'[91]Fax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'[98]Fax a enviar'!#REF!</definedName>
    <definedName name="fghfghf" hidden="1">'[110]Fax a enviar'!#REF!</definedName>
    <definedName name="fhnfdj" hidden="1">'[91]Fax a enviar'!#REF!</definedName>
    <definedName name="FIDR" localSheetId="5">#REF!</definedName>
    <definedName name="FIDR">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'[66]OECD wgt'!$B$18</definedName>
    <definedName name="FIP">[111]Q4!#REF!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ISUM">#REF!</definedName>
    <definedName name="FLIBOR">[111]Q4!#REF!</definedName>
    <definedName name="FLOPEC" localSheetId="5">#REF!</definedName>
    <definedName name="FLOPEC">#REF!</definedName>
    <definedName name="FLOWS" localSheetId="5">#REF!</definedName>
    <definedName name="FLOWS">#REF!</definedName>
    <definedName name="fluct" localSheetId="5">#REF!</definedName>
    <definedName name="fluct">#REF!</definedName>
    <definedName name="Flujo">[77]Hoja5!$X$1:$AF$61</definedName>
    <definedName name="FLUXO" localSheetId="5">#REF!</definedName>
    <definedName name="FLUXO">#REF!</definedName>
    <definedName name="FMB" localSheetId="5">#REF!</definedName>
    <definedName name="FMB">#REF!</definedName>
    <definedName name="FMI" localSheetId="4">[59]BCP!#REF!</definedName>
    <definedName name="FMI">[59]BCP!#REF!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ance_wt">'[66]OECD wgt'!$B$7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>#REF!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[112]C!#REF!</definedName>
    <definedName name="fsdfsd" hidden="1">[112]C!#REF!</definedName>
    <definedName name="fsdsdfa" localSheetId="4" hidden="1">'[97]Fax a enviar'!#REF!</definedName>
    <definedName name="fsdsdfa" hidden="1">'[97]Fax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aref">#REF!</definedName>
    <definedName name="ftconf">#REF!</definedName>
    <definedName name="ftima">#REF!</definedName>
    <definedName name="ftimaf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>#REF!</definedName>
    <definedName name="g2std" localSheetId="5">#REF!</definedName>
    <definedName name="g2std">#REF!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>#REF!</definedName>
    <definedName name="Gave" localSheetId="5">#REF!</definedName>
    <definedName name="Gave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">[57]Q4!#REF!</definedName>
    <definedName name="GCB_NGDP">#N/A</definedName>
    <definedName name="GCEC" localSheetId="5">#REF!</definedName>
    <definedName name="GCEC">#REF!</definedName>
    <definedName name="GCED" localSheetId="5">#REF!</definedName>
    <definedName name="GCED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[57]Q4!#REF!</definedName>
    <definedName name="GCRG" localSheetId="5">#REF!</definedName>
    <definedName name="GCRG">#REF!</definedName>
    <definedName name="gdg" hidden="1">'[91]Fax a enviar'!#REF!</definedName>
    <definedName name="gdgd" hidden="1">'[103]Fax a enviar'!#REF!</definedName>
    <definedName name="gdp">[113]GDP_WEO!$A$3:$AB$188</definedName>
    <definedName name="gdpall">[113]GDP!$B$2:$AD$134</definedName>
    <definedName name="GDPDEFL">[114]NA!#REF!</definedName>
    <definedName name="GDPOR">[114]NA!#REF!</definedName>
    <definedName name="GDPOR_">[114]NA!#REF!</definedName>
    <definedName name="gdppc">[113]GDPpc_WEO!$A$3:$AC$188</definedName>
    <definedName name="Germany_wt">'[66]OECD wgt'!$B$6</definedName>
    <definedName name="Gestión">[77]Hoja2!$A$1:$L$76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>#REF!</definedName>
    <definedName name="GGB">[57]Q4!#REF!</definedName>
    <definedName name="GGB_NGDP">#N/A</definedName>
    <definedName name="GGBXI">[111]Q4!#REF!</definedName>
    <definedName name="GGEC" localSheetId="5">#REF!</definedName>
    <definedName name="GGEC">#REF!</definedName>
    <definedName name="GGENL" localSheetId="5">#REF!</definedName>
    <definedName name="GGENL">#REF!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'[115]J(Priv.Cap)'!#REF!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Gperc">#REF!</definedName>
    <definedName name="GGRG">#REF!</definedName>
    <definedName name="GGSB">[111]Q4!#REF!</definedName>
    <definedName name="GGSBXS">[111]Q4!#REF!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[88]GNIpc!$A$1:$R$235</definedName>
    <definedName name="goafrica" localSheetId="6">[116]!goafrica</definedName>
    <definedName name="goafrica" localSheetId="3">[116]!goafrica</definedName>
    <definedName name="goafrica" localSheetId="4">[116]!goafrica</definedName>
    <definedName name="goafrica">[116]!goafrica</definedName>
    <definedName name="goasia" localSheetId="6">[116]!goasia</definedName>
    <definedName name="goasia" localSheetId="3">[116]!goasia</definedName>
    <definedName name="goasia" localSheetId="4">[116]!goasia</definedName>
    <definedName name="goasia">[116]!goasia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6">[116]!goeeup</definedName>
    <definedName name="goeeup" localSheetId="3">[116]!goeeup</definedName>
    <definedName name="goeeup" localSheetId="4">[116]!goeeup</definedName>
    <definedName name="goeeup">[116]!goeeup</definedName>
    <definedName name="GOESC96" localSheetId="5">#REF!</definedName>
    <definedName name="GOESC96">#REF!</definedName>
    <definedName name="goeurope" localSheetId="6">[116]!goeurope</definedName>
    <definedName name="goeurope" localSheetId="3">[116]!goeurope</definedName>
    <definedName name="goeurope" localSheetId="4">[116]!goeurope</definedName>
    <definedName name="goeurope">[116]!goeurope</definedName>
    <definedName name="golamerica" localSheetId="6">[116]!golamerica</definedName>
    <definedName name="golamerica" localSheetId="3">[116]!golamerica</definedName>
    <definedName name="golamerica" localSheetId="4">[116]!golamerica</definedName>
    <definedName name="golamerica">[116]!golamerica</definedName>
    <definedName name="gomeast" localSheetId="6">[116]!gomeast</definedName>
    <definedName name="gomeast" localSheetId="3">[116]!gomeast</definedName>
    <definedName name="gomeast" localSheetId="4">[116]!gomeast</definedName>
    <definedName name="gomeast">[116]!gomeast</definedName>
    <definedName name="gooecd" localSheetId="6">[116]!gooecd</definedName>
    <definedName name="gooecd" localSheetId="3">[116]!gooecd</definedName>
    <definedName name="gooecd" localSheetId="4">[116]!gooecd</definedName>
    <definedName name="gooecd">[116]!gooecd</definedName>
    <definedName name="goopec" localSheetId="6">[116]!goopec</definedName>
    <definedName name="goopec" localSheetId="3">[116]!goopec</definedName>
    <definedName name="goopec" localSheetId="4">[116]!goopec</definedName>
    <definedName name="goopec">[116]!goopec</definedName>
    <definedName name="gosummary" localSheetId="6">[116]!gosummary</definedName>
    <definedName name="gosummary" localSheetId="3">[116]!gosummary</definedName>
    <definedName name="gosummary" localSheetId="4">[116]!gosummary</definedName>
    <definedName name="gosummary">[116]!gosummary</definedName>
    <definedName name="Grace_IDA">[100]NPV!$B$25</definedName>
    <definedName name="Grace_IDA1" localSheetId="5">#REF!</definedName>
    <definedName name="Grace_IDA1">#REF!</definedName>
    <definedName name="Grace_NC" localSheetId="0">[100]NPV!#REF!</definedName>
    <definedName name="Grace_NC" localSheetId="1">[100]NPV!#REF!</definedName>
    <definedName name="Grace_NC" localSheetId="2">[100]NPV!#REF!</definedName>
    <definedName name="Grace_NC" localSheetId="5">[100]NPV!#REF!</definedName>
    <definedName name="Grace_NC">[100]NPV!#REF!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 localSheetId="5">#REF!</definedName>
    <definedName name="GRÁFICO_N_10.2.4.">#REF!</definedName>
    <definedName name="GRAFICO2">#N/A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5" hidden="1">'[98]Fax a enviar'!#REF!</definedName>
    <definedName name="grtrt" hidden="1">'[98]Fax a enviar'!#REF!</definedName>
    <definedName name="Gstd" localSheetId="5">#REF!</definedName>
    <definedName name="Gstd">#REF!</definedName>
    <definedName name="GT">'[62]GT%'!$C$5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EBVIO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 localSheetId="5">[89]Gold!$B$583:$J$583</definedName>
    <definedName name="GYEAR2021">[90]Gold!$B$583:$J$583</definedName>
    <definedName name="GYEAR2022" localSheetId="5">[89]Gold!$K$583:$U$583</definedName>
    <definedName name="GYEAR2022">[90]Gold!$K$583:$U$583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hidden="1">{"Minpmon",#N/A,FALSE,"Monthinput"}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2">#REF!</definedName>
    <definedName name="Heading39">'[46]shared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'[91]Fax a enviar'!#REF!</definedName>
    <definedName name="hfhfhf" hidden="1">'[91]Fax a enviar'!#REF!</definedName>
    <definedName name="hhh" localSheetId="4" hidden="1">'[117]J(Priv.Cap)'!#REF!</definedName>
    <definedName name="hhh" hidden="1">'[117]J(Priv.Cap)'!#REF!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 localSheetId="5">#REF!</definedName>
    <definedName name="High_fiscal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'[67]Inter-Bank'!$L$5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>#REF!</definedName>
    <definedName name="hjkhgkky" localSheetId="5" hidden="1">'[98]Fax a enviar'!#REF!</definedName>
    <definedName name="hjkhgkky" hidden="1">'[98]Fax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'[34]Fax a enviar'!#REF!</definedName>
    <definedName name="holalalala" hidden="1">'[34]Fax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ora">[23]Programa!#REF!</definedName>
    <definedName name="HOSP96" localSheetId="5">#REF!</definedName>
    <definedName name="HOSP96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[65]nonopec!#REF!</definedName>
    <definedName name="HVYNONO1">[65]nonopec!#REF!</definedName>
    <definedName name="HVYNONO2" localSheetId="4">[65]nonopec!#REF!</definedName>
    <definedName name="HVYNONO2">[65]nonopec!#REF!</definedName>
    <definedName name="HVYNONOPEC" localSheetId="4">[65]nonopec!#REF!</definedName>
    <definedName name="HVYNONOPEC">[65]nonopec!#REF!</definedName>
    <definedName name="HVYOECD" localSheetId="4">[65]nonopec!#REF!</definedName>
    <definedName name="HVYOECD">[65]nonopec!#REF!</definedName>
    <definedName name="HVYOPEC">[65]nonopec!#REF!</definedName>
    <definedName name="HVYSUMM">[65]nonopec!#REF!</definedName>
    <definedName name="i" localSheetId="5">#REF!</definedName>
    <definedName name="i">#REF!</definedName>
    <definedName name="i2std" localSheetId="5">#REF!</definedName>
    <definedName name="i2std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'[62]IBCA-MOODY´S'!$C$4</definedName>
    <definedName name="Ibrd">[52]CIRRs!$C$63</definedName>
    <definedName name="Iceland_wt">'[66]OECD wgt'!$B$21</definedName>
    <definedName name="IDA">[52]CIRRs!$C$64</definedName>
    <definedName name="IDA_assistance">'[118]tab 14'!$B$6:$U$25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ESS">#REF!</definedName>
    <definedName name="Ifad">[52]CIRRs!$C$65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'[91]Fax a enviar'!#REF!</definedName>
    <definedName name="iiiiiiiiiiii" hidden="1">'[91]Fax a enviar'!#REF!</definedName>
    <definedName name="iiiiiiiiiiiiiiiii" localSheetId="4" hidden="1">'[91]Fax a enviar'!#REF!</definedName>
    <definedName name="iiiiiiiiiiiiiiiii" hidden="1">'[91]Fax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a">#REF!</definedName>
    <definedName name="imaor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>#REF!</definedName>
    <definedName name="Imprimir_área_IM" localSheetId="5">#REF!</definedName>
    <definedName name="Imprimir_área_IM">#REF!</definedName>
    <definedName name="ind" localSheetId="5">#REF!</definedName>
    <definedName name="ind">#REF!</definedName>
    <definedName name="INDICE" localSheetId="5">[23]Programa!#REF!</definedName>
    <definedName name="INDICE">[23]Programa!#REF!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>#REF!</definedName>
    <definedName name="INECEL" localSheetId="5">#REF!</definedName>
    <definedName name="INECEL">#REF!</definedName>
    <definedName name="INF">[84]SUPUESTOS!A$21</definedName>
    <definedName name="INFISC1" localSheetId="5">#REF!</definedName>
    <definedName name="INFISC1">#REF!</definedName>
    <definedName name="INFISC2" localSheetId="5">#REF!</definedName>
    <definedName name="INFISC2">#REF!</definedName>
    <definedName name="Inflation">[83]CPI!$A$210:$M$354</definedName>
    <definedName name="info" localSheetId="5">#REF!</definedName>
    <definedName name="info">#REF!</definedName>
    <definedName name="INFOGER" localSheetId="4">[59]BCP!#REF!</definedName>
    <definedName name="INFOGER" localSheetId="5">[59]BCP!#REF!</definedName>
    <definedName name="INFOGER">[59]BCP!#REF!</definedName>
    <definedName name="infonotes" localSheetId="5">#REF!</definedName>
    <definedName name="infonotes">#REF!</definedName>
    <definedName name="INGOES96" localSheetId="5">#REF!</definedName>
    <definedName name="INGOES96">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>#REF!</definedName>
    <definedName name="int" localSheetId="5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[100]NPV!$B$27</definedName>
    <definedName name="Interest_IDA1" localSheetId="5">#REF!</definedName>
    <definedName name="Interest_IDA1">#REF!</definedName>
    <definedName name="Interest_NC" localSheetId="0">[100]NPV!#REF!</definedName>
    <definedName name="Interest_NC" localSheetId="1">[100]NPV!#REF!</definedName>
    <definedName name="Interest_NC" localSheetId="2">[100]NPV!#REF!</definedName>
    <definedName name="Interest_NC" localSheetId="5">[100]NPV!#REF!</definedName>
    <definedName name="Interest_NC">[100]NPV!#REF!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nthalf">[119]Sheet4!$C$58:$G$112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4">[120]ipc!#REF!</definedName>
    <definedName name="IPC">[120]ipc!#REF!</definedName>
    <definedName name="ipc98j">[23]Programa!#REF!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SD">#REF!</definedName>
    <definedName name="IsDB">[52]CIRRs!$C$68</definedName>
    <definedName name="ishocked" localSheetId="5">#REF!</definedName>
    <definedName name="ishocked">#REF!</definedName>
    <definedName name="ishocked2" localSheetId="5">#REF!</definedName>
    <definedName name="ishocked2">#REF!</definedName>
    <definedName name="ISSS96" localSheetId="5">#REF!</definedName>
    <definedName name="ISSS96">#REF!</definedName>
    <definedName name="ISTA96">#REF!</definedName>
    <definedName name="istd">#REF!</definedName>
    <definedName name="Italy_wt">'[66]OECD wgt'!$B$8</definedName>
    <definedName name="ITL" localSheetId="5">#REF!</definedName>
    <definedName name="ITL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'[36]Proposed arrangements'!#REF!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'[63]Fax a enviar'!#REF!</definedName>
    <definedName name="jjj" localSheetId="1" hidden="1">'[63]Fax a enviar'!#REF!</definedName>
    <definedName name="jjj" localSheetId="2" hidden="1">'[63]Fax a enviar'!#REF!</definedName>
    <definedName name="jjj" localSheetId="5" hidden="1">'[63]Fax a enviar'!#REF!</definedName>
    <definedName name="jjj" hidden="1">'[63]Fax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'[115]J(Priv.Cap)'!#REF!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R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 localSheetId="5">#REF!</definedName>
    <definedName name="JUN._89">#REF!</definedName>
    <definedName name="JUNIO">'[105]Ranking Bancario'!$Z$4:$AD$54</definedName>
    <definedName name="JUROS" localSheetId="5">#REF!</definedName>
    <definedName name="JUROS">#REF!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'[91]Fax a enviar'!#REF!</definedName>
    <definedName name="khkh" hidden="1">'[91]Fax a enviar'!#REF!</definedName>
    <definedName name="KID">'[105]base de datos MODULO I'!$B$4:$E$49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'[91]Fax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[121]M!#REF!</definedName>
    <definedName name="kkkkk" hidden="1">'[122]J(Priv.Cap)'!#REF!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localSheetId="5" hidden="1">'[91]Fax a enviar'!#REF!</definedName>
    <definedName name="kykiyu" hidden="1">'[91]Fax a enviar'!#REF!</definedName>
    <definedName name="L">[111]DA!#REF!</definedName>
    <definedName name="L_">#N/A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 localSheetId="5">#REF!</definedName>
    <definedName name="LIBRAE">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qc" localSheetId="5">[23]Programa!#REF!</definedName>
    <definedName name="liqc">[23]Programa!#REF!</definedName>
    <definedName name="liqd" localSheetId="5">[23]Programa!#REF!</definedName>
    <definedName name="liqd">[23]Programa!#REF!</definedName>
    <definedName name="Liquidez">'[50]Ranking Bancario'!$BV$5:$BZ$54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a">#N/A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[57]Q3!#REF!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[123]M!#REF!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NAB96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'[67]Inter-Bank'!$M$5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PEperc">#REF!</definedName>
    <definedName name="LPperc">#REF!</definedName>
    <definedName name="LT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Lyon">[64]Sheet3!$O$1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[73]MACROS!$A$1:$A$1</definedName>
    <definedName name="maintabs">[31]QNEWLOR!$B$3:$G$17,[31]QNEWLOR!$B$20:$G$87,[31]QNEWLOR!$B$90:$G$159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>#REF!</definedName>
    <definedName name="Maturity_IDA">[100]NPV!$B$26</definedName>
    <definedName name="Maturity_IDA1" localSheetId="5">#REF!</definedName>
    <definedName name="Maturity_IDA1">#REF!</definedName>
    <definedName name="Maturity_NC" localSheetId="0">[100]NPV!#REF!</definedName>
    <definedName name="Maturity_NC" localSheetId="1">[100]NPV!#REF!</definedName>
    <definedName name="Maturity_NC" localSheetId="2">[100]NPV!#REF!</definedName>
    <definedName name="Maturity_NC" localSheetId="5">[100]NPV!#REF!</definedName>
    <definedName name="Maturity_NC">[100]NPV!#REF!</definedName>
    <definedName name="may">[23]Programa!#REF!</definedName>
    <definedName name="MAY._89" localSheetId="5">#REF!</definedName>
    <definedName name="MAY._89">#REF!</definedName>
    <definedName name="MCPI" localSheetId="5">#REF!</definedName>
    <definedName name="MCPI">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davila">#REF!</definedName>
    <definedName name="me">[23]Programa!#REF!</definedName>
    <definedName name="Mecon">'[86]graf 1'!$A$3:$C$28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NORES">#REF!</definedName>
    <definedName name="Meses">[124]Codigos!$A$14:$B$25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ISCAL">'[40]Annual Raw Data'!#REF!</definedName>
    <definedName name="mflowsa" localSheetId="6">[18]!mflowsa</definedName>
    <definedName name="mflowsa" localSheetId="3">[18]!mflowsa</definedName>
    <definedName name="mflowsa" localSheetId="4">[18]!mflowsa</definedName>
    <definedName name="mflowsa">[18]!mflowsa</definedName>
    <definedName name="mflowsq" localSheetId="6">[18]!mflowsq</definedName>
    <definedName name="mflowsq" localSheetId="3">[18]!mflowsq</definedName>
    <definedName name="mflowsq" localSheetId="4">[18]!mflowsq</definedName>
    <definedName name="mflowsq">[18]!mflowsq</definedName>
    <definedName name="MICRO" localSheetId="5">#REF!</definedName>
    <definedName name="MICRO">#REF!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[65]nonopec!$D$426:$D$426</definedName>
    <definedName name="MINISTÉRIO_DA_PREVIDÊNCIA_E_ASSISTÊNCIA_SOCIAL" localSheetId="5">#REF!</definedName>
    <definedName name="MINISTÉRIO_DA_PREVIDÊNCIA_E_ASSISTÊNCIA_SOCIAL">#REF!</definedName>
    <definedName name="MIRIAMA" localSheetId="5">#REF!</definedName>
    <definedName name="MIRIAMA">#REF!</definedName>
    <definedName name="MIRIAMB" localSheetId="5">#REF!</definedName>
    <definedName name="MIRIAMB">#REF!</definedName>
    <definedName name="MISC3">#REF!</definedName>
    <definedName name="MISC4" localSheetId="0">[20]OUTPUT!#REF!</definedName>
    <definedName name="MISC4" localSheetId="1">[20]OUTPUT!#REF!</definedName>
    <definedName name="MISC4" localSheetId="2">[20]OUTPUT!#REF!</definedName>
    <definedName name="MISC4" localSheetId="3">[20]OUTPUT!#REF!</definedName>
    <definedName name="MISC4" localSheetId="5">[20]OUTPUT!#REF!</definedName>
    <definedName name="MISC4">[20]OUTPUT!#REF!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5">#REF!</definedName>
    <definedName name="MNDATES">#REF!</definedName>
    <definedName name="MNP" localSheetId="5">[59]BCP!#REF!</definedName>
    <definedName name="MNP">[59]BCP!#REF!</definedName>
    <definedName name="Módulo2.completo">#N/A</definedName>
    <definedName name="MON_SM" localSheetId="5">#REF!</definedName>
    <definedName name="MON_SM">#REF!</definedName>
    <definedName name="MONF_SM" localSheetId="5">#REF!</definedName>
    <definedName name="MONF_SM">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lyInf">[83]CPI!$A$403:$N$559</definedName>
    <definedName name="MONTHS">[78]MONTHLY!$BV$3:$CG$3</definedName>
    <definedName name="MONY" localSheetId="5">#REF!</definedName>
    <definedName name="MONY">#REF!</definedName>
    <definedName name="moodys" localSheetId="0">'[125]Credit ratings on 1st issues'!#REF!</definedName>
    <definedName name="moodys" localSheetId="1">'[125]Credit ratings on 1st issues'!#REF!</definedName>
    <definedName name="moodys" localSheetId="5">'[125]Credit ratings on 1st issues'!#REF!</definedName>
    <definedName name="moodys">'[125]Credit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[106]Sheet1!$H$2:$K$24</definedName>
    <definedName name="mscid">[106]Sheet1!$B$2:$E$24</definedName>
    <definedName name="mscil">[106]Sheet1!$H$2:$K$24</definedName>
    <definedName name="mstocksa" localSheetId="6">[18]!mstocksa</definedName>
    <definedName name="mstocksa" localSheetId="3">[18]!mstocksa</definedName>
    <definedName name="mstocksa" localSheetId="4">[18]!mstocksa</definedName>
    <definedName name="mstocksa">[18]!mstocksa</definedName>
    <definedName name="mstocksq" localSheetId="6">[18]!mstocksq</definedName>
    <definedName name="mstocksq" localSheetId="3">[18]!mstocksq</definedName>
    <definedName name="mstocksq" localSheetId="4">[18]!mstocksq</definedName>
    <definedName name="mstocksq">[18]!mstocksq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 localSheetId="5">#REF!</definedName>
    <definedName name="Municipios">#REF!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5">#REF!</definedName>
    <definedName name="names_w">#REF!</definedName>
    <definedName name="NC_R" localSheetId="5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5">#REF!</definedName>
    <definedName name="NE">#REF!</definedName>
    <definedName name="NECESSIDADE_DE_FINANCIAMENTO" localSheetId="5">#REF!</definedName>
    <definedName name="NECESSIDADE_DE_FINANCIAMENTO">#REF!</definedName>
    <definedName name="NEperc" localSheetId="5">#REF!</definedName>
    <definedName name="NEperc">#REF!</definedName>
    <definedName name="Netherlands_wt">'[66]OECD wgt'!$B$26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a_by_bank">#REF!</definedName>
    <definedName name="NFB_R">[57]Q1!#REF!</definedName>
    <definedName name="NFB_R_GDP">[57]Q1!#REF!</definedName>
    <definedName name="NFI">#N/A</definedName>
    <definedName name="NFI_R">#N/A</definedName>
    <definedName name="NFIP" localSheetId="5">#REF!</definedName>
    <definedName name="NFIP">#REF!</definedName>
    <definedName name="NFPS_" localSheetId="5">[39]OPS!#REF!</definedName>
    <definedName name="NFPS_">[39]OPS!#REF!</definedName>
    <definedName name="NGDP">#N/A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5">#REF!</definedName>
    <definedName name="NGDPA">#REF!</definedName>
    <definedName name="NGK" localSheetId="5">#REF!</definedName>
    <definedName name="NGK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[57]Q2!#REF!</definedName>
    <definedName name="NI">[57]Q2!#REF!</definedName>
    <definedName name="NI_GDP">[57]Q2!#REF!</definedName>
    <definedName name="NI_NGDP">[57]Q2!#REF!</definedName>
    <definedName name="NI_R">[57]Q1!#REF!</definedName>
    <definedName name="NINV">#N/A</definedName>
    <definedName name="NINV_R">#N/A</definedName>
    <definedName name="NINV_R_GDP">[57]Q1!#REF!</definedName>
    <definedName name="njkg">[5]!njkg</definedName>
    <definedName name="NLG">[52]CIRRs!$C$99</definedName>
    <definedName name="NM">#N/A</definedName>
    <definedName name="NM_R">#N/A</definedName>
    <definedName name="nmBlankCell">'[126]Table 2.1 from DDP program'!$A$2:$A$2</definedName>
    <definedName name="nmBlankRow" localSheetId="0">[127]EDT!#REF!</definedName>
    <definedName name="nmBlankRow" localSheetId="1">[127]EDT!#REF!</definedName>
    <definedName name="nmBlankRow" localSheetId="5">[127]EDT!#REF!</definedName>
    <definedName name="nmBlankRow">[127]EDT!#REF!</definedName>
    <definedName name="nmColumnHeader">[127]EDT!$3:$3</definedName>
    <definedName name="nmData">[127]EDT!$B$4:$AA$36</definedName>
    <definedName name="NMG" localSheetId="5">#REF!</definedName>
    <definedName name="NMG">#REF!</definedName>
    <definedName name="NMG_R" localSheetId="5">#REF!</definedName>
    <definedName name="NMG_R">#REF!</definedName>
    <definedName name="NMG_RG">#N/A</definedName>
    <definedName name="nmIndexTable" localSheetId="0">[127]EDT!#REF!</definedName>
    <definedName name="nmIndexTable" localSheetId="1">[127]EDT!#REF!</definedName>
    <definedName name="nmIndexTable" localSheetId="5">[127]EDT!#REF!</definedName>
    <definedName name="nmIndexTable">[127]EDT!#REF!</definedName>
    <definedName name="nmReportFooter">'[128]Table 1'!$29:$29</definedName>
    <definedName name="nmReportHeader">#N/A</definedName>
    <definedName name="nmReportNotes">'[128]Table 1'!$30:$30</definedName>
    <definedName name="nmRowHeader">[127]EDT!$A$4:$A$36</definedName>
    <definedName name="NMS">[57]Q2!#REF!</definedName>
    <definedName name="NMS_R">[57]Q1!#REF!</definedName>
    <definedName name="nmScale" localSheetId="0">[127]EDT!#REF!</definedName>
    <definedName name="nmScale" localSheetId="1">[127]EDT!#REF!</definedName>
    <definedName name="nmScale" localSheetId="5">[127]EDT!#REF!</definedName>
    <definedName name="nmScale">[127]EDT!#REF!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as1">#REF!</definedName>
    <definedName name="noclas2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[129]UPLOAD!#REF!</definedName>
    <definedName name="Notes">[129]UPLOAD!#REF!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OV._89">#REF!</definedName>
    <definedName name="NSUMMARY">[65]nonopec!$D$157:$AD$204</definedName>
    <definedName name="NTDD_R">[57]Q1!#REF!</definedName>
    <definedName name="NTDD_RG" localSheetId="6">[72]!NTDD_RG</definedName>
    <definedName name="NTDD_RG" localSheetId="3">[72]!NTDD_RG</definedName>
    <definedName name="NTDD_RG" localSheetId="4">[72]!NTDD_RG</definedName>
    <definedName name="NTDD_RG">[72]!NTDD_RG</definedName>
    <definedName name="NX">#N/A</definedName>
    <definedName name="NX_R">#N/A</definedName>
    <definedName name="NXG" localSheetId="5">#REF!</definedName>
    <definedName name="NXG">#REF!</definedName>
    <definedName name="NXG_R" localSheetId="5">#REF!</definedName>
    <definedName name="NXG_R">#REF!</definedName>
    <definedName name="NXG_RG">#N/A</definedName>
    <definedName name="NXS" localSheetId="5">[57]Q2!#REF!</definedName>
    <definedName name="NXS">[57]Q2!#REF!</definedName>
    <definedName name="NXS_R" localSheetId="5">[57]Q1!#REF!</definedName>
    <definedName name="NXS_R">[57]Q1!#REF!</definedName>
    <definedName name="NYEAR2021" localSheetId="5">[89]Nickel!$B$583:$J$583</definedName>
    <definedName name="NYEAR2021">[90]Nickel!$B$583:$J$583</definedName>
    <definedName name="NYEAR2022" localSheetId="5">[89]Nickel!$K$583:$V$583</definedName>
    <definedName name="NYEAR2022">[90]Nickel!$K$583:$V$583</definedName>
    <definedName name="NYEAR2023" localSheetId="5">[89]Nickel!$W$583:$AH$583</definedName>
    <definedName name="NYEAR2023">[90]Nickel!$W$583:$AH$583</definedName>
    <definedName name="NYEAR2024" localSheetId="5">[89]Nickel!$AI$583:$AT$583</definedName>
    <definedName name="NYEAR2024">[90]Nickel!$AI$583:$AT$583</definedName>
    <definedName name="NYEAR2025" localSheetId="5">[89]Nickel!$AU$583:$BF$583</definedName>
    <definedName name="NYEAR2025">[90]Nickel!$AU$583:$BF$583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>#REF!</definedName>
    <definedName name="OCTUBRE">#N/A</definedName>
    <definedName name="OECD">[65]nonopec!$D$1:$AD$28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'[91]Fax a enviar'!#REF!</definedName>
    <definedName name="oiulfdgdgh" hidden="1">'[91]Fax a enviar'!#REF!</definedName>
    <definedName name="OK" localSheetId="5">#REF!</definedName>
    <definedName name="OK">#REF!</definedName>
    <definedName name="OnShow" localSheetId="6">'[130]SPNF Acuerdo Incl. Int.'!OnShow</definedName>
    <definedName name="OnShow" localSheetId="3">'[130]SPNF Acuerdo Incl. Int.'!OnShow</definedName>
    <definedName name="OnShow" localSheetId="4">'[130]SPNF Acuerdo Incl. Int.'!OnShow</definedName>
    <definedName name="OnShow">'[130]SPNF Acuerdo Incl. Int.'!OnShow</definedName>
    <definedName name="onshow1">#N/A</definedName>
    <definedName name="onshow2">#N/A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as_Residuales">#REF!</definedName>
    <definedName name="otras1">#REF!</definedName>
    <definedName name="OTRAS96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 localSheetId="5">#REF!</definedName>
    <definedName name="OTROS_ORGANISMOS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>#REF!</definedName>
    <definedName name="otros99" localSheetId="5">#REF!</definedName>
    <definedName name="otros99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>#REF!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>#REF!</definedName>
    <definedName name="PAGINA_01_CONT." localSheetId="5">#REF!</definedName>
    <definedName name="PAGINA_01_CONT.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RAMETROS">#REF!</definedName>
    <definedName name="Parmeshwar">[80]E!$AJ$98:$AX$115</definedName>
    <definedName name="PARTIDA">[131]SPNF!#REF!</definedName>
    <definedName name="PAS" localSheetId="5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5">#REF!</definedName>
    <definedName name="Pave">#REF!</definedName>
    <definedName name="PAYCAP" localSheetId="5">#REF!</definedName>
    <definedName name="PAYCAP">#REF!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hNM_R">[57]Q1!#REF!</definedName>
    <definedName name="pchNMG_R">[57]Q1!#REF!</definedName>
    <definedName name="pchNX_R">[57]Q1!#REF!</definedName>
    <definedName name="pchNXG_R">[57]Q1!#REF!</definedName>
    <definedName name="PCNTLGT">[65]nonopec!#REF!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E">#REF!</definedName>
    <definedName name="PCPIG">#N/A</definedName>
    <definedName name="PEACEAGR" localSheetId="5">#REF!</definedName>
    <definedName name="PEACEAGR">#REF!</definedName>
    <definedName name="PERE96" localSheetId="5">#REF!</definedName>
    <definedName name="PERE96">#REF!</definedName>
    <definedName name="Petroecuador" localSheetId="5">#REF!</definedName>
    <definedName name="Petroecuador">#REF!</definedName>
    <definedName name="PEX">[84]SUPUESTOS!A$14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>[23]Programa!#REF!</definedName>
    <definedName name="pib98s" localSheetId="5">[23]Programa!#REF!</definedName>
    <definedName name="pib98s">[23]Programa!#REF!</definedName>
    <definedName name="PIBMENSAL" localSheetId="5">#REF!</definedName>
    <definedName name="PIBMENSAL">#REF!</definedName>
    <definedName name="PIBporSECT" localSheetId="5">#REF!</definedName>
    <definedName name="PIBporSECT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>#REF!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>#REF!</definedName>
    <definedName name="plame99" localSheetId="5">#REF!</definedName>
    <definedName name="plame99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>#REF!</definedName>
    <definedName name="plazo99" localSheetId="5">#REF!</definedName>
    <definedName name="plazo99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'[91]Fax a enviar'!#REF!</definedName>
    <definedName name="poooooooooo" hidden="1">'[91]Fax a enviar'!#REF!</definedName>
    <definedName name="POPO" localSheetId="5">#REF!</definedName>
    <definedName name="POPO">#REF!</definedName>
    <definedName name="PORT" localSheetId="5">#REF!</definedName>
    <definedName name="PORT">#REF!</definedName>
    <definedName name="Ports" localSheetId="5">#REF!</definedName>
    <definedName name="Ports">#REF!</definedName>
    <definedName name="Portugal_wt">'[66]OECD wgt'!$B$30</definedName>
    <definedName name="posnet2" localSheetId="5">#REF!</definedName>
    <definedName name="posnet2">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parar_Reporte">#REF!</definedName>
    <definedName name="PRES1" localSheetId="4">[65]nonopec!#REF!</definedName>
    <definedName name="PRES1">[65]nonopec!#REF!</definedName>
    <definedName name="PRES2" localSheetId="4">[65]nonopec!#REF!</definedName>
    <definedName name="PRES2">[65]nonopec!#REF!</definedName>
    <definedName name="PRES3" localSheetId="4">[65]nonopec!#REF!</definedName>
    <definedName name="PRES3">[65]nonopec!#REF!</definedName>
    <definedName name="presion" localSheetId="5">#REF!</definedName>
    <definedName name="presion">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">#REF!</definedName>
    <definedName name="_xlnm.Print_Area">[132]MONTHLY!$A$2:$U$25,[132]MONTHLY!$A$29:$U$66,[132]MONTHLY!$A$71:$U$124,[132]MONTHLY!$A$127:$U$180,[132]MONTHLY!$A$183:$U$238,[132]MONTHLY!$A$244:$U$287,[132]MONTHLY!$A$291:$U$330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Print_Titles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[107]Links!$A$1:$F$33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[100]FSUOUT!$B$2:$V$32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">#REF!</definedName>
    <definedName name="Prog1998" localSheetId="4">'[133]2003'!#REF!</definedName>
    <definedName name="Prog1998">'[133]2003'!#REF!</definedName>
    <definedName name="progra" localSheetId="5">#REF!</definedName>
    <definedName name="progra">#REF!</definedName>
    <definedName name="proj00" localSheetId="5">[134]sources!#REF!</definedName>
    <definedName name="proj00">[134]sources!#REF!</definedName>
    <definedName name="PROJ98" localSheetId="5">#REF!</definedName>
    <definedName name="PROJ98">#REF!</definedName>
    <definedName name="prom">[62]Promedio!$CD$90</definedName>
    <definedName name="promgraf">[135]GRAFPROM!#REF!</definedName>
    <definedName name="Prop.Demanda">'[50]Ranking Bancario'!$AH$4:$AL$54</definedName>
    <definedName name="prphalf">[119]Sheet4!$C$3:$G$57</definedName>
    <definedName name="PRPINTSEPT">[136]STOCK!$D$4:$W$102</definedName>
    <definedName name="prueba">[5]!prueba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S">#REF!</definedName>
    <definedName name="psbr">'[137]Input PSBR;Q-F'!#REF!</definedName>
    <definedName name="PSBR_TRIM">'[138]Resultado BC'!#REF!</definedName>
    <definedName name="pshocked" localSheetId="5">#REF!</definedName>
    <definedName name="pshocked">#REF!</definedName>
    <definedName name="PSperc" localSheetId="5">#REF!</definedName>
    <definedName name="PSperc">#REF!</definedName>
    <definedName name="Pstd" localSheetId="5">#REF!</definedName>
    <definedName name="Pstd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[42]raw!$A$1:$N$232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6_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'[139]Quarterly Raw Data'!#REF!</definedName>
    <definedName name="qq" hidden="1">'[117]J(Priv.Cap)'!#REF!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'[140]Authnot Prelim'!#REF!</definedName>
    <definedName name="QTAB7">'[139]Quarterly MacroFlow'!#REF!</definedName>
    <definedName name="QTAB7A">'[139]Quarterly MacroFlow'!#REF!</definedName>
    <definedName name="QtrData">'[140]Authnot Prelim'!#REF!</definedName>
    <definedName name="quality">[65]nonopec!$D$400:$AD$423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ANGLIST">'[39]CGvt Rev'!#REF!</definedName>
    <definedName name="rave" localSheetId="5">#REF!</definedName>
    <definedName name="rave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DDic03">[95]ROE!$B$136</definedName>
    <definedName name="RDDic03_2">[96]ROE!$B$136</definedName>
    <definedName name="RDPESO" localSheetId="5">#REF!</definedName>
    <definedName name="RDPESO">#REF!</definedName>
    <definedName name="RDPESO1" localSheetId="5">#REF!</definedName>
    <definedName name="RDPESO1">#REF!</definedName>
    <definedName name="RDPESO2" localSheetId="5">#REF!</definedName>
    <definedName name="RDPESO2">#REF!</definedName>
    <definedName name="RDPESO3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alprint">#REF!</definedName>
    <definedName name="realtab">#REF!</definedName>
    <definedName name="_xlnm.Recorder" localSheetId="5">#REF!</definedName>
    <definedName name="_xlnm.Recorder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d42b">'[43]RED Table 41'!$A$7:$I$114</definedName>
    <definedName name="REDTbl3" localSheetId="5">#REF!</definedName>
    <definedName name="REDTbl3">#REF!</definedName>
    <definedName name="REDTbl4" localSheetId="5">#REF!</definedName>
    <definedName name="REDTbl4">#REF!</definedName>
    <definedName name="REDTbl5" localSheetId="5">#REF!</definedName>
    <definedName name="REDTbl5">#REF!</definedName>
    <definedName name="REDTbl6">#REF!</definedName>
    <definedName name="REDTbl7">#REF!</definedName>
    <definedName name="REDUC">[64]Sheet1!$I$1</definedName>
    <definedName name="reducido">#N/A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FERENCIA1">[62]ARBOL!$E$10:$BK$10</definedName>
    <definedName name="registro" localSheetId="2">#REF!</definedName>
    <definedName name="registro" localSheetId="3">#REF!</definedName>
    <definedName name="registro" localSheetId="4">#REF!</definedName>
    <definedName name="registro" localSheetId="5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negocia">[23]Programa!#REF!</definedName>
    <definedName name="Rentabilidad">[77]Hoja1!$A$1:$L$77</definedName>
    <definedName name="REPORT" localSheetId="5">#REF!</definedName>
    <definedName name="REPORT">#REF!</definedName>
    <definedName name="REPORT1" localSheetId="5">#REF!</definedName>
    <definedName name="REPORT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">[62]RESUMEN!$C$5</definedName>
    <definedName name="RESERVA" localSheetId="5">#REF!</definedName>
    <definedName name="RESERVA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TFINSYS">#REF!</definedName>
    <definedName name="RESTNFPS">#REF!</definedName>
    <definedName name="RESTNFPS_">#REF!</definedName>
    <definedName name="RESUMEN">'[141]Evolución Deuda Ene-jun 2004'!#REF!</definedName>
    <definedName name="RESUMEN1">'[142]TP 10C'!#REF!</definedName>
    <definedName name="RESUMEN11" localSheetId="5">#REF!</definedName>
    <definedName name="RESUMEN11">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'[91]Fax a enviar'!#REF!</definedName>
    <definedName name="revenue">[64]Sheet3!$A$747:$IV$747</definedName>
    <definedName name="REVENUE_">'[39]CGvt Rev'!#REF!</definedName>
    <definedName name="Revisions">[64]Sheet1!$B$4:$M$46</definedName>
    <definedName name="rf">[23]Programa!#REF!</definedName>
    <definedName name="RFSP" localSheetId="5">#REF!</definedName>
    <definedName name="RFSP">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[143]EERProfile!$B$2</definedName>
    <definedName name="RgCName">[143]EERProfile!$A$2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DPA">#REF!</definedName>
    <definedName name="RgFdBaseYr">[143]EERProfile!$O$2</definedName>
    <definedName name="RgFdBper">[143]EERProfile!$M$2</definedName>
    <definedName name="RgFdDefBaseYr">[143]EERProfile!$P$2</definedName>
    <definedName name="RgFdEper">[143]EERProfile!$N$2</definedName>
    <definedName name="RgFdGrFoot">[143]EERProfile!$AC$2</definedName>
    <definedName name="RgFdGrSeries">[143]EERProfile!$AA$2:$AA$7</definedName>
    <definedName name="RgFdGrSeriesVal">[143]EERProfile!$AB$2:$AB$7</definedName>
    <definedName name="RgFdGrType">[143]EERProfile!$Z$2</definedName>
    <definedName name="RgFdPartCseries">[143]EERProfile!$K$2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PartUserFile">[143]EERProfile!$L$2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>#REF!</definedName>
    <definedName name="RgFdReptUserFile">[143]EERProfile!$G$2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>[144]Hoja2!$1:$1048576</definedName>
    <definedName name="rjyktuk">[5]!rjyktuk</definedName>
    <definedName name="rngErrorSort">[107]ErrCheck!$A$4</definedName>
    <definedName name="rngLastSave">[107]Main!$G$19</definedName>
    <definedName name="rngLastSent">[107]Main!$G$18</definedName>
    <definedName name="rngLastUpdate">[107]Links!$D$2</definedName>
    <definedName name="rngNeedsUpdate">[107]Links!$E$2</definedName>
    <definedName name="RNGNM" localSheetId="5">#REF!</definedName>
    <definedName name="RNGNM">#REF!</definedName>
    <definedName name="rngQuestChecked">[107]ErrCheck!$A$3</definedName>
    <definedName name="ROE">[62]ROE!$C$4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P98RE">#REF!</definedName>
    <definedName name="RPJun02">[95]ROE!$B$136</definedName>
    <definedName name="RPJun02_2">[96]ROE!$B$136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std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'[51]COP FED'!#REF!</definedName>
    <definedName name="Rwvu.PLA2." hidden="1">'[51]COP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rXDR">[52]CIRRs!$C$109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 localSheetId="5">#REF!</definedName>
    <definedName name="Salida_Recimp99">#REF!</definedName>
    <definedName name="SALO" localSheetId="5">#REF!</definedName>
    <definedName name="SALO">#REF!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bn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EN2">'[145]BOP Summary'!$AU$1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'[91]Fax a enviar'!#REF!</definedName>
    <definedName name="sdsd" hidden="1">'[91]Fax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CIND">#REF!</definedName>
    <definedName name="SECTORES">[131]SPNF!#REF!</definedName>
    <definedName name="seguimiento" localSheetId="2">#REF!</definedName>
    <definedName name="seguimiento" localSheetId="3">#REF!</definedName>
    <definedName name="seguimiento" localSheetId="4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>#REF!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 localSheetId="5">#REF!</definedName>
    <definedName name="SHEET_B._DATA_FROM_TO_OTHER_FILES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DXGOB">'[84]SFISCAL-MOD'!$A$146:$IV$146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'[125]Credit ratings on 1st issues'!#REF!</definedName>
    <definedName name="snp">'[125]Credit ratings on 1st issues'!#REF!</definedName>
    <definedName name="SOL">[62]SOLVENCIA!$D$5</definedName>
    <definedName name="Solvencia">'[50]Ranking Bancario'!$B$4:$F$54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">#REF!</definedName>
    <definedName name="Spain_wt">'[66]OECD wgt'!$B$31</definedName>
    <definedName name="SPG" localSheetId="5">#REF!</definedName>
    <definedName name="SPG">#REF!</definedName>
    <definedName name="SPN">#N/A</definedName>
    <definedName name="spnf" localSheetId="6">'[130]SPNF Acuerdo Incl. Int.'!spnf</definedName>
    <definedName name="spnf" localSheetId="3">'[130]SPNF Acuerdo Incl. Int.'!spnf</definedName>
    <definedName name="spnf" localSheetId="4">'[130]SPNF Acuerdo Incl. Int.'!spnf</definedName>
    <definedName name="spnf">'[130]SPNF Acuerdo Incl. Int.'!spnf</definedName>
    <definedName name="Spread_Between_Highest_and_Lowest_Rates">'[67]Inter-Bank'!$N$5</definedName>
    <definedName name="SPSS" localSheetId="5">#REF!</definedName>
    <definedName name="SPSS">#REF!</definedName>
    <definedName name="SRTable" localSheetId="5">#REF!</definedName>
    <definedName name="SRTable">#REF!</definedName>
    <definedName name="srtable1" localSheetId="5">#REF!</definedName>
    <definedName name="srtable1">#REF!</definedName>
    <definedName name="srtbl">#REF!</definedName>
    <definedName name="SS">[146]IMATA!$B$45:$B$108</definedName>
    <definedName name="SSperc" localSheetId="5">#REF!</definedName>
    <definedName name="SSperc">#REF!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 localSheetId="5">#REF!</definedName>
    <definedName name="staffrp">#REF!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CK">[136]STOCK!$D$4:$K$69</definedName>
    <definedName name="stocksumm" localSheetId="5">#REF!</definedName>
    <definedName name="stocksumm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>[114]NA!#REF!</definedName>
    <definedName name="SUMTAB">[147]CPI:NA!$A$272:$R$990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[78]MONTHLY!$A$87:$Q$193</definedName>
    <definedName name="SUPPLY2">[78]MONTHLY!$A$422:$Z$477</definedName>
    <definedName name="SUPUES" localSheetId="5">#REF!</definedName>
    <definedName name="SUPUES">#REF!</definedName>
    <definedName name="supuestos" localSheetId="5">#REF!</definedName>
    <definedName name="supuestos">#REF!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5">#REF!</definedName>
    <definedName name="SwitchColor">#REF!</definedName>
    <definedName name="Switzerland_wt">'[66]OECD wgt'!$B$33</definedName>
    <definedName name="Swvu.PLA1." localSheetId="5" hidden="1">'[51]COP FED'!#REF!</definedName>
    <definedName name="Swvu.PLA1." hidden="1">'[51]COP FED'!#REF!</definedName>
    <definedName name="Swvu.PLA2." hidden="1">'[51]COP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>#REF!</definedName>
    <definedName name="Tab_Assumptions" localSheetId="5">#REF!</definedName>
    <definedName name="Tab_Assumptions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[148]Output_1!#REF!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'[40]Annual Tables'!#REF!</definedName>
    <definedName name="TAB6B">'[40]Annual Tables'!#REF!</definedName>
    <definedName name="tab6BCU" localSheetId="5">#REF!</definedName>
    <definedName name="tab6BCU">#REF!</definedName>
    <definedName name="TAB6C" localSheetId="5">#REF!</definedName>
    <definedName name="TAB6C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[149]RED47!$A$1:$I$53</definedName>
    <definedName name="TABLE_1">'[150]150dp'!$A$3:$K$94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10">'[150]150dp'!$A$1:$F$58</definedName>
    <definedName name="table11" localSheetId="5">#REF!</definedName>
    <definedName name="table11">#REF!</definedName>
    <definedName name="table11?" localSheetId="5">#REF!</definedName>
    <definedName name="table11?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'[151]Table 8'!$A$3:$K$61</definedName>
    <definedName name="table4" localSheetId="5">#REF!</definedName>
    <definedName name="table4">#REF!</definedName>
    <definedName name="table41" localSheetId="5">#REF!</definedName>
    <definedName name="table41">#REF!</definedName>
    <definedName name="Table5" localSheetId="5">[152]Stfrprtables!#REF!</definedName>
    <definedName name="Table5">[152]Stfrprtables!#REF!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>'[46]shared data'!$A$1:$E$32</definedName>
    <definedName name="table9" localSheetId="5">#REF!</definedName>
    <definedName name="table9">#REF!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[153]A!$A$1:$T$54</definedName>
    <definedName name="Tbl_GFN">[154]Table_GEF!$B$2:$T$53</definedName>
    <definedName name="tblChecks">[107]ErrCheck!$A$3:$E$5</definedName>
    <definedName name="tblLinks">[107]Links!$A$4:$F$33</definedName>
    <definedName name="tc">#VALUE!</definedName>
    <definedName name="TCN">[84]SREAL!A$158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DATE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localSheetId="5" hidden="1">'[98]Fax a enviar'!#REF!</definedName>
    <definedName name="tetetwe" hidden="1">'[98]Fax a enviar'!#REF!</definedName>
    <definedName name="TEXTO1" localSheetId="5">#REF!</definedName>
    <definedName name="TEXTO1">#REF!</definedName>
    <definedName name="TEXTO2" localSheetId="5">#REF!</definedName>
    <definedName name="TEXTO2">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título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'[91]Fax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[75]Q5!$E$23:$AH$23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[155]BCC!$A$1:$N$821,[155]BCC!$A$822:$N$1624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WEO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>#REF!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5">#REF!</definedName>
    <definedName name="Transfer_check">#REF!</definedName>
    <definedName name="TRANSFERENCIA" localSheetId="6">[76]!TRANSFERENCIA</definedName>
    <definedName name="TRANSFERENCIA">[76]!TRANSFERENCIA</definedName>
    <definedName name="TRANSFERENCIA_DE_SERVICIOS__LEY_N__24049_Y_COMPLEMENTARIAS">[4]C!$B$14:$N$14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0" hidden="1">'[98]Fax a enviar'!#REF!</definedName>
    <definedName name="trert" localSheetId="1" hidden="1">'[98]Fax a enviar'!#REF!</definedName>
    <definedName name="trert" localSheetId="2" hidden="1">'[98]Fax a enviar'!#REF!</definedName>
    <definedName name="trert" localSheetId="4" hidden="1">'[98]Fax a enviar'!#REF!</definedName>
    <definedName name="trert" localSheetId="5" hidden="1">'[98]Fax a enviar'!#REF!</definedName>
    <definedName name="trert" hidden="1">'[98]Fax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[124]Codigos!$A$5:$E$11</definedName>
    <definedName name="trim9702">[156]bop1!#REF!</definedName>
    <definedName name="trim9798990001">'[157]bop1datos rev'!#REF!</definedName>
    <definedName name="trimestres9902">[156]bop1!#REF!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'[98]Fax a enviar'!#REF!</definedName>
    <definedName name="trtert" hidden="1">'[98]Fax a enviar'!#REF!</definedName>
    <definedName name="trtr" hidden="1">'[98]Fax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'[98]Fax a enviar'!#REF!</definedName>
    <definedName name="ttetet" hidden="1">'[98]Fax a enviar'!#REF!</definedName>
    <definedName name="ttt" localSheetId="4" hidden="1">'[91]Fax a enviar'!#REF!</definedName>
    <definedName name="ttt" hidden="1">'[91]Fax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[123]M!#REF!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ON_FENOSA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niversities">#REF!</definedName>
    <definedName name="Uruguay">'[158]SVI table'!$E$10:$L$73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_wt">'[66]OECD wgt'!$B$4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'[159]Quarterly Raw Data'!#REF!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>#REF!</definedName>
    <definedName name="venci99" localSheetId="5">#REF!</definedName>
    <definedName name="venci99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ENEZUELA">"bANCOS"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olume_trade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OD">#REF!</definedName>
    <definedName name="weodata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6">'[130]SPNF Acuerdo Incl. Int.'!will</definedName>
    <definedName name="will" localSheetId="3">'[130]SPNF Acuerdo Incl. Int.'!will</definedName>
    <definedName name="will" localSheetId="4">'[130]SPNF Acuerdo Incl. Int.'!will</definedName>
    <definedName name="will">'[130]SPNF Acuerdo Incl. Int.'!will</definedName>
    <definedName name="will1">#N/A</definedName>
    <definedName name="will3">#N/A</definedName>
    <definedName name="Work_Area" localSheetId="5">#REF!</definedName>
    <definedName name="Work_Area">#REF!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t_d">[52]CIRRs!$C$59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[123]M!#REF!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_Rate">#REF!</definedName>
    <definedName name="xa">'[161]PIB EN CORR'!#REF!</definedName>
    <definedName name="xaa">'[162]PIB EN CORR'!$AV$5:$AV$77</definedName>
    <definedName name="XandRev">'[118]tab 3'!$F$63:$Z$65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bb">'[161]PIB EN CORR'!#REF!</definedName>
    <definedName name="XBS">[84]SREAL!A$41</definedName>
    <definedName name="xc">'[86]graf 1'!$A$3:$C$28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dr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5">#REF!</definedName>
    <definedName name="xxWRS_11">#REF!</definedName>
    <definedName name="xxWRS_19" localSheetId="5">#REF!</definedName>
    <definedName name="xxWRS_19">#REF!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20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[100]Q5!$A$1:$A$104</definedName>
    <definedName name="xxWRS_5">[100]Q6!$A$1:$A$160</definedName>
    <definedName name="xxWRS_6">[100]Q7!$A$1:$A$59</definedName>
    <definedName name="xxWRS_7">[100]Q5!$A$1:$A$109</definedName>
    <definedName name="xxWRS_8">[100]Q6!$A$1:$A$162</definedName>
    <definedName name="xxWRS_9">[100]Q7!$A$1:$A$61</definedName>
    <definedName name="xxx">[113]GDP_WEO!$A$3:$AB$188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0" hidden="1">'[63]Fax a enviar'!#REF!</definedName>
    <definedName name="ytyry" localSheetId="1" hidden="1">'[63]Fax a enviar'!#REF!</definedName>
    <definedName name="ytyry" localSheetId="2" hidden="1">'[63]Fax a enviar'!#REF!</definedName>
    <definedName name="ytyry" localSheetId="5" hidden="1">'[63]Fax a enviar'!#REF!</definedName>
    <definedName name="ytyry" hidden="1">'[63]Fax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'[34]Fax a enviar'!#REF!</definedName>
    <definedName name="ytyty" hidden="1">'[34]Fax a enviar'!#REF!</definedName>
    <definedName name="ytytyt" localSheetId="4" hidden="1">'[34]Fax a enviar'!#REF!</definedName>
    <definedName name="ytytyt" hidden="1">'[34]Fax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'[97]Fax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'[98]Fax a enviar'!#REF!</definedName>
    <definedName name="yyyyyyyy" hidden="1">'[98]Fax a enviar'!#REF!</definedName>
    <definedName name="yyyyyyyyyyy" hidden="1">'[37]Fax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'[98]Fax a enviar'!#REF!</definedName>
    <definedName name="yyyyyyyyyyyyyyy" hidden="1">'[98]Fax a enviar'!#REF!</definedName>
    <definedName name="yyyyyyyyyyyyyyyyyyyyyy" localSheetId="4" hidden="1">'[91]Fax a enviar'!#REF!</definedName>
    <definedName name="yyyyyyyyyyyyyyyyyyyyyy" hidden="1">'[91]Fax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2" l="1"/>
  <c r="Q23" i="2"/>
  <c r="Q21" i="2"/>
  <c r="Q18" i="2"/>
  <c r="Q17" i="2"/>
  <c r="Q16" i="2"/>
  <c r="L20" i="2"/>
  <c r="L18" i="2"/>
  <c r="L21" i="2"/>
  <c r="F27" i="6"/>
  <c r="G27" i="6"/>
  <c r="F26" i="6"/>
  <c r="G26" i="6"/>
  <c r="D25" i="6"/>
  <c r="H26" i="6" l="1"/>
  <c r="E26" i="6"/>
  <c r="E27" i="6"/>
  <c r="H27" i="6" s="1"/>
  <c r="D26" i="6"/>
  <c r="D27" i="6"/>
  <c r="E25" i="6"/>
  <c r="F25" i="6"/>
  <c r="G25" i="6"/>
  <c r="E42" i="11" l="1"/>
  <c r="D42" i="11"/>
  <c r="C42" i="11"/>
  <c r="E9" i="12" l="1"/>
  <c r="D9" i="12"/>
  <c r="C9" i="12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D24" i="6" l="1"/>
  <c r="D20" i="6"/>
  <c r="D16" i="6"/>
  <c r="D28" i="6" l="1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I14" i="7" s="1"/>
  <c r="E14" i="7"/>
  <c r="G14" i="8" l="1"/>
  <c r="G27" i="8"/>
  <c r="E30" i="8"/>
  <c r="F30" i="8"/>
  <c r="G18" i="8"/>
  <c r="G29" i="8"/>
  <c r="G22" i="8"/>
  <c r="G26" i="8"/>
  <c r="G30" i="8" l="1"/>
  <c r="P25" i="2" l="1"/>
  <c r="P24" i="2"/>
  <c r="P23" i="2"/>
  <c r="P21" i="2"/>
  <c r="P20" i="2"/>
  <c r="P19" i="2"/>
  <c r="P18" i="2"/>
  <c r="P17" i="2"/>
  <c r="P16" i="2"/>
  <c r="P15" i="2"/>
  <c r="O21" i="3" l="1"/>
  <c r="O14" i="3"/>
  <c r="P28" i="3"/>
  <c r="P27" i="3"/>
  <c r="P26" i="3"/>
  <c r="Q26" i="3" s="1"/>
  <c r="P25" i="3"/>
  <c r="Q25" i="3" s="1"/>
  <c r="P24" i="3"/>
  <c r="P23" i="3"/>
  <c r="Q23" i="3" s="1"/>
  <c r="P22" i="3"/>
  <c r="Q22" i="3" s="1"/>
  <c r="P20" i="3"/>
  <c r="P19" i="3"/>
  <c r="Q19" i="3" s="1"/>
  <c r="P18" i="3"/>
  <c r="P17" i="3"/>
  <c r="P15" i="3"/>
  <c r="Q15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K22" i="3"/>
  <c r="L22" i="3" s="1"/>
  <c r="K20" i="3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M29" i="3" l="1"/>
  <c r="O29" i="3"/>
  <c r="N29" i="3"/>
  <c r="P14" i="3"/>
  <c r="Q14" i="3" s="1"/>
  <c r="C29" i="3"/>
  <c r="P21" i="3"/>
  <c r="Q21" i="3" s="1"/>
  <c r="H29" i="3"/>
  <c r="J29" i="3"/>
  <c r="M26" i="2"/>
  <c r="H26" i="2"/>
  <c r="P29" i="3" l="1"/>
  <c r="Q29" i="3" s="1"/>
  <c r="C14" i="2"/>
  <c r="C26" i="2" s="1"/>
  <c r="G24" i="6"/>
  <c r="F24" i="6"/>
  <c r="E24" i="6"/>
  <c r="E28" i="6" s="1"/>
  <c r="H23" i="6"/>
  <c r="H22" i="6"/>
  <c r="H21" i="6"/>
  <c r="G20" i="6"/>
  <c r="F20" i="6"/>
  <c r="H19" i="6"/>
  <c r="H18" i="6"/>
  <c r="H17" i="6"/>
  <c r="I17" i="6" s="1"/>
  <c r="G16" i="6"/>
  <c r="G28" i="6" s="1"/>
  <c r="F16" i="6"/>
  <c r="H15" i="6"/>
  <c r="I15" i="6" s="1"/>
  <c r="H14" i="6"/>
  <c r="H13" i="6"/>
  <c r="I13" i="6" s="1"/>
  <c r="F28" i="6" l="1"/>
  <c r="I27" i="6"/>
  <c r="H16" i="6"/>
  <c r="H24" i="6"/>
  <c r="H25" i="6"/>
  <c r="I25" i="6" s="1"/>
  <c r="H20" i="6"/>
  <c r="I20" i="6" s="1"/>
  <c r="I16" i="6" l="1"/>
  <c r="H28" i="6"/>
  <c r="I28" i="6" s="1"/>
  <c r="F24" i="2" l="1"/>
  <c r="G24" i="2" s="1"/>
  <c r="F25" i="2"/>
  <c r="F28" i="3"/>
  <c r="G28" i="3" s="1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E21" i="3"/>
  <c r="D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E14" i="3"/>
  <c r="D14" i="3"/>
  <c r="K25" i="2"/>
  <c r="K24" i="2"/>
  <c r="K23" i="2"/>
  <c r="F23" i="2"/>
  <c r="O22" i="2"/>
  <c r="N22" i="2"/>
  <c r="J22" i="2"/>
  <c r="I22" i="2"/>
  <c r="E22" i="2"/>
  <c r="D22" i="2"/>
  <c r="K21" i="2"/>
  <c r="F21" i="2"/>
  <c r="G21" i="2" s="1"/>
  <c r="K20" i="2"/>
  <c r="F20" i="2"/>
  <c r="G20" i="2" s="1"/>
  <c r="K19" i="2"/>
  <c r="F19" i="2"/>
  <c r="G19" i="2" s="1"/>
  <c r="K18" i="2"/>
  <c r="F18" i="2"/>
  <c r="G18" i="2" s="1"/>
  <c r="K17" i="2"/>
  <c r="L17" i="2" s="1"/>
  <c r="F17" i="2"/>
  <c r="G17" i="2" s="1"/>
  <c r="K16" i="2"/>
  <c r="F16" i="2"/>
  <c r="G16" i="2" s="1"/>
  <c r="K15" i="2"/>
  <c r="L15" i="2" s="1"/>
  <c r="F15" i="2"/>
  <c r="G15" i="2" s="1"/>
  <c r="O14" i="2"/>
  <c r="N14" i="2"/>
  <c r="J14" i="2"/>
  <c r="I14" i="2"/>
  <c r="D14" i="2"/>
  <c r="P22" i="2" l="1"/>
  <c r="P14" i="2"/>
  <c r="Q22" i="2"/>
  <c r="O26" i="2"/>
  <c r="K22" i="2"/>
  <c r="E29" i="3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Q26" i="2" s="1"/>
  <c r="K29" i="3"/>
  <c r="K26" i="2"/>
  <c r="L26" i="2" s="1"/>
  <c r="F29" i="3"/>
  <c r="G29" i="3" s="1"/>
  <c r="L29" i="3" l="1"/>
  <c r="E14" i="2"/>
  <c r="F14" i="2" s="1"/>
  <c r="G14" i="2" s="1"/>
  <c r="E26" i="2" l="1"/>
  <c r="F26" i="2" s="1"/>
  <c r="G26" i="2" s="1"/>
</calcChain>
</file>

<file path=xl/sharedStrings.xml><?xml version="1.0" encoding="utf-8"?>
<sst xmlns="http://schemas.openxmlformats.org/spreadsheetml/2006/main" count="277" uniqueCount="143">
  <si>
    <t>MINISTERIO DE HACIENDA</t>
  </si>
  <si>
    <t>DIRECCIÓN GENERAL DE PRESUPUESTO</t>
  </si>
  <si>
    <t>DIRECCIÓN DE ESTUDIOS ECONÓMICOS Y SEGUIMIENTO FINANCIERO</t>
  </si>
  <si>
    <t xml:space="preserve">DEPARTAMENTO DE GESTIÓN FINANCIERA DE FORMULACIÓN Y EJECUCIÓN </t>
  </si>
  <si>
    <t>Tabla 1. Alcance de la Consolidación del Gobierno General Nacional</t>
  </si>
  <si>
    <t>Sub-sector Institucional</t>
  </si>
  <si>
    <t>Instituciones</t>
  </si>
  <si>
    <t>% Cobertura Institucional, Formulación</t>
  </si>
  <si>
    <t>% Cobertura Institucional, Ejecución</t>
  </si>
  <si>
    <t>Existentes</t>
  </si>
  <si>
    <t>Incluidas Formulación</t>
  </si>
  <si>
    <t>Incluidas Ejecución</t>
  </si>
  <si>
    <t>Gobierno Central</t>
  </si>
  <si>
    <t>Organismos Autónomos y Descentralizados No Financieras</t>
  </si>
  <si>
    <t>Instituciones Públicas de la Seguridad Social</t>
  </si>
  <si>
    <t>Total GGN</t>
  </si>
  <si>
    <t>Fuente: Elaborado con datos del SIGEF.</t>
  </si>
  <si>
    <t>Tabla 10. Matriz de transacciones formuladas consolidadas del SPNF</t>
  </si>
  <si>
    <t>En Millones de RD$</t>
  </si>
  <si>
    <t>Tipo de Transacción</t>
  </si>
  <si>
    <t>Institución Transfiere</t>
  </si>
  <si>
    <t xml:space="preserve">Institución Receptora </t>
  </si>
  <si>
    <t>Total Transferido</t>
  </si>
  <si>
    <t>Transferencia Inicial</t>
  </si>
  <si>
    <t>Organismos Autónomas y Descentralizados No Financieras</t>
  </si>
  <si>
    <t>Transferencias Corrientes</t>
  </si>
  <si>
    <t>Total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</si>
  <si>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</si>
  <si>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</si>
  <si>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</si>
  <si>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</si>
  <si>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</si>
  <si>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</si>
  <si>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Tabla 2. Matriz de Transacciones Ejecutadas Consolidables del GGN</t>
  </si>
  <si>
    <t>Enero - Marzo 2025</t>
  </si>
  <si>
    <t>Presupuesto Inicial</t>
  </si>
  <si>
    <t>Devengado</t>
  </si>
  <si>
    <t>Cumplimiento</t>
  </si>
  <si>
    <t>6 = 5/1</t>
  </si>
  <si>
    <t xml:space="preserve">Nota: </t>
  </si>
  <si>
    <t>Gastos: Fecha de Imputación al 31 de marzo de 2025 // Fecha de Registro al 15 de abril de 2025</t>
  </si>
  <si>
    <t>Ingresos: Fecha de Imputación al 31 de marzo de 2025 // Fecha de Registro al 15 de abril de 2025</t>
  </si>
  <si>
    <t>Tabla 3. Proceso de Consolidación por Ámbito Institucional del GGN</t>
  </si>
  <si>
    <t>Clasificación Económica de los Ingresos</t>
  </si>
  <si>
    <t>Ámbitos Institucionales</t>
  </si>
  <si>
    <t>Organismos Autónomos y Descentralizados No Financieros</t>
  </si>
  <si>
    <t>Inicial Consolidado</t>
  </si>
  <si>
    <t>Percibido Agregado 1/</t>
  </si>
  <si>
    <t>Consolidable 2/</t>
  </si>
  <si>
    <t>Percibido Consolidado 3/</t>
  </si>
  <si>
    <t>% Ejecución</t>
  </si>
  <si>
    <t>Percibido Agregado</t>
  </si>
  <si>
    <t>Consolidable</t>
  </si>
  <si>
    <t>Percibido Consolidado</t>
  </si>
  <si>
    <t>4  = 2 - 3</t>
  </si>
  <si>
    <t>5 = 4 / 1</t>
  </si>
  <si>
    <t>9 = 7 - 8</t>
  </si>
  <si>
    <t>10 = 9 / 6</t>
  </si>
  <si>
    <t>14 = 12 - 13</t>
  </si>
  <si>
    <t>15 = 14 /11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</si>
  <si>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</si>
  <si>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</si>
  <si>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</si>
  <si>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</si>
  <si>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</si>
  <si>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</si>
  <si>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</si>
  <si>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</si>
  <si>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</si>
  <si>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</si>
  <si>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</si>
  <si>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</si>
  <si>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</si>
  <si>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Notas:</t>
  </si>
  <si>
    <t>5 de 8 instituciones de las Instituciones Públicas de la Seguridad Social registran su ejecución en línea.</t>
  </si>
  <si>
    <t>54 de 61 instituciones de los Organismos Autónomos y Descentralizados no Financieros registran su ejecución en línea.</t>
  </si>
  <si>
    <t>1/ Es el monto que incluye la duplicidad de las partidas recíprocas que se producen dentro del Sector Público.</t>
  </si>
  <si>
    <t>2/ Flujo eliminado de las partidas recíprocas identificadas para ser consolidadas.</t>
  </si>
  <si>
    <t xml:space="preserve">3/ La consolidación presenta estadísticas de varias entidades como si fueran una sola, eliminando flujos y posiciones que representan relaciones entre las entidades que se consolidan.  </t>
  </si>
  <si>
    <t>Tabla 4. Proceso de Consolidación por Ámbito Institucional del GGN</t>
  </si>
  <si>
    <t>Clasificación Económica del Gasto</t>
  </si>
  <si>
    <t>Devengado Agregado /1</t>
  </si>
  <si>
    <t>Devengado Consolidado 3/</t>
  </si>
  <si>
    <t>Devengado Agregado</t>
  </si>
  <si>
    <t>Devengado Consolidado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</si>
  <si>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</si>
  <si>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</si>
  <si>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</si>
  <si>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</si>
  <si>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</si>
  <si>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</si>
  <si>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</si>
  <si>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</si>
  <si>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</si>
  <si>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</si>
  <si>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</si>
  <si>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</si>
  <si>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</si>
  <si>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</si>
  <si>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</si>
  <si>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</si>
  <si>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 xml:space="preserve">Notas: </t>
  </si>
  <si>
    <t>Tabla 5. Presupuesto Ejecutado del Gobierno General Nacional Consolidado</t>
  </si>
  <si>
    <t>Clasificación por Finalidad de Gastos</t>
  </si>
  <si>
    <t>Detalle</t>
  </si>
  <si>
    <t>Administración Central</t>
  </si>
  <si>
    <t>TOTAL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</si>
  <si>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</si>
  <si>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</si>
  <si>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</si>
  <si>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</si>
  <si>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</si>
  <si>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</si>
  <si>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</si>
  <si>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</si>
  <si>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</si>
  <si>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</si>
  <si>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</si>
  <si>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</si>
  <si>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</si>
  <si>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</si>
  <si>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</si>
  <si>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</si>
  <si>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</si>
  <si>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</si>
  <si>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</si>
  <si>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</si>
  <si>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</si>
  <si>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</si>
  <si>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</si>
  <si>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</si>
  <si>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</si>
  <si>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</si>
  <si>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</si>
  <si>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</si>
  <si>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 General</t>
  </si>
  <si>
    <t>Agregado</t>
  </si>
  <si>
    <t>Consolidado</t>
  </si>
  <si>
    <t>Ingresos</t>
  </si>
  <si>
    <t>Gastos</t>
  </si>
  <si>
    <t>Resultado Financiero</t>
  </si>
  <si>
    <t>1/ No incluyen Fuentes Financieras</t>
  </si>
  <si>
    <t>2/ No incluyen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</si>
</sst>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  <numFmt numFmtId="170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  <font>
      <sz val="11"/>
      <name val="Avenir Next LT Pro"/>
      <family val="2"/>
    </font>
    <font>
      <b/>
      <sz val="22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87">
    <xf numFmtId="0" fontId="0" fillId="0" borderId="0" xfId="0"/>
    <xf numFmtId="0" fontId="3" fillId="2" borderId="0" xfId="3" applyFill="1"/>
    <xf numFmtId="0" fontId="5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7" fillId="2" borderId="0" xfId="2" applyFont="1" applyFill="1" applyAlignment="1">
      <alignment horizont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164" fontId="9" fillId="4" borderId="9" xfId="4" applyFont="1" applyFill="1" applyBorder="1" applyAlignment="1">
      <alignment horizontal="left" wrapText="1" indent="1"/>
    </xf>
    <xf numFmtId="165" fontId="9" fillId="4" borderId="10" xfId="3" applyNumberFormat="1" applyFont="1" applyFill="1" applyBorder="1" applyAlignment="1">
      <alignment horizontal="right" vertical="center"/>
    </xf>
    <xf numFmtId="165" fontId="9" fillId="4" borderId="11" xfId="3" applyNumberFormat="1" applyFont="1" applyFill="1" applyBorder="1" applyAlignment="1">
      <alignment horizontal="right" vertical="center"/>
    </xf>
    <xf numFmtId="164" fontId="10" fillId="0" borderId="3" xfId="4" applyFont="1" applyFill="1" applyBorder="1" applyAlignment="1">
      <alignment horizontal="left" wrapText="1" indent="2"/>
    </xf>
    <xf numFmtId="165" fontId="10" fillId="0" borderId="12" xfId="3" applyNumberFormat="1" applyFont="1" applyBorder="1" applyAlignment="1">
      <alignment horizontal="right" vertical="center"/>
    </xf>
    <xf numFmtId="166" fontId="3" fillId="2" borderId="0" xfId="5" applyNumberFormat="1" applyFont="1" applyFill="1"/>
    <xf numFmtId="164" fontId="9" fillId="4" borderId="13" xfId="4" applyFont="1" applyFill="1" applyBorder="1" applyAlignment="1">
      <alignment horizontal="left" wrapText="1"/>
    </xf>
    <xf numFmtId="164" fontId="10" fillId="2" borderId="3" xfId="4" applyFont="1" applyFill="1" applyBorder="1" applyAlignment="1">
      <alignment horizontal="left" wrapText="1" indent="1"/>
    </xf>
    <xf numFmtId="165" fontId="10" fillId="2" borderId="12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0" fillId="2" borderId="0" xfId="4" applyFont="1" applyFill="1" applyBorder="1" applyAlignment="1">
      <alignment horizontal="left" wrapText="1" indent="1"/>
    </xf>
    <xf numFmtId="165" fontId="10" fillId="2" borderId="0" xfId="3" applyNumberFormat="1" applyFont="1" applyFill="1" applyAlignment="1">
      <alignment horizontal="right" vertical="center"/>
    </xf>
    <xf numFmtId="164" fontId="10" fillId="2" borderId="14" xfId="4" applyFont="1" applyFill="1" applyBorder="1" applyAlignment="1">
      <alignment horizontal="left" wrapText="1" indent="1"/>
    </xf>
    <xf numFmtId="165" fontId="10" fillId="2" borderId="15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8" fillId="5" borderId="3" xfId="0" applyFont="1" applyFill="1" applyBorder="1" applyAlignment="1">
      <alignment horizontal="left"/>
    </xf>
    <xf numFmtId="0" fontId="8" fillId="5" borderId="11" xfId="0" applyFont="1" applyFill="1" applyBorder="1"/>
    <xf numFmtId="0" fontId="8" fillId="5" borderId="0" xfId="0" applyFont="1" applyFill="1"/>
    <xf numFmtId="0" fontId="12" fillId="0" borderId="0" xfId="0" applyFont="1" applyAlignment="1">
      <alignment horizontal="left"/>
    </xf>
    <xf numFmtId="167" fontId="10" fillId="0" borderId="16" xfId="0" applyNumberFormat="1" applyFont="1" applyBorder="1"/>
    <xf numFmtId="167" fontId="12" fillId="0" borderId="0" xfId="1" applyNumberFormat="1" applyFont="1" applyFill="1"/>
    <xf numFmtId="0" fontId="12" fillId="0" borderId="0" xfId="0" applyFont="1" applyAlignment="1">
      <alignment horizontal="left" wrapText="1"/>
    </xf>
    <xf numFmtId="167" fontId="12" fillId="0" borderId="0" xfId="1" applyNumberFormat="1" applyFont="1" applyFill="1" applyAlignment="1">
      <alignment vertical="center"/>
    </xf>
    <xf numFmtId="0" fontId="14" fillId="0" borderId="0" xfId="0" applyFont="1" applyAlignment="1">
      <alignment vertical="center" wrapText="1" readingOrder="1"/>
    </xf>
    <xf numFmtId="0" fontId="2" fillId="0" borderId="0" xfId="0" applyFont="1"/>
    <xf numFmtId="0" fontId="1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30" xfId="7" applyNumberFormat="1" applyFont="1" applyBorder="1"/>
    <xf numFmtId="165" fontId="7" fillId="7" borderId="30" xfId="7" applyNumberFormat="1" applyFont="1" applyFill="1" applyBorder="1"/>
    <xf numFmtId="165" fontId="7" fillId="0" borderId="31" xfId="7" applyNumberFormat="1" applyFont="1" applyBorder="1"/>
    <xf numFmtId="165" fontId="7" fillId="0" borderId="32" xfId="7" applyNumberFormat="1" applyFont="1" applyBorder="1"/>
    <xf numFmtId="165" fontId="7" fillId="7" borderId="32" xfId="7" applyNumberFormat="1" applyFont="1" applyFill="1" applyBorder="1"/>
    <xf numFmtId="165" fontId="7" fillId="0" borderId="33" xfId="7" applyNumberFormat="1" applyFont="1" applyBorder="1"/>
    <xf numFmtId="43" fontId="18" fillId="0" borderId="0" xfId="6" applyFont="1"/>
    <xf numFmtId="0" fontId="9" fillId="2" borderId="30" xfId="0" applyFont="1" applyFill="1" applyBorder="1" applyAlignment="1">
      <alignment wrapText="1"/>
    </xf>
    <xf numFmtId="165" fontId="7" fillId="0" borderId="30" xfId="5" applyNumberFormat="1" applyFont="1" applyFill="1" applyBorder="1"/>
    <xf numFmtId="166" fontId="18" fillId="0" borderId="0" xfId="5" applyNumberFormat="1" applyFont="1"/>
    <xf numFmtId="0" fontId="9" fillId="2" borderId="34" xfId="0" applyFont="1" applyFill="1" applyBorder="1" applyAlignment="1">
      <alignment wrapText="1"/>
    </xf>
    <xf numFmtId="165" fontId="10" fillId="0" borderId="32" xfId="7" applyNumberFormat="1" applyFont="1" applyBorder="1"/>
    <xf numFmtId="43" fontId="18" fillId="0" borderId="0" xfId="0" applyNumberFormat="1" applyFont="1"/>
    <xf numFmtId="9" fontId="2" fillId="0" borderId="0" xfId="5" applyFont="1"/>
    <xf numFmtId="165" fontId="7" fillId="0" borderId="28" xfId="7" applyNumberFormat="1" applyFont="1" applyBorder="1"/>
    <xf numFmtId="165" fontId="7" fillId="7" borderId="28" xfId="7" applyNumberFormat="1" applyFont="1" applyFill="1" applyBorder="1"/>
    <xf numFmtId="165" fontId="7" fillId="0" borderId="34" xfId="7" applyNumberFormat="1" applyFont="1" applyBorder="1"/>
    <xf numFmtId="0" fontId="19" fillId="4" borderId="31" xfId="0" applyFont="1" applyFill="1" applyBorder="1" applyAlignment="1">
      <alignment wrapText="1"/>
    </xf>
    <xf numFmtId="168" fontId="20" fillId="4" borderId="30" xfId="7" applyFont="1" applyFill="1" applyBorder="1"/>
    <xf numFmtId="165" fontId="20" fillId="4" borderId="30" xfId="5" applyNumberFormat="1" applyFont="1" applyFill="1" applyBorder="1"/>
    <xf numFmtId="165" fontId="20" fillId="4" borderId="31" xfId="5" applyNumberFormat="1" applyFont="1" applyFill="1" applyBorder="1"/>
    <xf numFmtId="9" fontId="1" fillId="0" borderId="0" xfId="5" applyFont="1"/>
    <xf numFmtId="0" fontId="19" fillId="2" borderId="33" xfId="0" applyFont="1" applyFill="1" applyBorder="1" applyAlignment="1">
      <alignment wrapText="1"/>
    </xf>
    <xf numFmtId="165" fontId="7" fillId="0" borderId="32" xfId="7" applyNumberFormat="1" applyFont="1" applyFill="1" applyBorder="1"/>
    <xf numFmtId="43" fontId="0" fillId="0" borderId="0" xfId="6" applyFont="1"/>
    <xf numFmtId="0" fontId="19" fillId="2" borderId="34" xfId="0" applyFont="1" applyFill="1" applyBorder="1" applyAlignment="1">
      <alignment wrapText="1"/>
    </xf>
    <xf numFmtId="0" fontId="19" fillId="4" borderId="35" xfId="0" applyFont="1" applyFill="1" applyBorder="1" applyAlignment="1">
      <alignment wrapText="1"/>
    </xf>
    <xf numFmtId="168" fontId="20" fillId="4" borderId="36" xfId="7" applyFont="1" applyFill="1" applyBorder="1"/>
    <xf numFmtId="165" fontId="20" fillId="4" borderId="36" xfId="5" applyNumberFormat="1" applyFont="1" applyFill="1" applyBorder="1"/>
    <xf numFmtId="0" fontId="9" fillId="2" borderId="37" xfId="0" applyFont="1" applyFill="1" applyBorder="1" applyAlignment="1">
      <alignment wrapText="1"/>
    </xf>
    <xf numFmtId="165" fontId="7" fillId="7" borderId="38" xfId="7" applyNumberFormat="1" applyFont="1" applyFill="1" applyBorder="1"/>
    <xf numFmtId="165" fontId="7" fillId="0" borderId="38" xfId="7" applyNumberFormat="1" applyFont="1" applyBorder="1"/>
    <xf numFmtId="166" fontId="0" fillId="0" borderId="0" xfId="5" applyNumberFormat="1" applyFont="1"/>
    <xf numFmtId="0" fontId="9" fillId="2" borderId="31" xfId="0" applyFont="1" applyFill="1" applyBorder="1" applyAlignment="1">
      <alignment wrapText="1"/>
    </xf>
    <xf numFmtId="0" fontId="9" fillId="2" borderId="33" xfId="0" applyFont="1" applyFill="1" applyBorder="1" applyAlignment="1">
      <alignment wrapText="1"/>
    </xf>
    <xf numFmtId="0" fontId="19" fillId="4" borderId="39" xfId="0" applyFont="1" applyFill="1" applyBorder="1" applyAlignment="1">
      <alignment wrapText="1"/>
    </xf>
    <xf numFmtId="165" fontId="20" fillId="4" borderId="40" xfId="5" applyNumberFormat="1" applyFont="1" applyFill="1" applyBorder="1"/>
    <xf numFmtId="165" fontId="20" fillId="4" borderId="39" xfId="5" applyNumberFormat="1" applyFont="1" applyFill="1" applyBorder="1"/>
    <xf numFmtId="0" fontId="9" fillId="2" borderId="41" xfId="0" applyFont="1" applyFill="1" applyBorder="1" applyAlignment="1">
      <alignment wrapText="1"/>
    </xf>
    <xf numFmtId="165" fontId="7" fillId="7" borderId="42" xfId="7" applyNumberFormat="1" applyFont="1" applyFill="1" applyBorder="1"/>
    <xf numFmtId="165" fontId="7" fillId="0" borderId="42" xfId="7" applyNumberFormat="1" applyFont="1" applyBorder="1"/>
    <xf numFmtId="165" fontId="7" fillId="0" borderId="41" xfId="7" applyNumberFormat="1" applyFont="1" applyBorder="1"/>
    <xf numFmtId="169" fontId="0" fillId="0" borderId="0" xfId="0" applyNumberFormat="1"/>
    <xf numFmtId="165" fontId="8" fillId="5" borderId="44" xfId="7" applyNumberFormat="1" applyFont="1" applyFill="1" applyBorder="1"/>
    <xf numFmtId="166" fontId="21" fillId="0" borderId="0" xfId="5" applyNumberFormat="1" applyFont="1"/>
    <xf numFmtId="9" fontId="21" fillId="0" borderId="0" xfId="5" applyFont="1"/>
    <xf numFmtId="165" fontId="7" fillId="0" borderId="0" xfId="7" applyNumberFormat="1" applyFont="1" applyBorder="1"/>
    <xf numFmtId="0" fontId="22" fillId="0" borderId="0" xfId="0" applyFont="1"/>
    <xf numFmtId="0" fontId="8" fillId="3" borderId="6" xfId="3" applyFont="1" applyFill="1" applyBorder="1" applyAlignment="1">
      <alignment horizontal="center" vertical="center" wrapText="1"/>
    </xf>
    <xf numFmtId="43" fontId="21" fillId="0" borderId="0" xfId="1" applyFont="1"/>
    <xf numFmtId="165" fontId="10" fillId="0" borderId="15" xfId="3" applyNumberFormat="1" applyFont="1" applyBorder="1" applyAlignment="1">
      <alignment horizontal="right" vertical="center"/>
    </xf>
    <xf numFmtId="166" fontId="9" fillId="4" borderId="11" xfId="8" applyNumberFormat="1" applyFont="1" applyFill="1" applyBorder="1" applyAlignment="1">
      <alignment horizontal="right" vertical="center"/>
    </xf>
    <xf numFmtId="166" fontId="10" fillId="0" borderId="12" xfId="8" applyNumberFormat="1" applyFont="1" applyBorder="1" applyAlignment="1">
      <alignment horizontal="right" vertical="center"/>
    </xf>
    <xf numFmtId="166" fontId="10" fillId="2" borderId="12" xfId="8" applyNumberFormat="1" applyFont="1" applyFill="1" applyBorder="1" applyAlignment="1">
      <alignment horizontal="right" vertical="center"/>
    </xf>
    <xf numFmtId="166" fontId="10" fillId="2" borderId="0" xfId="8" applyNumberFormat="1" applyFont="1" applyFill="1" applyAlignment="1">
      <alignment horizontal="right" vertical="center"/>
    </xf>
    <xf numFmtId="166" fontId="10" fillId="2" borderId="15" xfId="8" applyNumberFormat="1" applyFont="1" applyFill="1" applyBorder="1" applyAlignment="1">
      <alignment horizontal="right" vertical="center"/>
    </xf>
    <xf numFmtId="166" fontId="10" fillId="0" borderId="15" xfId="8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 readingOrder="1"/>
    </xf>
    <xf numFmtId="0" fontId="4" fillId="0" borderId="0" xfId="0" applyFont="1" applyAlignment="1">
      <alignment vertical="top" readingOrder="1"/>
    </xf>
    <xf numFmtId="0" fontId="0" fillId="0" borderId="34" xfId="0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6" fontId="10" fillId="0" borderId="37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0" fontId="8" fillId="5" borderId="5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166" fontId="8" fillId="5" borderId="53" xfId="0" applyNumberFormat="1" applyFont="1" applyFill="1" applyBorder="1" applyAlignment="1">
      <alignment horizontal="center" vertical="center" wrapText="1"/>
    </xf>
    <xf numFmtId="0" fontId="10" fillId="0" borderId="0" xfId="0" applyFont="1"/>
    <xf numFmtId="43" fontId="18" fillId="0" borderId="0" xfId="1" applyFont="1"/>
    <xf numFmtId="166" fontId="0" fillId="0" borderId="0" xfId="8" applyNumberFormat="1" applyFont="1"/>
    <xf numFmtId="165" fontId="7" fillId="0" borderId="30" xfId="8" applyNumberFormat="1" applyFont="1" applyFill="1" applyBorder="1"/>
    <xf numFmtId="166" fontId="18" fillId="0" borderId="0" xfId="8" applyNumberFormat="1" applyFont="1"/>
    <xf numFmtId="9" fontId="2" fillId="0" borderId="0" xfId="8" applyFont="1"/>
    <xf numFmtId="165" fontId="20" fillId="4" borderId="30" xfId="8" applyNumberFormat="1" applyFont="1" applyFill="1" applyBorder="1"/>
    <xf numFmtId="165" fontId="20" fillId="4" borderId="31" xfId="8" applyNumberFormat="1" applyFont="1" applyFill="1" applyBorder="1"/>
    <xf numFmtId="9" fontId="1" fillId="0" borderId="0" xfId="8" applyFont="1"/>
    <xf numFmtId="165" fontId="7" fillId="2" borderId="32" xfId="8" applyNumberFormat="1" applyFont="1" applyFill="1" applyBorder="1"/>
    <xf numFmtId="165" fontId="20" fillId="4" borderId="36" xfId="8" applyNumberFormat="1" applyFont="1" applyFill="1" applyBorder="1"/>
    <xf numFmtId="165" fontId="20" fillId="4" borderId="35" xfId="8" applyNumberFormat="1" applyFont="1" applyFill="1" applyBorder="1"/>
    <xf numFmtId="165" fontId="20" fillId="4" borderId="40" xfId="8" applyNumberFormat="1" applyFont="1" applyFill="1" applyBorder="1"/>
    <xf numFmtId="165" fontId="20" fillId="4" borderId="39" xfId="8" applyNumberFormat="1" applyFont="1" applyFill="1" applyBorder="1"/>
    <xf numFmtId="165" fontId="8" fillId="5" borderId="56" xfId="7" applyNumberFormat="1" applyFont="1" applyFill="1" applyBorder="1"/>
    <xf numFmtId="166" fontId="21" fillId="0" borderId="0" xfId="8" applyNumberFormat="1" applyFont="1"/>
    <xf numFmtId="9" fontId="21" fillId="0" borderId="0" xfId="8" applyFont="1"/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166" fontId="7" fillId="0" borderId="31" xfId="8" applyNumberFormat="1" applyFont="1" applyBorder="1"/>
    <xf numFmtId="166" fontId="7" fillId="0" borderId="33" xfId="8" applyNumberFormat="1" applyFont="1" applyBorder="1"/>
    <xf numFmtId="166" fontId="20" fillId="4" borderId="31" xfId="8" applyNumberFormat="1" applyFont="1" applyFill="1" applyBorder="1"/>
    <xf numFmtId="166" fontId="7" fillId="0" borderId="34" xfId="8" applyNumberFormat="1" applyFont="1" applyBorder="1"/>
    <xf numFmtId="166" fontId="20" fillId="4" borderId="39" xfId="8" applyNumberFormat="1" applyFont="1" applyFill="1" applyBorder="1"/>
    <xf numFmtId="166" fontId="7" fillId="0" borderId="41" xfId="8" applyNumberFormat="1" applyFont="1" applyBorder="1"/>
    <xf numFmtId="166" fontId="8" fillId="5" borderId="44" xfId="8" applyNumberFormat="1" applyFont="1" applyFill="1" applyBorder="1"/>
    <xf numFmtId="0" fontId="4" fillId="2" borderId="1" xfId="2" applyFont="1" applyFill="1" applyBorder="1" applyAlignment="1">
      <alignment horizontal="center" vertical="top" readingOrder="1"/>
    </xf>
    <xf numFmtId="0" fontId="4" fillId="2" borderId="1" xfId="2" applyFont="1" applyFill="1" applyBorder="1" applyAlignment="1">
      <alignment vertical="top" readingOrder="1"/>
    </xf>
    <xf numFmtId="0" fontId="4" fillId="2" borderId="0" xfId="2" applyFont="1" applyFill="1" applyAlignment="1">
      <alignment vertical="top" readingOrder="1"/>
    </xf>
    <xf numFmtId="166" fontId="10" fillId="0" borderId="55" xfId="0" applyNumberFormat="1" applyFont="1" applyBorder="1" applyAlignment="1">
      <alignment horizontal="center" vertical="center" wrapText="1"/>
    </xf>
    <xf numFmtId="166" fontId="10" fillId="0" borderId="29" xfId="0" applyNumberFormat="1" applyFont="1" applyBorder="1" applyAlignment="1">
      <alignment horizontal="center" vertical="center" wrapText="1"/>
    </xf>
    <xf numFmtId="166" fontId="10" fillId="0" borderId="30" xfId="0" applyNumberFormat="1" applyFont="1" applyBorder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/>
    </xf>
    <xf numFmtId="0" fontId="19" fillId="2" borderId="30" xfId="0" applyFont="1" applyFill="1" applyBorder="1" applyAlignment="1">
      <alignment wrapText="1"/>
    </xf>
    <xf numFmtId="0" fontId="8" fillId="3" borderId="4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3"/>
    <xf numFmtId="0" fontId="1" fillId="0" borderId="0" xfId="9"/>
    <xf numFmtId="0" fontId="7" fillId="0" borderId="0" xfId="9" applyFont="1" applyAlignment="1">
      <alignment horizontal="center"/>
    </xf>
    <xf numFmtId="0" fontId="8" fillId="3" borderId="45" xfId="3" applyFont="1" applyFill="1" applyBorder="1" applyAlignment="1">
      <alignment horizontal="center" vertical="center" wrapText="1"/>
    </xf>
    <xf numFmtId="0" fontId="8" fillId="3" borderId="61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0" xfId="9" applyAlignment="1">
      <alignment vertical="top" wrapText="1"/>
    </xf>
    <xf numFmtId="0" fontId="10" fillId="0" borderId="0" xfId="0" applyFont="1" applyAlignment="1">
      <alignment horizontal="left" indent="1"/>
    </xf>
    <xf numFmtId="0" fontId="9" fillId="9" borderId="0" xfId="0" applyFont="1" applyFill="1"/>
    <xf numFmtId="0" fontId="9" fillId="9" borderId="0" xfId="9" applyFont="1" applyFill="1"/>
    <xf numFmtId="167" fontId="9" fillId="9" borderId="0" xfId="0" applyNumberFormat="1" applyFont="1" applyFill="1"/>
    <xf numFmtId="167" fontId="10" fillId="0" borderId="0" xfId="0" applyNumberFormat="1" applyFont="1"/>
    <xf numFmtId="167" fontId="9" fillId="9" borderId="0" xfId="9" applyNumberFormat="1" applyFont="1" applyFill="1"/>
    <xf numFmtId="167" fontId="9" fillId="9" borderId="0" xfId="6" applyNumberFormat="1" applyFont="1" applyFill="1"/>
    <xf numFmtId="167" fontId="24" fillId="0" borderId="0" xfId="3" applyNumberFormat="1" applyFont="1"/>
    <xf numFmtId="167" fontId="19" fillId="9" borderId="0" xfId="3" applyNumberFormat="1" applyFont="1" applyFill="1"/>
    <xf numFmtId="167" fontId="8" fillId="5" borderId="0" xfId="3" applyNumberFormat="1" applyFont="1" applyFill="1"/>
    <xf numFmtId="0" fontId="24" fillId="0" borderId="0" xfId="3" applyFont="1" applyAlignment="1">
      <alignment horizontal="left" indent="1"/>
    </xf>
    <xf numFmtId="0" fontId="19" fillId="9" borderId="0" xfId="3" applyFont="1" applyFill="1"/>
    <xf numFmtId="43" fontId="19" fillId="9" borderId="0" xfId="1" applyFont="1" applyFill="1"/>
    <xf numFmtId="43" fontId="24" fillId="0" borderId="0" xfId="1" applyFont="1"/>
    <xf numFmtId="43" fontId="10" fillId="0" borderId="0" xfId="1" applyFont="1" applyFill="1"/>
    <xf numFmtId="43" fontId="9" fillId="9" borderId="0" xfId="1" applyFont="1" applyFill="1"/>
    <xf numFmtId="43" fontId="10" fillId="0" borderId="0" xfId="1" applyFont="1"/>
    <xf numFmtId="167" fontId="24" fillId="0" borderId="0" xfId="1" applyNumberFormat="1" applyFont="1" applyFill="1"/>
    <xf numFmtId="0" fontId="8" fillId="5" borderId="0" xfId="3" applyFont="1" applyFill="1"/>
    <xf numFmtId="164" fontId="8" fillId="5" borderId="3" xfId="4" applyFont="1" applyFill="1" applyBorder="1" applyAlignment="1">
      <alignment horizontal="left" wrapText="1"/>
    </xf>
    <xf numFmtId="165" fontId="8" fillId="5" borderId="12" xfId="3" applyNumberFormat="1" applyFont="1" applyFill="1" applyBorder="1" applyAlignment="1">
      <alignment horizontal="right" vertical="center"/>
    </xf>
    <xf numFmtId="165" fontId="8" fillId="5" borderId="8" xfId="3" applyNumberFormat="1" applyFont="1" applyFill="1" applyBorder="1" applyAlignment="1">
      <alignment horizontal="right" vertical="center"/>
    </xf>
    <xf numFmtId="166" fontId="8" fillId="5" borderId="8" xfId="8" applyNumberFormat="1" applyFont="1" applyFill="1" applyBorder="1" applyAlignment="1">
      <alignment horizontal="right" vertical="center"/>
    </xf>
    <xf numFmtId="166" fontId="8" fillId="5" borderId="7" xfId="8" applyNumberFormat="1" applyFont="1" applyFill="1" applyBorder="1" applyAlignment="1">
      <alignment horizontal="right" vertical="center"/>
    </xf>
    <xf numFmtId="165" fontId="8" fillId="5" borderId="7" xfId="3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62" xfId="0" applyBorder="1"/>
    <xf numFmtId="43" fontId="3" fillId="0" borderId="0" xfId="1" applyFont="1"/>
    <xf numFmtId="167" fontId="10" fillId="0" borderId="0" xfId="9" applyNumberFormat="1" applyFont="1" applyAlignment="1">
      <alignment vertical="center" wrapText="1"/>
    </xf>
    <xf numFmtId="43" fontId="10" fillId="0" borderId="0" xfId="1" applyFont="1" applyAlignment="1">
      <alignment vertical="center" wrapText="1"/>
    </xf>
    <xf numFmtId="43" fontId="0" fillId="0" borderId="0" xfId="1" applyFont="1"/>
    <xf numFmtId="165" fontId="8" fillId="5" borderId="45" xfId="3" applyNumberFormat="1" applyFont="1" applyFill="1" applyBorder="1" applyAlignment="1">
      <alignment horizontal="right" vertical="center"/>
    </xf>
    <xf numFmtId="166" fontId="8" fillId="5" borderId="45" xfId="8" applyNumberFormat="1" applyFont="1" applyFill="1" applyBorder="1" applyAlignment="1">
      <alignment horizontal="right" vertical="center"/>
    </xf>
    <xf numFmtId="166" fontId="8" fillId="5" borderId="12" xfId="8" applyNumberFormat="1" applyFont="1" applyFill="1" applyBorder="1" applyAlignment="1">
      <alignment horizontal="right" vertical="center"/>
    </xf>
    <xf numFmtId="165" fontId="8" fillId="5" borderId="18" xfId="3" applyNumberFormat="1" applyFont="1" applyFill="1" applyBorder="1" applyAlignment="1">
      <alignment horizontal="right" vertical="center"/>
    </xf>
    <xf numFmtId="0" fontId="24" fillId="0" borderId="0" xfId="3" applyFont="1" applyAlignment="1">
      <alignment horizontal="left" wrapText="1" indent="1"/>
    </xf>
    <xf numFmtId="167" fontId="24" fillId="0" borderId="0" xfId="3" applyNumberFormat="1" applyFont="1" applyAlignment="1">
      <alignment horizontal="right" vertical="center"/>
    </xf>
    <xf numFmtId="43" fontId="24" fillId="0" borderId="0" xfId="1" applyFont="1" applyAlignment="1">
      <alignment horizontal="right" vertical="center"/>
    </xf>
    <xf numFmtId="43" fontId="3" fillId="2" borderId="0" xfId="1" applyFont="1" applyFill="1"/>
    <xf numFmtId="170" fontId="0" fillId="0" borderId="0" xfId="1" applyNumberFormat="1" applyFont="1"/>
    <xf numFmtId="169" fontId="22" fillId="0" borderId="0" xfId="0" applyNumberFormat="1" applyFont="1"/>
    <xf numFmtId="166" fontId="20" fillId="4" borderId="30" xfId="8" applyNumberFormat="1" applyFont="1" applyFill="1" applyBorder="1"/>
    <xf numFmtId="0" fontId="8" fillId="5" borderId="6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0" xfId="0" applyFont="1" applyAlignment="1">
      <alignment horizontal="center" vertical="top" readingOrder="1"/>
    </xf>
    <xf numFmtId="0" fontId="23" fillId="0" borderId="1" xfId="0" applyFont="1" applyBorder="1" applyAlignment="1">
      <alignment horizontal="center" vertical="center" readingOrder="1"/>
    </xf>
    <xf numFmtId="0" fontId="23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readingOrder="1"/>
    </xf>
    <xf numFmtId="0" fontId="15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8" fillId="8" borderId="43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 readingOrder="1"/>
    </xf>
    <xf numFmtId="0" fontId="23" fillId="2" borderId="0" xfId="2" applyFont="1" applyFill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top" readingOrder="1"/>
    </xf>
    <xf numFmtId="0" fontId="4" fillId="2" borderId="0" xfId="2" applyFont="1" applyFill="1" applyAlignment="1">
      <alignment horizontal="center" vertical="top" readingOrder="1"/>
    </xf>
    <xf numFmtId="0" fontId="5" fillId="0" borderId="2" xfId="0" applyFont="1" applyBorder="1" applyAlignment="1">
      <alignment horizontal="center" vertical="top" wrapText="1" readingOrder="1"/>
    </xf>
    <xf numFmtId="0" fontId="6" fillId="2" borderId="0" xfId="2" applyFont="1" applyFill="1" applyAlignment="1">
      <alignment horizontal="center"/>
    </xf>
    <xf numFmtId="17" fontId="6" fillId="2" borderId="0" xfId="2" applyNumberFormat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3" borderId="3" xfId="3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3" fillId="0" borderId="1" xfId="9" applyFont="1" applyBorder="1" applyAlignment="1">
      <alignment horizontal="center" vertical="center" wrapText="1" readingOrder="1"/>
    </xf>
    <xf numFmtId="0" fontId="23" fillId="0" borderId="0" xfId="9" applyFont="1" applyAlignment="1">
      <alignment horizontal="center" vertical="center" wrapText="1" readingOrder="1"/>
    </xf>
    <xf numFmtId="0" fontId="4" fillId="0" borderId="1" xfId="9" applyFont="1" applyBorder="1" applyAlignment="1">
      <alignment horizontal="center" vertical="top" readingOrder="1"/>
    </xf>
    <xf numFmtId="0" fontId="4" fillId="0" borderId="0" xfId="9" applyFont="1" applyAlignment="1">
      <alignment horizontal="center" vertical="top" readingOrder="1"/>
    </xf>
    <xf numFmtId="0" fontId="6" fillId="0" borderId="0" xfId="9" applyFont="1" applyAlignment="1">
      <alignment horizontal="center"/>
    </xf>
    <xf numFmtId="0" fontId="23" fillId="2" borderId="1" xfId="2" applyFont="1" applyFill="1" applyBorder="1" applyAlignment="1">
      <alignment horizontal="center" vertical="top" readingOrder="1"/>
    </xf>
    <xf numFmtId="0" fontId="23" fillId="2" borderId="0" xfId="2" applyFont="1" applyFill="1" applyAlignment="1">
      <alignment horizontal="center" vertical="top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  <xf numFmtId="9" fontId="10" fillId="0" borderId="12" xfId="8" applyFont="1" applyBorder="1" applyAlignment="1">
      <alignment horizontal="right" vertical="center"/>
    </xf>
    <xf numFmtId="9" fontId="10" fillId="2" borderId="12" xfId="8" applyFont="1" applyFill="1" applyBorder="1" applyAlignment="1">
      <alignment horizontal="right" vertical="center"/>
    </xf>
    <xf numFmtId="9" fontId="10" fillId="2" borderId="0" xfId="8" applyFont="1" applyFill="1" applyAlignment="1">
      <alignment horizontal="right" vertical="center"/>
    </xf>
    <xf numFmtId="9" fontId="10" fillId="2" borderId="15" xfId="8" applyFont="1" applyFill="1" applyBorder="1" applyAlignment="1">
      <alignment horizontal="right" vertical="center"/>
    </xf>
  </cellXfs>
  <cellStyles count="10">
    <cellStyle name="Comma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Normal 4 2" xfId="9" xr:uid="{1699CC0B-1908-413D-8C92-B14B2A06F392}"/>
    <cellStyle name="Percent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theme" Target="theme/theme1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styles" Target="styles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35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4.xml"/><Relationship Id="rId156" Type="http://schemas.openxmlformats.org/officeDocument/2006/relationships/externalLink" Target="externalLinks/externalLink149.xml"/><Relationship Id="rId172" Type="http://schemas.openxmlformats.org/officeDocument/2006/relationships/sharedStrings" Target="sharedStrings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Marzo 2025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1.'!$C$7:$E$7</c:f>
              <c:numCache>
                <c:formatCode>#,##0.0,,</c:formatCode>
                <c:ptCount val="3"/>
                <c:pt idx="0">
                  <c:v>336071347486.27979</c:v>
                </c:pt>
                <c:pt idx="1">
                  <c:v>33282963468.130001</c:v>
                </c:pt>
                <c:pt idx="2">
                  <c:v>302788384018.14978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6-4DAC-A835-D7AB526B0383}"/>
            </c:ext>
          </c:extLst>
        </c:ser>
        <c:ser>
          <c:idx val="1"/>
          <c:order val="1"/>
          <c:tx>
            <c:strRef>
              <c:f>'Gráfico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1.'!$C$8:$E$8</c:f>
              <c:numCache>
                <c:formatCode>#,##0.0,,</c:formatCode>
                <c:ptCount val="3"/>
                <c:pt idx="0">
                  <c:v>371763578353.56122</c:v>
                </c:pt>
                <c:pt idx="1">
                  <c:v>33282963468.130001</c:v>
                </c:pt>
                <c:pt idx="2">
                  <c:v>338480614885.43121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6-4DAC-A835-D7AB526B03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521493</xdr:colOff>
      <xdr:row>0</xdr:row>
      <xdr:rowOff>0</xdr:rowOff>
    </xdr:from>
    <xdr:ext cx="2110718" cy="1019175"/>
    <xdr:pic>
      <xdr:nvPicPr>
        <xdr:cNvPr id="2" name="Imagen 1">
          <a:extLst>
            <a:ext uri="{FF2B5EF4-FFF2-40B4-BE49-F238E27FC236}">
              <a16:creationId xmlns:a16="http://schemas.microsoft.com/office/drawing/2014/main" id="{61AEBFBE-2476-4F97-9B0A-2C1FA931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493" y="0"/>
          <a:ext cx="2110718" cy="1019175"/>
        </a:xfrm>
        <a:prstGeom prst="rect">
          <a:avLst/>
        </a:prstGeom>
      </xdr:spPr>
    </xdr:pic>
    <xdr:clientData/>
  </xdr:oneCellAnchor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341032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30480</xdr:colOff>
      <xdr:row>4</xdr:row>
      <xdr:rowOff>104775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436720</xdr:colOff>
      <xdr:row>2</xdr:row>
      <xdr:rowOff>258692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3</xdr:row>
      <xdr:rowOff>124949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516731</xdr:colOff>
      <xdr:row>0</xdr:row>
      <xdr:rowOff>19050</xdr:rowOff>
    </xdr:from>
    <xdr:to>
      <xdr:col>2</xdr:col>
      <xdr:colOff>210298</xdr:colOff>
      <xdr:row>3</xdr:row>
      <xdr:rowOff>3341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9997DB7-B3EE-47E8-9705-D6DFDC33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" y="19050"/>
          <a:ext cx="1775732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171223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0</xdr:col>
      <xdr:colOff>392432</xdr:colOff>
      <xdr:row>0</xdr:row>
      <xdr:rowOff>25175</xdr:rowOff>
    </xdr:from>
    <xdr:to>
      <xdr:col>1</xdr:col>
      <xdr:colOff>967742</xdr:colOff>
      <xdr:row>2</xdr:row>
      <xdr:rowOff>55655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C16220-3A64-4165-958D-F0F8601A4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2" y="25175"/>
          <a:ext cx="1341120" cy="652326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1202531</xdr:colOff>
      <xdr:row>2</xdr:row>
      <xdr:rowOff>135031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324907</xdr:colOff>
      <xdr:row>5</xdr:row>
      <xdr:rowOff>209535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28576</xdr:rowOff>
    </xdr:from>
    <xdr:to>
      <xdr:col>1</xdr:col>
      <xdr:colOff>914401</xdr:colOff>
      <xdr:row>2</xdr:row>
      <xdr:rowOff>59056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C0D81-06B3-4DF6-A6B5-2A2CF5E1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28576"/>
          <a:ext cx="1333500" cy="6362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705802</xdr:colOff>
      <xdr:row>2</xdr:row>
      <xdr:rowOff>247699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7</xdr:row>
      <xdr:rowOff>144825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3855B-C882-4B7F-808D-B184532E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80217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0</xdr:row>
      <xdr:rowOff>28577</xdr:rowOff>
    </xdr:from>
    <xdr:to>
      <xdr:col>1</xdr:col>
      <xdr:colOff>800101</xdr:colOff>
      <xdr:row>2</xdr:row>
      <xdr:rowOff>198285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C977B3-18B3-44C9-B367-DA385DDDE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1" y="28577"/>
          <a:ext cx="1238250" cy="684058"/>
        </a:xfrm>
        <a:prstGeom prst="rect">
          <a:avLst/>
        </a:prstGeom>
      </xdr:spPr>
    </xdr:pic>
    <xdr:clientData/>
  </xdr:twoCellAnchor>
  <xdr:twoCellAnchor editAs="oneCell">
    <xdr:from>
      <xdr:col>6</xdr:col>
      <xdr:colOff>5443</xdr:colOff>
      <xdr:row>0</xdr:row>
      <xdr:rowOff>0</xdr:rowOff>
    </xdr:from>
    <xdr:to>
      <xdr:col>7</xdr:col>
      <xdr:colOff>57150</xdr:colOff>
      <xdr:row>3</xdr:row>
      <xdr:rowOff>59508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2BAF7A-A793-4C80-81BE-9A48D663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6193" y="0"/>
          <a:ext cx="1289957" cy="8310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363764-7C48-469E-A130-72917A224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152717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E71242-46DD-4AE8-9DB0-29C821384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7167"/>
        </a:xfrm>
        <a:prstGeom prst="rect">
          <a:avLst/>
        </a:prstGeom>
      </xdr:spPr>
    </xdr:pic>
    <xdr:clientData/>
  </xdr:twoCellAnchor>
  <xdr:twoCellAnchor editAs="oneCell">
    <xdr:from>
      <xdr:col>0</xdr:col>
      <xdr:colOff>322794</xdr:colOff>
      <xdr:row>0</xdr:row>
      <xdr:rowOff>35984</xdr:rowOff>
    </xdr:from>
    <xdr:to>
      <xdr:col>1</xdr:col>
      <xdr:colOff>620626</xdr:colOff>
      <xdr:row>1</xdr:row>
      <xdr:rowOff>188595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0CCCE7-4866-43F7-95A1-C03DB544F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794" y="35984"/>
          <a:ext cx="1059832" cy="505036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590445</xdr:colOff>
      <xdr:row>2</xdr:row>
      <xdr:rowOff>141359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8FE38F-0371-4C2E-8AE8-03936C5E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5268" y="0"/>
          <a:ext cx="1467802" cy="7509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Monetary%20Sector\Input\Info\PM99%20Jan%20FMI-200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HTI_real%2010-0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WINNT\Profiles\bpweil\Archivos%20temporales%20de%20Internet\OLK43\CONSA%20$$$1%20SPNF%209dic0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RL\URY\EXTERNAL\XTN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ocuments%20and%20Settings\MFIGUEROLA\Local%20Settings\Temporary%20Internet%20Files\OLK22\DomRep-DSA-DRSc-NoDRNBonly\DomRep-DSAExtSusTabs-NoDRNBonly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ML\DOM\Vulnerability%20exercise\March%202005\DR%20SVI%20table%20Feb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TRIMALEX\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PROFINAN\Programa\prog2003\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Fiscal%20Sector\Output\Output%202003\Working%20files%202003\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AC\WesternHem\Paraguay\Temporary\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RL\PRY\Monetary\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enc100115\Desktop\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ML\DOM\archives\June%20%202003%20SBA%20Mission\Real\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epartamento\Financiero\Subd_Entidades_financieras\Division_Banca_Comercial\Martha%20Soto\My%20Documents\BCIE\Modelos\Profis\Fuentes\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sept%202\IN\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Desktop\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Personal\My%20Documents\Moz\E-Final\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Staff%20Report%20Tables\2003%20SR\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Colombia\WEO\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baez\AppData\Local\Microsoft\Windows\INetCache\Content.Outlook\HTMLJ493\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epartamento\Financiero\Subd_Entidades_financieras\Division_Banca_Comercial\Martha%20Soto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/>
      <sheetData sheetId="1" refreshError="1"/>
      <sheetData sheetId="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REF!"/>
      <definedName name="____________tnt1" refersTo="#REF!"/>
      <definedName name="__________asd1" refersTo="#REF!"/>
      <definedName name="__________tnt1" refersTo="#REF!"/>
      <definedName name="_________asd1" refersTo="#REF!"/>
      <definedName name="_________tnt1" refersTo="#REF!"/>
      <definedName name="________asd1" refersTo="#REF!"/>
      <definedName name="________tnt1" refersTo="#REF!"/>
      <definedName name="_______asd1" refersTo="#REF!"/>
      <definedName name="_______tnt1" refersTo="#REF!"/>
      <definedName name="______asd1" refersTo="#REF!"/>
      <definedName name="______tnt1" refersTo="#REF!"/>
      <definedName name="__asd1" refersTo="#REF!"/>
      <definedName name="__tnt1" refersTo="#REF!"/>
      <definedName name="adsftreagtrgtqergt" refersTo="#REF!"/>
      <definedName name="df" refersTo="#REF!"/>
      <definedName name="grafico" refersTo="#REF!"/>
      <definedName name="njkg" refersTo="#REF!"/>
      <definedName name="prueba" refersTo="#REF!"/>
      <definedName name="rjyktuk" refersTo="#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tabSelected="1" workbookViewId="0">
      <selection activeCell="D11" sqref="D11"/>
    </sheetView>
  </sheetViews>
  <sheetFormatPr defaultColWidth="11.42578125" defaultRowHeight="15" x14ac:dyDescent="0.25"/>
  <cols>
    <col min="3" max="3" width="25.85546875" bestFit="1" customWidth="1"/>
    <col min="4" max="4" width="36.5703125" customWidth="1"/>
    <col min="5" max="6" width="19.28515625" customWidth="1"/>
    <col min="8" max="8" width="20.28515625" customWidth="1"/>
    <col min="9" max="9" width="27.5703125" customWidth="1"/>
  </cols>
  <sheetData>
    <row r="1" spans="3:14" ht="27.75" x14ac:dyDescent="0.25">
      <c r="D1" s="209" t="s">
        <v>0</v>
      </c>
      <c r="E1" s="210"/>
      <c r="F1" s="210"/>
      <c r="G1" s="210"/>
      <c r="H1" s="210"/>
      <c r="I1" s="210"/>
      <c r="J1" s="99"/>
      <c r="K1" s="99"/>
      <c r="L1" s="99"/>
      <c r="M1" s="99"/>
      <c r="N1" s="99"/>
    </row>
    <row r="2" spans="3:14" ht="21" customHeight="1" x14ac:dyDescent="0.25">
      <c r="D2" s="207" t="s">
        <v>1</v>
      </c>
      <c r="E2" s="208"/>
      <c r="F2" s="208"/>
      <c r="G2" s="208"/>
      <c r="H2" s="208"/>
      <c r="I2" s="208"/>
      <c r="J2" s="100"/>
      <c r="K2" s="100"/>
      <c r="L2" s="100"/>
      <c r="M2" s="100"/>
      <c r="N2" s="100"/>
    </row>
    <row r="3" spans="3:14" ht="15.75" customHeight="1" x14ac:dyDescent="0.25">
      <c r="D3" s="205" t="s">
        <v>2</v>
      </c>
      <c r="E3" s="206"/>
      <c r="F3" s="206"/>
      <c r="G3" s="206"/>
      <c r="H3" s="206"/>
      <c r="I3" s="206"/>
      <c r="J3" s="34"/>
      <c r="K3" s="2"/>
      <c r="L3" s="2"/>
      <c r="M3" s="2"/>
      <c r="N3" s="2"/>
    </row>
    <row r="4" spans="3:14" ht="15.75" x14ac:dyDescent="0.25">
      <c r="D4" s="219" t="s">
        <v>3</v>
      </c>
      <c r="E4" s="219"/>
      <c r="F4" s="219"/>
      <c r="G4" s="219"/>
      <c r="H4" s="219"/>
      <c r="I4" s="219"/>
    </row>
    <row r="6" spans="3:14" x14ac:dyDescent="0.25">
      <c r="D6" s="211" t="s">
        <v>4</v>
      </c>
      <c r="E6" s="211"/>
      <c r="F6" s="211"/>
      <c r="G6" s="211"/>
      <c r="H6" s="211"/>
      <c r="I6" s="211"/>
    </row>
    <row r="7" spans="3:14" x14ac:dyDescent="0.25">
      <c r="D7" s="211">
        <v>2025</v>
      </c>
      <c r="E7" s="211"/>
      <c r="F7" s="211"/>
      <c r="G7" s="211"/>
      <c r="H7" s="211"/>
      <c r="I7" s="211"/>
    </row>
    <row r="8" spans="3:14" ht="15.75" customHeight="1" thickBot="1" x14ac:dyDescent="0.3">
      <c r="C8" s="101"/>
      <c r="D8" s="212" t="s">
        <v>5</v>
      </c>
      <c r="E8" s="214" t="s">
        <v>6</v>
      </c>
      <c r="F8" s="215"/>
      <c r="G8" s="216"/>
      <c r="H8" s="217" t="s">
        <v>7</v>
      </c>
      <c r="I8" s="203" t="s">
        <v>8</v>
      </c>
    </row>
    <row r="9" spans="3:14" ht="29.25" customHeight="1" thickBot="1" x14ac:dyDescent="0.3">
      <c r="C9" s="101"/>
      <c r="D9" s="212"/>
      <c r="E9" s="102" t="s">
        <v>9</v>
      </c>
      <c r="F9" s="103" t="s">
        <v>10</v>
      </c>
      <c r="G9" s="103" t="s">
        <v>11</v>
      </c>
      <c r="H9" s="218"/>
      <c r="I9" s="204"/>
    </row>
    <row r="10" spans="3:14" x14ac:dyDescent="0.25">
      <c r="C10" s="101"/>
      <c r="D10" s="213"/>
      <c r="E10" s="104">
        <v>1</v>
      </c>
      <c r="F10" s="104">
        <v>2</v>
      </c>
      <c r="G10" s="105">
        <v>3</v>
      </c>
      <c r="H10" s="104">
        <v>4</v>
      </c>
      <c r="I10" s="106">
        <v>5</v>
      </c>
    </row>
    <row r="11" spans="3:14" ht="15.75" thickBot="1" x14ac:dyDescent="0.3">
      <c r="C11" s="101"/>
      <c r="D11" s="107" t="s">
        <v>12</v>
      </c>
      <c r="E11" s="108">
        <v>34</v>
      </c>
      <c r="F11" s="108">
        <v>34</v>
      </c>
      <c r="G11" s="108">
        <v>34</v>
      </c>
      <c r="H11" s="109">
        <f>F11/E11</f>
        <v>1</v>
      </c>
      <c r="I11" s="109">
        <f>G11/E11</f>
        <v>1</v>
      </c>
    </row>
    <row r="12" spans="3:14" ht="30.75" thickBot="1" x14ac:dyDescent="0.3">
      <c r="C12" s="101"/>
      <c r="D12" s="110" t="s">
        <v>13</v>
      </c>
      <c r="E12" s="111">
        <v>61</v>
      </c>
      <c r="F12" s="111">
        <v>61</v>
      </c>
      <c r="G12" s="111">
        <v>54</v>
      </c>
      <c r="H12" s="147">
        <f>F12/E12</f>
        <v>1</v>
      </c>
      <c r="I12" s="146">
        <f t="shared" ref="I12:I13" si="0">G12/E12</f>
        <v>0.88524590163934425</v>
      </c>
    </row>
    <row r="13" spans="3:14" ht="30.75" thickBot="1" x14ac:dyDescent="0.3">
      <c r="C13" s="101"/>
      <c r="D13" s="110" t="s">
        <v>14</v>
      </c>
      <c r="E13" s="111">
        <v>8</v>
      </c>
      <c r="F13" s="111">
        <v>8</v>
      </c>
      <c r="G13" s="111">
        <v>5</v>
      </c>
      <c r="H13" s="145">
        <f>F13/E13</f>
        <v>1</v>
      </c>
      <c r="I13" s="145">
        <f t="shared" si="0"/>
        <v>0.625</v>
      </c>
    </row>
    <row r="14" spans="3:14" ht="15.75" thickBot="1" x14ac:dyDescent="0.3">
      <c r="C14" s="101"/>
      <c r="D14" s="112" t="s">
        <v>15</v>
      </c>
      <c r="E14" s="113">
        <f>SUM(E11:E13)</f>
        <v>103</v>
      </c>
      <c r="F14" s="113">
        <f>SUM(F11:F13)</f>
        <v>103</v>
      </c>
      <c r="G14" s="114">
        <f>SUM(G11:G13)</f>
        <v>93</v>
      </c>
      <c r="H14" s="115">
        <f>F14/E14</f>
        <v>1</v>
      </c>
      <c r="I14" s="115">
        <f>G14/E14</f>
        <v>0.90291262135922334</v>
      </c>
    </row>
    <row r="15" spans="3:14" x14ac:dyDescent="0.25">
      <c r="D15" s="186" t="s">
        <v>16</v>
      </c>
      <c r="E15" s="187"/>
    </row>
    <row r="16" spans="3:14" x14ac:dyDescent="0.25">
      <c r="G16" s="116"/>
    </row>
  </sheetData>
  <mergeCells count="10">
    <mergeCell ref="I8:I9"/>
    <mergeCell ref="D3:I3"/>
    <mergeCell ref="D2:I2"/>
    <mergeCell ref="D1:I1"/>
    <mergeCell ref="D6:I6"/>
    <mergeCell ref="D7:I7"/>
    <mergeCell ref="D8:D10"/>
    <mergeCell ref="E8:G8"/>
    <mergeCell ref="H8:H9"/>
    <mergeCell ref="D4:I4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defaultColWidth="11.42578125" defaultRowHeight="15" customHeight="1" x14ac:dyDescent="0.25"/>
  <cols>
    <col min="1" max="1" width="11.42578125" customWidth="1"/>
    <col min="2" max="2" width="17.42578125" customWidth="1"/>
    <col min="3" max="3" width="32.85546875" customWidth="1"/>
    <col min="4" max="4" width="20.7109375" bestFit="1" customWidth="1"/>
    <col min="5" max="5" width="16.7109375" customWidth="1"/>
    <col min="6" max="6" width="20" bestFit="1" customWidth="1"/>
    <col min="7" max="7" width="14.85546875" bestFit="1" customWidth="1"/>
    <col min="8" max="8" width="15.5703125" style="32" customWidth="1"/>
    <col min="10" max="10" width="21.140625" customWidth="1"/>
    <col min="11" max="11" width="11.42578125" style="32"/>
  </cols>
  <sheetData>
    <row r="1" spans="1:16" ht="23.25" customHeight="1" x14ac:dyDescent="0.25">
      <c r="B1" s="221" t="s">
        <v>0</v>
      </c>
      <c r="C1" s="222"/>
      <c r="D1" s="222"/>
      <c r="E1" s="222"/>
      <c r="F1" s="222"/>
      <c r="G1" s="222"/>
      <c r="H1" s="31"/>
    </row>
    <row r="2" spans="1:16" ht="18.75" customHeight="1" x14ac:dyDescent="0.25">
      <c r="B2" s="223" t="s">
        <v>1</v>
      </c>
      <c r="C2" s="224"/>
      <c r="D2" s="224"/>
      <c r="E2" s="224"/>
      <c r="F2" s="224"/>
      <c r="G2" s="224"/>
      <c r="H2" s="33"/>
    </row>
    <row r="3" spans="1:16" ht="15.75" customHeight="1" x14ac:dyDescent="0.25">
      <c r="B3" s="225" t="s">
        <v>3</v>
      </c>
      <c r="C3" s="226"/>
      <c r="D3" s="226"/>
      <c r="E3" s="226"/>
      <c r="F3" s="226"/>
      <c r="G3" s="226"/>
      <c r="H3" s="34"/>
      <c r="I3" s="34"/>
      <c r="J3" s="34"/>
      <c r="K3" s="34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.75" x14ac:dyDescent="0.3">
      <c r="B5" s="227" t="s">
        <v>17</v>
      </c>
      <c r="C5" s="227"/>
      <c r="D5" s="227"/>
      <c r="E5" s="227"/>
      <c r="F5" s="227"/>
      <c r="G5" s="227"/>
      <c r="H5" s="35"/>
    </row>
    <row r="6" spans="1:16" ht="18.75" x14ac:dyDescent="0.3">
      <c r="B6" s="227">
        <v>2023</v>
      </c>
      <c r="C6" s="227"/>
      <c r="D6" s="227"/>
      <c r="E6" s="227"/>
      <c r="F6" s="227"/>
      <c r="G6" s="227"/>
      <c r="H6" s="35"/>
      <c r="K6"/>
    </row>
    <row r="7" spans="1:16" ht="19.5" thickBot="1" x14ac:dyDescent="0.35">
      <c r="B7" s="220" t="s">
        <v>18</v>
      </c>
      <c r="C7" s="220"/>
      <c r="D7" s="220"/>
      <c r="E7" s="220"/>
      <c r="F7" s="220"/>
      <c r="G7" s="220"/>
      <c r="H7" s="36"/>
      <c r="K7"/>
    </row>
    <row r="8" spans="1:16" ht="16.5" thickBot="1" x14ac:dyDescent="0.3">
      <c r="A8" s="37"/>
      <c r="B8" s="231" t="s">
        <v>19</v>
      </c>
      <c r="C8" s="234" t="s">
        <v>20</v>
      </c>
      <c r="D8" s="237" t="s">
        <v>21</v>
      </c>
      <c r="E8" s="238"/>
      <c r="F8" s="238"/>
      <c r="G8" s="239" t="s">
        <v>22</v>
      </c>
      <c r="H8" s="239" t="s">
        <v>23</v>
      </c>
      <c r="K8"/>
    </row>
    <row r="9" spans="1:16" ht="75.75" thickBot="1" x14ac:dyDescent="0.3">
      <c r="B9" s="232"/>
      <c r="C9" s="235"/>
      <c r="D9" s="38" t="s">
        <v>12</v>
      </c>
      <c r="E9" s="38" t="s">
        <v>24</v>
      </c>
      <c r="F9" s="38" t="s">
        <v>14</v>
      </c>
      <c r="G9" s="240"/>
      <c r="H9" s="240"/>
      <c r="K9"/>
    </row>
    <row r="10" spans="1:16" ht="15.75" thickBot="1" x14ac:dyDescent="0.3">
      <c r="B10" s="233"/>
      <c r="C10" s="236"/>
      <c r="D10" s="38">
        <v>1</v>
      </c>
      <c r="E10" s="38">
        <v>2</v>
      </c>
      <c r="F10" s="39">
        <v>3</v>
      </c>
      <c r="G10" s="40">
        <v>6</v>
      </c>
      <c r="H10" s="40">
        <v>7</v>
      </c>
      <c r="K10"/>
    </row>
    <row r="11" spans="1:16" ht="16.5" thickBot="1" x14ac:dyDescent="0.3">
      <c r="B11" s="241" t="s">
        <v>25</v>
      </c>
      <c r="C11" s="49" t="s">
        <v>12</v>
      </c>
      <c r="D11" s="43">
        <v>0</v>
      </c>
      <c r="E11" s="119">
        <v>115247383760</v>
      </c>
      <c r="F11" s="119">
        <v>19395617079</v>
      </c>
      <c r="G11" s="44">
        <f>SUM(D11:F11)</f>
        <v>134643000839</v>
      </c>
      <c r="H11" s="120"/>
      <c r="K11"/>
    </row>
    <row r="12" spans="1:16" ht="31.5" customHeight="1" thickBot="1" x14ac:dyDescent="0.3">
      <c r="B12" s="242"/>
      <c r="C12" s="52" t="s">
        <v>24</v>
      </c>
      <c r="D12" s="45">
        <v>0</v>
      </c>
      <c r="E12" s="46">
        <v>0</v>
      </c>
      <c r="F12" s="53">
        <v>0</v>
      </c>
      <c r="G12" s="47">
        <f>SUM(D12:F12)</f>
        <v>0</v>
      </c>
      <c r="H12" s="41"/>
      <c r="K12"/>
    </row>
    <row r="13" spans="1:16" ht="30.75" thickBot="1" x14ac:dyDescent="0.3">
      <c r="B13" s="242"/>
      <c r="C13" s="49" t="s">
        <v>14</v>
      </c>
      <c r="D13" s="42">
        <v>0</v>
      </c>
      <c r="E13" s="42">
        <v>0</v>
      </c>
      <c r="F13" s="43">
        <v>18395222000</v>
      </c>
      <c r="G13" s="44">
        <f>SUM(D13:F13)</f>
        <v>18395222000</v>
      </c>
      <c r="H13" s="41"/>
      <c r="K13"/>
    </row>
    <row r="14" spans="1:16" ht="16.5" thickBot="1" x14ac:dyDescent="0.3">
      <c r="B14" s="243"/>
      <c r="C14" s="59" t="s">
        <v>26</v>
      </c>
      <c r="D14" s="60"/>
      <c r="E14" s="122">
        <f>+SUM(E11:E13)</f>
        <v>115247383760</v>
      </c>
      <c r="F14" s="122">
        <f>+SUM(F11:F13)</f>
        <v>37790839079</v>
      </c>
      <c r="G14" s="123">
        <f>+SUM(G11:G13)</f>
        <v>153038222839</v>
      </c>
      <c r="H14" s="117"/>
      <c r="I14" s="118"/>
      <c r="J14" s="22"/>
      <c r="K14" s="121"/>
      <c r="P14" s="124"/>
    </row>
    <row r="15" spans="1:16" ht="16.5" thickBot="1" x14ac:dyDescent="0.3">
      <c r="B15" s="244" t="s">
        <v>27</v>
      </c>
      <c r="C15" s="64" t="s">
        <v>12</v>
      </c>
      <c r="D15" s="46">
        <v>0</v>
      </c>
      <c r="E15" s="125">
        <v>8487857313</v>
      </c>
      <c r="F15" s="65">
        <v>0</v>
      </c>
      <c r="G15" s="47">
        <f>SUM(D15:F15)</f>
        <v>8487857313</v>
      </c>
      <c r="H15" s="120"/>
      <c r="K15" s="121"/>
    </row>
    <row r="16" spans="1:16" ht="45.75" thickBot="1" x14ac:dyDescent="0.3">
      <c r="B16" s="244"/>
      <c r="C16" s="64" t="s">
        <v>24</v>
      </c>
      <c r="D16" s="45">
        <v>0</v>
      </c>
      <c r="E16" s="46">
        <v>0</v>
      </c>
      <c r="F16" s="45">
        <v>0</v>
      </c>
      <c r="G16" s="47">
        <f>SUM(D16:F16)</f>
        <v>0</v>
      </c>
      <c r="H16" s="41"/>
      <c r="K16" s="121"/>
    </row>
    <row r="17" spans="2:12" ht="30" x14ac:dyDescent="0.25">
      <c r="B17" s="244"/>
      <c r="C17" s="67" t="s">
        <v>14</v>
      </c>
      <c r="D17" s="56">
        <v>0</v>
      </c>
      <c r="E17" s="56">
        <v>0</v>
      </c>
      <c r="F17" s="57">
        <v>0</v>
      </c>
      <c r="G17" s="58">
        <f>SUM(D17:F17)</f>
        <v>0</v>
      </c>
      <c r="H17" s="41"/>
      <c r="K17" s="121"/>
    </row>
    <row r="18" spans="2:12" ht="16.5" thickBot="1" x14ac:dyDescent="0.3">
      <c r="B18" s="244"/>
      <c r="C18" s="68" t="s">
        <v>26</v>
      </c>
      <c r="D18" s="69"/>
      <c r="E18" s="126">
        <f>+E15</f>
        <v>8487857313</v>
      </c>
      <c r="F18" s="126">
        <f>F17</f>
        <v>0</v>
      </c>
      <c r="G18" s="127">
        <f>+SUM(G15:G17)</f>
        <v>8487857313</v>
      </c>
      <c r="H18" s="117"/>
      <c r="I18" s="118"/>
      <c r="J18" s="22"/>
      <c r="K18"/>
    </row>
    <row r="19" spans="2:12" ht="16.5" thickBot="1" x14ac:dyDescent="0.3">
      <c r="B19" s="241" t="s">
        <v>28</v>
      </c>
      <c r="C19" s="71" t="s">
        <v>12</v>
      </c>
      <c r="D19" s="72">
        <v>0</v>
      </c>
      <c r="E19" s="73">
        <v>500000000</v>
      </c>
      <c r="F19" s="73">
        <v>0</v>
      </c>
      <c r="G19" s="58">
        <f>SUM(D19:F19)</f>
        <v>500000000</v>
      </c>
      <c r="H19" s="120"/>
      <c r="K19"/>
    </row>
    <row r="20" spans="2:12" ht="45.75" thickBot="1" x14ac:dyDescent="0.3">
      <c r="B20" s="242"/>
      <c r="C20" s="75" t="s">
        <v>24</v>
      </c>
      <c r="D20" s="42">
        <v>0</v>
      </c>
      <c r="E20" s="43">
        <v>0</v>
      </c>
      <c r="F20" s="42">
        <v>0</v>
      </c>
      <c r="G20" s="44">
        <f>SUM(D20:F20)</f>
        <v>0</v>
      </c>
      <c r="H20" s="41"/>
      <c r="K20"/>
    </row>
    <row r="21" spans="2:12" ht="30.75" thickBot="1" x14ac:dyDescent="0.3">
      <c r="B21" s="242"/>
      <c r="C21" s="52" t="s">
        <v>14</v>
      </c>
      <c r="D21" s="56">
        <v>0</v>
      </c>
      <c r="E21" s="56">
        <v>0</v>
      </c>
      <c r="F21" s="57">
        <v>0</v>
      </c>
      <c r="G21" s="58">
        <f>SUM(D21:F21)</f>
        <v>0</v>
      </c>
      <c r="H21"/>
      <c r="K21"/>
    </row>
    <row r="22" spans="2:12" ht="16.5" thickBot="1" x14ac:dyDescent="0.3">
      <c r="B22" s="243"/>
      <c r="C22" s="59" t="s">
        <v>26</v>
      </c>
      <c r="D22" s="60">
        <v>0</v>
      </c>
      <c r="E22" s="122">
        <f>+E19</f>
        <v>500000000</v>
      </c>
      <c r="F22" s="122">
        <v>0</v>
      </c>
      <c r="G22" s="123">
        <f>+SUM(G19:G21)</f>
        <v>500000000</v>
      </c>
      <c r="H22" s="117"/>
      <c r="I22" s="118"/>
      <c r="J22" s="22"/>
      <c r="K22"/>
    </row>
    <row r="23" spans="2:12" ht="16.5" thickBot="1" x14ac:dyDescent="0.3">
      <c r="B23" s="241" t="s">
        <v>29</v>
      </c>
      <c r="C23" s="76" t="s">
        <v>12</v>
      </c>
      <c r="D23" s="46">
        <v>266959725</v>
      </c>
      <c r="E23" s="45">
        <v>0</v>
      </c>
      <c r="F23" s="45">
        <v>0</v>
      </c>
      <c r="G23" s="47">
        <f>SUM(D23:F23)</f>
        <v>266959725</v>
      </c>
      <c r="H23" s="117"/>
      <c r="K23"/>
    </row>
    <row r="24" spans="2:12" ht="45.75" thickBot="1" x14ac:dyDescent="0.3">
      <c r="B24" s="242"/>
      <c r="C24" s="76" t="s">
        <v>24</v>
      </c>
      <c r="D24" s="45">
        <v>330266558</v>
      </c>
      <c r="E24" s="46">
        <v>0</v>
      </c>
      <c r="F24" s="45">
        <v>0</v>
      </c>
      <c r="G24" s="47">
        <f>SUM(D24:F24)</f>
        <v>330266558</v>
      </c>
      <c r="H24" s="117"/>
      <c r="K24"/>
    </row>
    <row r="25" spans="2:12" ht="30.75" thickBot="1" x14ac:dyDescent="0.3">
      <c r="B25" s="242"/>
      <c r="C25" s="75" t="s">
        <v>14</v>
      </c>
      <c r="D25" s="42">
        <v>38476725</v>
      </c>
      <c r="E25" s="42">
        <v>0</v>
      </c>
      <c r="F25" s="43">
        <v>0</v>
      </c>
      <c r="G25" s="44">
        <f>SUM(D25:F25)</f>
        <v>38476725</v>
      </c>
      <c r="H25" s="117"/>
      <c r="K25"/>
    </row>
    <row r="26" spans="2:12" ht="16.5" thickBot="1" x14ac:dyDescent="0.3">
      <c r="B26" s="243"/>
      <c r="C26" s="77" t="s">
        <v>26</v>
      </c>
      <c r="D26" s="128">
        <f>SUM(D23:D25)</f>
        <v>635703008</v>
      </c>
      <c r="E26" s="128">
        <f>+E23</f>
        <v>0</v>
      </c>
      <c r="F26" s="128">
        <f>SUM(F23:F25)</f>
        <v>0</v>
      </c>
      <c r="G26" s="129">
        <f>+SUM(G23:G25)</f>
        <v>635703008</v>
      </c>
      <c r="H26" s="117"/>
      <c r="K26"/>
    </row>
    <row r="27" spans="2:12" ht="16.5" thickBot="1" x14ac:dyDescent="0.3">
      <c r="B27" s="245" t="s">
        <v>30</v>
      </c>
      <c r="C27" s="80" t="s">
        <v>12</v>
      </c>
      <c r="D27" s="81">
        <f>D23</f>
        <v>266959725</v>
      </c>
      <c r="E27" s="82">
        <f>E15+E19+E11</f>
        <v>124235241073</v>
      </c>
      <c r="F27" s="82">
        <f>F11</f>
        <v>19395617079</v>
      </c>
      <c r="G27" s="83">
        <f>+SUM(D27:F27)</f>
        <v>143897817877</v>
      </c>
      <c r="H27" s="120"/>
      <c r="J27" s="22"/>
      <c r="K27" s="118"/>
    </row>
    <row r="28" spans="2:12" ht="45.75" thickBot="1" x14ac:dyDescent="0.3">
      <c r="B28" s="246"/>
      <c r="C28" s="76" t="s">
        <v>24</v>
      </c>
      <c r="D28" s="45">
        <f>D24</f>
        <v>330266558</v>
      </c>
      <c r="E28" s="46"/>
      <c r="F28" s="45"/>
      <c r="G28" s="47">
        <f>+SUM(D28:F28)</f>
        <v>330266558</v>
      </c>
      <c r="H28" s="41"/>
      <c r="J28" s="84"/>
      <c r="K28" s="118"/>
    </row>
    <row r="29" spans="2:12" ht="30.75" thickBot="1" x14ac:dyDescent="0.3">
      <c r="B29" s="246"/>
      <c r="C29" s="76" t="s">
        <v>14</v>
      </c>
      <c r="D29" s="45">
        <f>D25</f>
        <v>38476725</v>
      </c>
      <c r="E29" s="45"/>
      <c r="F29" s="46">
        <f>F13</f>
        <v>18395222000</v>
      </c>
      <c r="G29" s="47">
        <f>+SUM(D29:F29)</f>
        <v>18433698725</v>
      </c>
      <c r="H29" s="54"/>
      <c r="J29" s="22"/>
      <c r="K29"/>
    </row>
    <row r="30" spans="2:12" x14ac:dyDescent="0.25">
      <c r="B30" s="228" t="s">
        <v>31</v>
      </c>
      <c r="C30" s="229"/>
      <c r="D30" s="85">
        <f>D14+D18+D22+D26</f>
        <v>635703008</v>
      </c>
      <c r="E30" s="85">
        <f>E14+E18+E22+E26</f>
        <v>124235241073</v>
      </c>
      <c r="F30" s="85">
        <f>F14+F18+F22</f>
        <v>37790839079</v>
      </c>
      <c r="G30" s="130">
        <f>G18+G22+G14+G26</f>
        <v>162661783160</v>
      </c>
      <c r="H30"/>
      <c r="I30" s="118"/>
      <c r="K30"/>
    </row>
    <row r="31" spans="2:12" x14ac:dyDescent="0.25">
      <c r="B31" s="230" t="s">
        <v>32</v>
      </c>
      <c r="C31" s="230"/>
      <c r="D31" s="230"/>
      <c r="E31" s="230"/>
      <c r="F31" s="230"/>
      <c r="G31" s="230"/>
      <c r="H31" s="120"/>
      <c r="K31"/>
    </row>
    <row r="32" spans="2:12" x14ac:dyDescent="0.25">
      <c r="E32" s="131"/>
      <c r="F32" s="132"/>
      <c r="G32" s="132"/>
      <c r="I32" s="41"/>
      <c r="J32" s="54"/>
      <c r="L32" s="32"/>
    </row>
    <row r="33" spans="1:16" s="32" customFormat="1" x14ac:dyDescent="0.25">
      <c r="A33"/>
      <c r="B33"/>
      <c r="C33"/>
      <c r="D33"/>
      <c r="E33"/>
      <c r="F33"/>
      <c r="G33"/>
      <c r="I33" s="41"/>
      <c r="J33" s="117"/>
      <c r="L33"/>
      <c r="M33"/>
      <c r="N33"/>
      <c r="O33"/>
      <c r="P33"/>
    </row>
    <row r="34" spans="1:16" s="32" customFormat="1" x14ac:dyDescent="0.25">
      <c r="A34"/>
      <c r="B34"/>
      <c r="C34"/>
      <c r="D34"/>
      <c r="E34"/>
      <c r="F34"/>
      <c r="G34"/>
      <c r="I34" s="41"/>
      <c r="J34" s="41"/>
      <c r="L34"/>
      <c r="M34"/>
      <c r="N34"/>
      <c r="O34"/>
      <c r="P34"/>
    </row>
    <row r="35" spans="1:16" s="32" customFormat="1" x14ac:dyDescent="0.25">
      <c r="A35"/>
      <c r="B35"/>
      <c r="C35"/>
      <c r="D35"/>
      <c r="E35"/>
      <c r="F35"/>
      <c r="G35"/>
      <c r="I35" s="41"/>
      <c r="J35" s="54"/>
      <c r="L35"/>
      <c r="M35"/>
      <c r="N35"/>
      <c r="O35"/>
      <c r="P35"/>
    </row>
    <row r="36" spans="1:16" s="32" customFormat="1" x14ac:dyDescent="0.25">
      <c r="A36"/>
      <c r="B36"/>
      <c r="C36"/>
      <c r="D36"/>
      <c r="E36"/>
      <c r="F36"/>
      <c r="G36"/>
      <c r="I36"/>
      <c r="J36" s="124"/>
      <c r="L36"/>
      <c r="M36"/>
      <c r="N36"/>
      <c r="O36"/>
      <c r="P36"/>
    </row>
    <row r="37" spans="1:16" s="32" customFormat="1" x14ac:dyDescent="0.25">
      <c r="A37"/>
      <c r="B37"/>
      <c r="C37"/>
      <c r="D37"/>
      <c r="E37"/>
      <c r="F37"/>
      <c r="G37"/>
      <c r="I37"/>
      <c r="J37" s="22"/>
      <c r="L37"/>
      <c r="M37"/>
      <c r="N37"/>
      <c r="O37"/>
      <c r="P37"/>
    </row>
  </sheetData>
  <mergeCells count="18">
    <mergeCell ref="H8:H9"/>
    <mergeCell ref="B15:B18"/>
    <mergeCell ref="B19:B22"/>
    <mergeCell ref="B23:B26"/>
    <mergeCell ref="B27:B29"/>
    <mergeCell ref="B30:C30"/>
    <mergeCell ref="B31:G31"/>
    <mergeCell ref="B8:B10"/>
    <mergeCell ref="C8:C10"/>
    <mergeCell ref="D8:F8"/>
    <mergeCell ref="G8:G9"/>
    <mergeCell ref="B11:B14"/>
    <mergeCell ref="B7:G7"/>
    <mergeCell ref="B1:G1"/>
    <mergeCell ref="B2:G2"/>
    <mergeCell ref="B3:G3"/>
    <mergeCell ref="B5:G5"/>
    <mergeCell ref="B6:G6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48"/>
  <sheetViews>
    <sheetView showGridLines="0" topLeftCell="A5" zoomScale="80" zoomScaleNormal="80" workbookViewId="0">
      <selection activeCell="D21" sqref="D21"/>
    </sheetView>
  </sheetViews>
  <sheetFormatPr defaultColWidth="11.42578125" defaultRowHeight="15" customHeight="1" x14ac:dyDescent="0.25"/>
  <cols>
    <col min="1" max="1" width="11.42578125" customWidth="1"/>
    <col min="2" max="2" width="20" customWidth="1"/>
    <col min="3" max="3" width="32.85546875" customWidth="1"/>
    <col min="4" max="4" width="18.140625" customWidth="1"/>
    <col min="5" max="5" width="20.7109375" bestFit="1" customWidth="1"/>
    <col min="6" max="6" width="19.7109375" customWidth="1"/>
    <col min="7" max="7" width="20" bestFit="1" customWidth="1"/>
    <col min="8" max="8" width="14.85546875" bestFit="1" customWidth="1"/>
    <col min="9" max="9" width="17.42578125" customWidth="1"/>
    <col min="10" max="10" width="21.140625" customWidth="1"/>
    <col min="11" max="11" width="22.140625" style="32" bestFit="1" customWidth="1"/>
    <col min="12" max="12" width="18.85546875" bestFit="1" customWidth="1"/>
    <col min="13" max="13" width="17.85546875" bestFit="1" customWidth="1"/>
    <col min="14" max="14" width="21.42578125" customWidth="1"/>
  </cols>
  <sheetData>
    <row r="1" spans="1:11" ht="23.25" customHeight="1" x14ac:dyDescent="0.25">
      <c r="B1" s="247" t="s">
        <v>0</v>
      </c>
      <c r="C1" s="248"/>
      <c r="D1" s="248"/>
      <c r="E1" s="248"/>
      <c r="F1" s="248"/>
      <c r="G1" s="248"/>
      <c r="H1" s="248"/>
      <c r="I1" s="248"/>
    </row>
    <row r="2" spans="1:11" ht="18.75" customHeight="1" x14ac:dyDescent="0.25">
      <c r="B2" s="207" t="s">
        <v>1</v>
      </c>
      <c r="C2" s="208"/>
      <c r="D2" s="208"/>
      <c r="E2" s="208"/>
      <c r="F2" s="208"/>
      <c r="G2" s="208"/>
      <c r="H2" s="208"/>
      <c r="I2" s="208"/>
    </row>
    <row r="3" spans="1:11" ht="23.25" customHeight="1" x14ac:dyDescent="0.25">
      <c r="B3" s="249" t="s">
        <v>2</v>
      </c>
      <c r="C3" s="250"/>
      <c r="D3" s="250"/>
      <c r="E3" s="250"/>
      <c r="F3" s="250"/>
      <c r="G3" s="250"/>
      <c r="H3" s="250"/>
      <c r="I3" s="250"/>
      <c r="J3" s="34"/>
      <c r="K3" s="34"/>
    </row>
    <row r="4" spans="1:11" ht="15.75" x14ac:dyDescent="0.25">
      <c r="A4" s="2"/>
      <c r="B4" s="225" t="s">
        <v>3</v>
      </c>
      <c r="C4" s="226"/>
      <c r="D4" s="226"/>
      <c r="E4" s="226"/>
      <c r="F4" s="226"/>
      <c r="G4" s="226"/>
      <c r="H4" s="226"/>
      <c r="I4" s="226"/>
      <c r="J4" s="2"/>
      <c r="K4" s="2"/>
    </row>
    <row r="5" spans="1:1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 x14ac:dyDescent="0.3">
      <c r="B6" s="227" t="s">
        <v>33</v>
      </c>
      <c r="C6" s="227"/>
      <c r="D6" s="227"/>
      <c r="E6" s="227"/>
      <c r="F6" s="227"/>
      <c r="G6" s="227"/>
      <c r="H6" s="227"/>
      <c r="I6" s="227"/>
    </row>
    <row r="7" spans="1:11" ht="18.75" x14ac:dyDescent="0.3">
      <c r="B7" s="227" t="s">
        <v>34</v>
      </c>
      <c r="C7" s="227"/>
      <c r="D7" s="227"/>
      <c r="E7" s="227"/>
      <c r="F7" s="227"/>
      <c r="G7" s="227"/>
      <c r="H7" s="227"/>
      <c r="I7" s="227"/>
      <c r="K7"/>
    </row>
    <row r="8" spans="1:11" ht="18.75" x14ac:dyDescent="0.3">
      <c r="B8" s="220" t="s">
        <v>18</v>
      </c>
      <c r="C8" s="220"/>
      <c r="D8" s="220"/>
      <c r="E8" s="220"/>
      <c r="F8" s="220"/>
      <c r="G8" s="220"/>
      <c r="H8" s="220"/>
      <c r="I8" s="220"/>
      <c r="K8"/>
    </row>
    <row r="9" spans="1:11" ht="19.5" thickBot="1" x14ac:dyDescent="0.35">
      <c r="B9" s="152"/>
      <c r="C9" s="152"/>
      <c r="D9" s="152"/>
      <c r="E9" s="152"/>
      <c r="F9" s="152"/>
      <c r="G9" s="152"/>
      <c r="H9" s="152"/>
      <c r="I9" s="152"/>
      <c r="K9"/>
    </row>
    <row r="10" spans="1:11" ht="16.5" thickBot="1" x14ac:dyDescent="0.3">
      <c r="A10" s="37"/>
      <c r="B10" s="231" t="s">
        <v>19</v>
      </c>
      <c r="C10" s="234" t="s">
        <v>20</v>
      </c>
      <c r="D10" s="234" t="s">
        <v>35</v>
      </c>
      <c r="E10" s="237" t="s">
        <v>21</v>
      </c>
      <c r="F10" s="238"/>
      <c r="G10" s="253"/>
      <c r="H10" s="251" t="s">
        <v>36</v>
      </c>
      <c r="I10" s="239" t="s">
        <v>37</v>
      </c>
      <c r="K10"/>
    </row>
    <row r="11" spans="1:11" ht="88.5" customHeight="1" thickBot="1" x14ac:dyDescent="0.3">
      <c r="B11" s="232"/>
      <c r="C11" s="235"/>
      <c r="D11" s="236"/>
      <c r="E11" s="38" t="s">
        <v>12</v>
      </c>
      <c r="F11" s="38" t="s">
        <v>24</v>
      </c>
      <c r="G11" s="38" t="s">
        <v>14</v>
      </c>
      <c r="H11" s="252"/>
      <c r="I11" s="240"/>
      <c r="K11"/>
    </row>
    <row r="12" spans="1:11" ht="15.75" thickBot="1" x14ac:dyDescent="0.3">
      <c r="B12" s="233"/>
      <c r="C12" s="236"/>
      <c r="D12" s="38">
        <v>1</v>
      </c>
      <c r="E12" s="38">
        <v>2</v>
      </c>
      <c r="F12" s="38">
        <v>3</v>
      </c>
      <c r="G12" s="39">
        <v>4</v>
      </c>
      <c r="H12" s="134">
        <v>5</v>
      </c>
      <c r="I12" s="133" t="s">
        <v>38</v>
      </c>
      <c r="K12"/>
    </row>
    <row r="13" spans="1:11" ht="30.75" customHeight="1" thickBot="1" x14ac:dyDescent="0.3">
      <c r="B13" s="254" t="s">
        <v>25</v>
      </c>
      <c r="C13" s="49" t="s">
        <v>12</v>
      </c>
      <c r="D13" s="44">
        <v>155750954238</v>
      </c>
      <c r="E13" s="43">
        <v>0</v>
      </c>
      <c r="F13" s="50">
        <v>27035030831.720001</v>
      </c>
      <c r="G13" s="50">
        <v>4982494122.6400003</v>
      </c>
      <c r="H13" s="44">
        <f>SUM(E13:G13)</f>
        <v>32017524954.360001</v>
      </c>
      <c r="I13" s="135">
        <f>H13/D13</f>
        <v>0.20556872419179303</v>
      </c>
      <c r="K13"/>
    </row>
    <row r="14" spans="1:11" ht="52.5" customHeight="1" thickBot="1" x14ac:dyDescent="0.3">
      <c r="B14" s="255"/>
      <c r="C14" s="52" t="s">
        <v>24</v>
      </c>
      <c r="D14" s="47">
        <v>0</v>
      </c>
      <c r="E14" s="45">
        <v>0</v>
      </c>
      <c r="F14" s="46"/>
      <c r="G14" s="53">
        <v>0</v>
      </c>
      <c r="H14" s="47">
        <f>SUM(E14:G14)</f>
        <v>0</v>
      </c>
      <c r="I14" s="136"/>
      <c r="K14"/>
    </row>
    <row r="15" spans="1:11" ht="30.75" thickBot="1" x14ac:dyDescent="0.3">
      <c r="B15" s="255"/>
      <c r="C15" s="49" t="s">
        <v>14</v>
      </c>
      <c r="D15" s="44">
        <v>18595222000</v>
      </c>
      <c r="E15" s="42">
        <v>0</v>
      </c>
      <c r="F15" s="42">
        <v>0</v>
      </c>
      <c r="G15" s="43">
        <v>0</v>
      </c>
      <c r="H15" s="44">
        <f>SUM(E15:G15)</f>
        <v>0</v>
      </c>
      <c r="I15" s="135">
        <f>H15/D15</f>
        <v>0</v>
      </c>
      <c r="K15"/>
    </row>
    <row r="16" spans="1:11" ht="16.5" thickBot="1" x14ac:dyDescent="0.3">
      <c r="B16" s="256"/>
      <c r="C16" s="59" t="s">
        <v>26</v>
      </c>
      <c r="D16" s="62">
        <f>SUM(D13:D15)</f>
        <v>174346176238</v>
      </c>
      <c r="E16" s="60"/>
      <c r="F16" s="61">
        <f>+SUM(F13:F15)</f>
        <v>27035030831.720001</v>
      </c>
      <c r="G16" s="61">
        <f>+SUM(G13:G15)</f>
        <v>4982494122.6400003</v>
      </c>
      <c r="H16" s="62">
        <f>+SUM(H13:H15)</f>
        <v>32017524954.360001</v>
      </c>
      <c r="I16" s="137">
        <f>H16/D16</f>
        <v>0.18364340213950475</v>
      </c>
      <c r="K16" s="55"/>
    </row>
    <row r="17" spans="2:16" ht="30.75" customHeight="1" thickBot="1" x14ac:dyDescent="0.3">
      <c r="B17" s="258" t="s">
        <v>27</v>
      </c>
      <c r="C17" s="64" t="s">
        <v>12</v>
      </c>
      <c r="D17" s="47">
        <v>9757551453</v>
      </c>
      <c r="E17" s="46">
        <v>0</v>
      </c>
      <c r="F17" s="50">
        <v>1096897298.6400001</v>
      </c>
      <c r="G17" s="65">
        <v>0</v>
      </c>
      <c r="H17" s="47">
        <f>SUM(E17:G17)</f>
        <v>1096897298.6400001</v>
      </c>
      <c r="I17" s="136">
        <f>H17/D17</f>
        <v>0.11241522055236045</v>
      </c>
      <c r="K17" s="55"/>
    </row>
    <row r="18" spans="2:16" ht="45.75" thickBot="1" x14ac:dyDescent="0.3">
      <c r="B18" s="259"/>
      <c r="C18" s="64" t="s">
        <v>24</v>
      </c>
      <c r="D18" s="47">
        <v>0</v>
      </c>
      <c r="E18" s="45">
        <v>0</v>
      </c>
      <c r="F18" s="46">
        <v>0</v>
      </c>
      <c r="G18" s="45">
        <v>0</v>
      </c>
      <c r="H18" s="47">
        <f>SUM(E18:G18)</f>
        <v>0</v>
      </c>
      <c r="I18" s="136"/>
      <c r="J18" s="22"/>
      <c r="K18" s="55"/>
      <c r="P18" s="63"/>
    </row>
    <row r="19" spans="2:16" ht="16.5" customHeight="1" thickBot="1" x14ac:dyDescent="0.3">
      <c r="B19" s="259"/>
      <c r="C19" s="150" t="s">
        <v>14</v>
      </c>
      <c r="D19" s="58"/>
      <c r="E19" s="56">
        <v>0</v>
      </c>
      <c r="F19" s="42">
        <v>0</v>
      </c>
      <c r="G19" s="57">
        <v>0</v>
      </c>
      <c r="H19" s="58">
        <f>SUM(E19:G19)</f>
        <v>0</v>
      </c>
      <c r="I19" s="138"/>
      <c r="K19" s="55"/>
    </row>
    <row r="20" spans="2:16" ht="16.5" thickBot="1" x14ac:dyDescent="0.3">
      <c r="B20" s="260"/>
      <c r="C20" s="68" t="s">
        <v>26</v>
      </c>
      <c r="D20" s="62">
        <f>SUM(D17:D19)</f>
        <v>9757551453</v>
      </c>
      <c r="E20" s="60"/>
      <c r="F20" s="70">
        <f>+F17</f>
        <v>1096897298.6400001</v>
      </c>
      <c r="G20" s="61">
        <f>G19</f>
        <v>0</v>
      </c>
      <c r="H20" s="61">
        <f>+SUM(H17:H19)</f>
        <v>1096897298.6400001</v>
      </c>
      <c r="I20" s="202">
        <f>H20/D20</f>
        <v>0.11241522055236045</v>
      </c>
      <c r="K20" s="55"/>
    </row>
    <row r="21" spans="2:16" ht="16.5" customHeight="1" thickBot="1" x14ac:dyDescent="0.3">
      <c r="B21" s="254" t="s">
        <v>29</v>
      </c>
      <c r="C21" s="76" t="s">
        <v>12</v>
      </c>
      <c r="D21" s="47"/>
      <c r="E21" s="45">
        <v>124609654.99000002</v>
      </c>
      <c r="F21" s="45">
        <v>0</v>
      </c>
      <c r="G21" s="45">
        <v>0</v>
      </c>
      <c r="H21" s="47">
        <f>SUM(E21:G21)</f>
        <v>124609654.99000002</v>
      </c>
      <c r="I21" s="136">
        <v>0</v>
      </c>
      <c r="J21" s="41"/>
      <c r="K21" s="48"/>
      <c r="L21" s="74"/>
    </row>
    <row r="22" spans="2:16" ht="45.75" thickBot="1" x14ac:dyDescent="0.3">
      <c r="B22" s="255"/>
      <c r="C22" s="76" t="s">
        <v>24</v>
      </c>
      <c r="D22" s="47"/>
      <c r="E22" s="45">
        <v>43929159.839999996</v>
      </c>
      <c r="F22" s="46">
        <v>0</v>
      </c>
      <c r="G22" s="45">
        <v>0</v>
      </c>
      <c r="H22" s="47">
        <f>SUM(E22:G22)</f>
        <v>43929159.839999996</v>
      </c>
      <c r="I22" s="136">
        <v>0</v>
      </c>
      <c r="J22" s="41"/>
      <c r="K22" s="48"/>
      <c r="L22" s="74"/>
      <c r="M22" s="66"/>
      <c r="N22" s="66"/>
    </row>
    <row r="23" spans="2:16" ht="30.75" thickBot="1" x14ac:dyDescent="0.3">
      <c r="B23" s="255"/>
      <c r="C23" s="75" t="s">
        <v>14</v>
      </c>
      <c r="D23" s="44"/>
      <c r="E23" s="42">
        <v>2400.3000000000002</v>
      </c>
      <c r="F23" s="42">
        <v>0</v>
      </c>
      <c r="G23" s="43">
        <v>0</v>
      </c>
      <c r="H23" s="44">
        <f>SUM(E23:G23)</f>
        <v>2400.3000000000002</v>
      </c>
      <c r="I23" s="135">
        <v>0</v>
      </c>
      <c r="K23" s="66"/>
      <c r="L23" s="66"/>
      <c r="M23" s="74"/>
      <c r="N23" s="66"/>
    </row>
    <row r="24" spans="2:16" ht="16.5" thickBot="1" x14ac:dyDescent="0.3">
      <c r="B24" s="256"/>
      <c r="C24" s="77" t="s">
        <v>26</v>
      </c>
      <c r="D24" s="62">
        <f>SUM(D21:D23)</f>
        <v>0</v>
      </c>
      <c r="E24" s="78">
        <f>SUM(E21:E23)</f>
        <v>168541215.13000003</v>
      </c>
      <c r="F24" s="78">
        <f>+F21</f>
        <v>0</v>
      </c>
      <c r="G24" s="78">
        <f>SUM(G21:G23)</f>
        <v>0</v>
      </c>
      <c r="H24" s="79">
        <f>+SUM(H21:H23)</f>
        <v>168541215.13000003</v>
      </c>
      <c r="I24" s="139">
        <v>0</v>
      </c>
      <c r="K24" s="66"/>
      <c r="L24" s="66"/>
      <c r="M24" s="74"/>
      <c r="N24" s="66"/>
    </row>
    <row r="25" spans="2:16" ht="16.5" thickBot="1" x14ac:dyDescent="0.3">
      <c r="B25" s="241" t="s">
        <v>30</v>
      </c>
      <c r="C25" s="80" t="s">
        <v>12</v>
      </c>
      <c r="D25" s="83">
        <f>D13+D17+D21</f>
        <v>165508505691</v>
      </c>
      <c r="E25" s="83">
        <f t="shared" ref="E25:G25" si="0">E13+E17+E21</f>
        <v>124609654.99000002</v>
      </c>
      <c r="F25" s="83">
        <f t="shared" si="0"/>
        <v>28131928130.360001</v>
      </c>
      <c r="G25" s="83">
        <f t="shared" si="0"/>
        <v>4982494122.6400003</v>
      </c>
      <c r="H25" s="83">
        <f>+SUM(E25:G25)</f>
        <v>33239031907.990002</v>
      </c>
      <c r="I25" s="140">
        <f t="shared" ref="I25:I27" si="1">H25/D25</f>
        <v>0.2008297505268182</v>
      </c>
      <c r="K25"/>
    </row>
    <row r="26" spans="2:16" ht="45.75" thickBot="1" x14ac:dyDescent="0.3">
      <c r="B26" s="242"/>
      <c r="C26" s="76" t="s">
        <v>24</v>
      </c>
      <c r="D26" s="83">
        <f t="shared" ref="D26:G27" si="2">D14+D18+D22</f>
        <v>0</v>
      </c>
      <c r="E26" s="83">
        <f t="shared" si="2"/>
        <v>43929159.839999996</v>
      </c>
      <c r="F26" s="83">
        <f t="shared" si="2"/>
        <v>0</v>
      </c>
      <c r="G26" s="83">
        <f t="shared" si="2"/>
        <v>0</v>
      </c>
      <c r="H26" s="83">
        <f t="shared" ref="H26:H27" si="3">+SUM(E26:G26)</f>
        <v>43929159.839999996</v>
      </c>
      <c r="I26" s="140"/>
      <c r="J26" s="22"/>
      <c r="K26"/>
    </row>
    <row r="27" spans="2:16" ht="30.75" thickBot="1" x14ac:dyDescent="0.3">
      <c r="B27" s="257"/>
      <c r="C27" s="76" t="s">
        <v>14</v>
      </c>
      <c r="D27" s="83">
        <f t="shared" si="2"/>
        <v>18595222000</v>
      </c>
      <c r="E27" s="83">
        <f t="shared" si="2"/>
        <v>2400.3000000000002</v>
      </c>
      <c r="F27" s="83">
        <f t="shared" si="2"/>
        <v>0</v>
      </c>
      <c r="G27" s="83">
        <f t="shared" si="2"/>
        <v>0</v>
      </c>
      <c r="H27" s="83">
        <f t="shared" si="3"/>
        <v>2400.3000000000002</v>
      </c>
      <c r="I27" s="136">
        <f t="shared" si="1"/>
        <v>1.2908154578633158E-7</v>
      </c>
      <c r="K27"/>
    </row>
    <row r="28" spans="2:16" x14ac:dyDescent="0.25">
      <c r="B28" s="228" t="s">
        <v>31</v>
      </c>
      <c r="C28" s="229"/>
      <c r="D28" s="85">
        <f>D16+D20+D24</f>
        <v>184103727691</v>
      </c>
      <c r="E28" s="85">
        <f t="shared" ref="E28:H28" si="4">E16+E20+E24</f>
        <v>168541215.13000003</v>
      </c>
      <c r="F28" s="85">
        <f t="shared" si="4"/>
        <v>28131928130.360001</v>
      </c>
      <c r="G28" s="85">
        <f t="shared" si="4"/>
        <v>4982494122.6400003</v>
      </c>
      <c r="H28" s="85">
        <f t="shared" si="4"/>
        <v>33282963468.130001</v>
      </c>
      <c r="I28" s="141">
        <f>H28/D28</f>
        <v>0.18078375644838751</v>
      </c>
      <c r="K28"/>
    </row>
    <row r="29" spans="2:16" ht="15" customHeight="1" x14ac:dyDescent="0.25">
      <c r="B29" s="186" t="s">
        <v>16</v>
      </c>
      <c r="C29" s="185"/>
      <c r="D29" s="185"/>
      <c r="E29" s="185"/>
      <c r="F29" s="185"/>
      <c r="G29" s="185"/>
      <c r="H29" s="185"/>
      <c r="I29" s="66"/>
      <c r="K29"/>
    </row>
    <row r="30" spans="2:16" x14ac:dyDescent="0.25">
      <c r="B30" s="89" t="s">
        <v>39</v>
      </c>
      <c r="F30" s="86"/>
      <c r="G30" s="87"/>
      <c r="H30" s="86"/>
      <c r="I30" s="51"/>
      <c r="K30"/>
    </row>
    <row r="31" spans="2:16" x14ac:dyDescent="0.25">
      <c r="B31" s="89" t="s">
        <v>40</v>
      </c>
      <c r="F31" s="86"/>
      <c r="G31" s="87"/>
      <c r="H31" s="91"/>
      <c r="I31" s="51"/>
      <c r="K31"/>
    </row>
    <row r="32" spans="2:16" x14ac:dyDescent="0.25">
      <c r="B32" s="89" t="s">
        <v>41</v>
      </c>
      <c r="I32" s="51"/>
      <c r="K32"/>
    </row>
    <row r="33" spans="1:18" ht="15.75" x14ac:dyDescent="0.25">
      <c r="H33" s="88"/>
      <c r="I33" s="54"/>
      <c r="K33"/>
    </row>
    <row r="34" spans="1:18" x14ac:dyDescent="0.25">
      <c r="J34" s="22"/>
      <c r="K34" s="74"/>
    </row>
    <row r="35" spans="1:18" x14ac:dyDescent="0.25">
      <c r="J35" s="84"/>
      <c r="K35" s="74"/>
    </row>
    <row r="36" spans="1:18" x14ac:dyDescent="0.25">
      <c r="I36" s="48"/>
      <c r="J36" s="22"/>
      <c r="K36"/>
    </row>
    <row r="37" spans="1:18" x14ac:dyDescent="0.25">
      <c r="K37"/>
    </row>
    <row r="38" spans="1:18" x14ac:dyDescent="0.25">
      <c r="K38"/>
    </row>
    <row r="39" spans="1:18" x14ac:dyDescent="0.25">
      <c r="K39"/>
    </row>
    <row r="40" spans="1:18" x14ac:dyDescent="0.25">
      <c r="K40"/>
    </row>
    <row r="41" spans="1:18" x14ac:dyDescent="0.25">
      <c r="J41" s="54"/>
      <c r="L41" s="32"/>
    </row>
    <row r="42" spans="1:18" s="32" customFormat="1" x14ac:dyDescent="0.25">
      <c r="A42"/>
      <c r="B42"/>
      <c r="C42"/>
      <c r="D42"/>
      <c r="E42"/>
      <c r="F42"/>
      <c r="G42"/>
      <c r="H42"/>
      <c r="I42"/>
      <c r="J42" s="48"/>
      <c r="L42"/>
      <c r="M42"/>
      <c r="N42"/>
      <c r="O42"/>
      <c r="P42"/>
      <c r="Q42"/>
      <c r="R42"/>
    </row>
    <row r="43" spans="1:18" s="32" customFormat="1" x14ac:dyDescent="0.25">
      <c r="A43"/>
      <c r="B43"/>
      <c r="C43"/>
      <c r="D43"/>
      <c r="E43"/>
      <c r="F43"/>
      <c r="G43"/>
      <c r="H43"/>
      <c r="I43" s="22"/>
      <c r="J43" s="41"/>
      <c r="L43"/>
      <c r="M43"/>
      <c r="N43"/>
      <c r="O43"/>
      <c r="P43"/>
      <c r="Q43"/>
      <c r="R43"/>
    </row>
    <row r="44" spans="1:18" s="32" customFormat="1" x14ac:dyDescent="0.25">
      <c r="A44"/>
      <c r="B44"/>
      <c r="C44"/>
      <c r="D44"/>
      <c r="E44"/>
      <c r="F44"/>
      <c r="G44"/>
      <c r="H44"/>
      <c r="I44"/>
      <c r="J44" s="54"/>
      <c r="L44"/>
      <c r="M44"/>
      <c r="N44"/>
      <c r="O44"/>
      <c r="P44"/>
      <c r="Q44"/>
      <c r="R44"/>
    </row>
    <row r="45" spans="1:18" s="32" customFormat="1" x14ac:dyDescent="0.25">
      <c r="A45"/>
      <c r="B45"/>
      <c r="C45"/>
      <c r="D45"/>
      <c r="E45"/>
      <c r="F45"/>
      <c r="G45"/>
      <c r="H45"/>
      <c r="I45" s="51"/>
      <c r="J45" s="63"/>
      <c r="L45"/>
      <c r="M45"/>
      <c r="N45"/>
      <c r="O45"/>
      <c r="P45"/>
      <c r="Q45"/>
      <c r="R45"/>
    </row>
    <row r="46" spans="1:18" s="32" customFormat="1" x14ac:dyDescent="0.25">
      <c r="A46"/>
      <c r="B46"/>
      <c r="C46"/>
      <c r="D46"/>
      <c r="E46"/>
      <c r="F46"/>
      <c r="G46"/>
      <c r="H46"/>
      <c r="I46" s="54"/>
      <c r="J46" s="22"/>
      <c r="L46"/>
      <c r="M46"/>
      <c r="N46"/>
      <c r="O46"/>
      <c r="P46"/>
      <c r="Q46"/>
      <c r="R46"/>
    </row>
    <row r="47" spans="1:18" s="32" customFormat="1" ht="15" customHeight="1" x14ac:dyDescent="0.25">
      <c r="A47"/>
      <c r="B47"/>
      <c r="C47"/>
      <c r="D47"/>
      <c r="E47"/>
      <c r="F47"/>
      <c r="G47"/>
      <c r="H47"/>
      <c r="I47" s="41"/>
      <c r="J47"/>
      <c r="L47"/>
      <c r="M47"/>
      <c r="N47"/>
      <c r="O47"/>
      <c r="P47"/>
      <c r="Q47"/>
      <c r="R47"/>
    </row>
    <row r="48" spans="1:18" s="32" customFormat="1" ht="15" customHeight="1" x14ac:dyDescent="0.25">
      <c r="A48"/>
      <c r="B48"/>
      <c r="C48"/>
      <c r="D48"/>
      <c r="E48"/>
      <c r="F48"/>
      <c r="G48"/>
      <c r="H48"/>
      <c r="I48" s="41"/>
      <c r="J48"/>
      <c r="L48"/>
      <c r="M48"/>
      <c r="N48"/>
      <c r="O48"/>
      <c r="P48"/>
      <c r="Q48"/>
      <c r="R48"/>
    </row>
  </sheetData>
  <mergeCells count="18">
    <mergeCell ref="B28:C28"/>
    <mergeCell ref="I10:I11"/>
    <mergeCell ref="E10:G10"/>
    <mergeCell ref="B6:I6"/>
    <mergeCell ref="B7:I7"/>
    <mergeCell ref="B8:I8"/>
    <mergeCell ref="D10:D11"/>
    <mergeCell ref="B21:B24"/>
    <mergeCell ref="B25:B27"/>
    <mergeCell ref="B13:B16"/>
    <mergeCell ref="B17:B20"/>
    <mergeCell ref="B1:I1"/>
    <mergeCell ref="B2:I2"/>
    <mergeCell ref="B4:I4"/>
    <mergeCell ref="B3:I3"/>
    <mergeCell ref="B10:B12"/>
    <mergeCell ref="C10:C12"/>
    <mergeCell ref="H10:H11"/>
  </mergeCells>
  <pageMargins left="0.7" right="0.7" top="0.75" bottom="0.75" header="0.3" footer="0.3"/>
  <pageSetup orientation="portrait" horizontalDpi="4294967295" verticalDpi="4294967295" r:id="rId1"/>
  <ignoredErrors>
    <ignoredError sqref="E24 F16:G16 G24:H24 H21:H23 H17:H19 H13:H15 D16" formulaRange="1"/>
    <ignoredError sqref="H20" formula="1"/>
    <ignoredError sqref="H16 F2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3"/>
  <sheetViews>
    <sheetView showGridLines="0" topLeftCell="A8" zoomScale="90" zoomScaleNormal="90" workbookViewId="0">
      <selection activeCell="E26" sqref="E26"/>
    </sheetView>
  </sheetViews>
  <sheetFormatPr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22.28515625" style="1" bestFit="1" customWidth="1"/>
    <col min="5" max="5" width="19.140625" style="1" customWidth="1"/>
    <col min="6" max="6" width="22.28515625" style="1" bestFit="1" customWidth="1"/>
    <col min="7" max="7" width="14.42578125" style="1" customWidth="1"/>
    <col min="8" max="8" width="16.85546875" style="1" customWidth="1"/>
    <col min="9" max="9" width="20.140625" style="1" bestFit="1" customWidth="1"/>
    <col min="10" max="10" width="21.5703125" style="1" bestFit="1" customWidth="1"/>
    <col min="11" max="11" width="20.140625" style="1" bestFit="1" customWidth="1"/>
    <col min="12" max="13" width="17.140625" style="1" customWidth="1"/>
    <col min="14" max="14" width="18.85546875" style="1" bestFit="1" customWidth="1"/>
    <col min="15" max="15" width="20.7109375" style="1" bestFit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64" t="s">
        <v>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2:17" ht="20.25" x14ac:dyDescent="0.2">
      <c r="B2" s="266" t="s">
        <v>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2:17" ht="20.25" x14ac:dyDescent="0.2">
      <c r="B3" s="266" t="s">
        <v>2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2:17" ht="15.75" customHeight="1" x14ac:dyDescent="0.2">
      <c r="B4" s="225" t="s">
        <v>3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68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.75" x14ac:dyDescent="0.3">
      <c r="B6" s="269" t="s">
        <v>42</v>
      </c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</row>
    <row r="7" spans="2:17" ht="18.75" x14ac:dyDescent="0.3">
      <c r="B7" s="269" t="s">
        <v>43</v>
      </c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</row>
    <row r="8" spans="2:17" ht="18.75" x14ac:dyDescent="0.3">
      <c r="B8" s="270" t="s">
        <v>34</v>
      </c>
      <c r="C8" s="270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</row>
    <row r="9" spans="2:17" ht="15.75" x14ac:dyDescent="0.25">
      <c r="B9" s="271" t="s">
        <v>18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25">
      <c r="B11" s="272" t="s">
        <v>44</v>
      </c>
      <c r="C11" s="261" t="s">
        <v>12</v>
      </c>
      <c r="D11" s="262"/>
      <c r="E11" s="262"/>
      <c r="F11" s="262"/>
      <c r="G11" s="263"/>
      <c r="H11" s="261" t="s">
        <v>45</v>
      </c>
      <c r="I11" s="262"/>
      <c r="J11" s="262"/>
      <c r="K11" s="262"/>
      <c r="L11" s="263"/>
      <c r="M11" s="261" t="s">
        <v>14</v>
      </c>
      <c r="N11" s="262"/>
      <c r="O11" s="262"/>
      <c r="P11" s="262"/>
      <c r="Q11" s="263"/>
    </row>
    <row r="12" spans="2:17" ht="51" customHeight="1" thickBot="1" x14ac:dyDescent="0.25">
      <c r="B12" s="272"/>
      <c r="C12" s="6" t="s">
        <v>46</v>
      </c>
      <c r="D12" s="6" t="s">
        <v>47</v>
      </c>
      <c r="E12" s="6" t="s">
        <v>48</v>
      </c>
      <c r="F12" s="6" t="s">
        <v>49</v>
      </c>
      <c r="G12" s="6" t="s">
        <v>50</v>
      </c>
      <c r="H12" s="6" t="s">
        <v>46</v>
      </c>
      <c r="I12" s="6" t="s">
        <v>51</v>
      </c>
      <c r="J12" s="6" t="s">
        <v>52</v>
      </c>
      <c r="K12" s="6" t="s">
        <v>53</v>
      </c>
      <c r="L12" s="6" t="s">
        <v>50</v>
      </c>
      <c r="M12" s="6" t="s">
        <v>46</v>
      </c>
      <c r="N12" s="6" t="s">
        <v>51</v>
      </c>
      <c r="O12" s="6" t="s">
        <v>52</v>
      </c>
      <c r="P12" s="6" t="s">
        <v>53</v>
      </c>
      <c r="Q12" s="6" t="s">
        <v>50</v>
      </c>
    </row>
    <row r="13" spans="2:17" ht="15.75" thickBot="1" x14ac:dyDescent="0.25">
      <c r="B13" s="263"/>
      <c r="C13" s="7">
        <v>1</v>
      </c>
      <c r="D13" s="7">
        <v>2</v>
      </c>
      <c r="E13" s="7">
        <v>3</v>
      </c>
      <c r="F13" s="7" t="s">
        <v>54</v>
      </c>
      <c r="G13" s="7" t="s">
        <v>55</v>
      </c>
      <c r="H13" s="7">
        <v>6</v>
      </c>
      <c r="I13" s="7">
        <v>7</v>
      </c>
      <c r="J13" s="7">
        <v>8</v>
      </c>
      <c r="K13" s="7" t="s">
        <v>56</v>
      </c>
      <c r="L13" s="7" t="s">
        <v>57</v>
      </c>
      <c r="M13" s="7">
        <v>11</v>
      </c>
      <c r="N13" s="7">
        <v>12</v>
      </c>
      <c r="O13" s="7">
        <v>13</v>
      </c>
      <c r="P13" s="7" t="s">
        <v>58</v>
      </c>
      <c r="Q13" s="7" t="s">
        <v>59</v>
      </c>
    </row>
    <row r="14" spans="2:17" ht="15" x14ac:dyDescent="0.25">
      <c r="B14" s="8" t="s">
        <v>60</v>
      </c>
      <c r="C14" s="9">
        <f>SUM(C15:C21)</f>
        <v>1240428372056</v>
      </c>
      <c r="D14" s="9">
        <f>SUM(D15:D21)</f>
        <v>290887819865.09998</v>
      </c>
      <c r="E14" s="10">
        <f>SUM(E15:E21)</f>
        <v>168541215.13</v>
      </c>
      <c r="F14" s="10">
        <f>D14-E14</f>
        <v>290719278649.96997</v>
      </c>
      <c r="G14" s="93">
        <f>F14/C14</f>
        <v>0.23437006537354924</v>
      </c>
      <c r="H14" s="10">
        <f>SUM(H15:H21)</f>
        <v>42497883549</v>
      </c>
      <c r="I14" s="9">
        <f>SUM(I15:I21)</f>
        <v>37036676909.690018</v>
      </c>
      <c r="J14" s="10">
        <f>SUM(J15:J21)</f>
        <v>27035030831.720001</v>
      </c>
      <c r="K14" s="10">
        <f t="shared" ref="K14:K25" si="0">I14-J14</f>
        <v>10001646077.970016</v>
      </c>
      <c r="L14" s="93">
        <f>K14/H14</f>
        <v>0.23534456878159904</v>
      </c>
      <c r="M14" s="10">
        <f>SUM(M15:M21)</f>
        <v>46837205548</v>
      </c>
      <c r="N14" s="9">
        <f>SUM(N15:N21)</f>
        <v>5591153380.4699993</v>
      </c>
      <c r="O14" s="10">
        <f>SUM(O15:O21)</f>
        <v>4982494122.6400003</v>
      </c>
      <c r="P14" s="10">
        <f t="shared" ref="P14:P25" si="1">N14-O14</f>
        <v>608659257.82999897</v>
      </c>
      <c r="Q14" s="10">
        <f t="shared" ref="Q14:Q25" si="2">N14-O14</f>
        <v>608659257.82999897</v>
      </c>
    </row>
    <row r="15" spans="2:17" ht="15" x14ac:dyDescent="0.25">
      <c r="B15" s="11" t="s">
        <v>61</v>
      </c>
      <c r="C15" s="12">
        <v>1159747493169</v>
      </c>
      <c r="D15" s="12">
        <v>274284403559.95996</v>
      </c>
      <c r="E15" s="12">
        <v>168541215.13</v>
      </c>
      <c r="F15" s="12">
        <f>D15-E15</f>
        <v>274115862344.82996</v>
      </c>
      <c r="G15" s="94">
        <f t="shared" ref="G15:G26" si="3">F15/C15</f>
        <v>0.23635822794133465</v>
      </c>
      <c r="H15" s="12">
        <v>4296919916</v>
      </c>
      <c r="I15" s="12">
        <v>0</v>
      </c>
      <c r="J15" s="12">
        <v>0</v>
      </c>
      <c r="K15" s="12">
        <f t="shared" si="0"/>
        <v>0</v>
      </c>
      <c r="L15" s="94">
        <f t="shared" ref="L15:L26" si="4">K15/H15</f>
        <v>0</v>
      </c>
      <c r="M15" s="12">
        <v>0</v>
      </c>
      <c r="N15" s="12">
        <v>0</v>
      </c>
      <c r="O15" s="12">
        <v>0</v>
      </c>
      <c r="P15" s="12">
        <f t="shared" si="1"/>
        <v>0</v>
      </c>
      <c r="Q15" s="283">
        <v>0</v>
      </c>
    </row>
    <row r="16" spans="2:17" ht="30" x14ac:dyDescent="0.25">
      <c r="B16" s="11" t="s">
        <v>62</v>
      </c>
      <c r="C16" s="12">
        <v>4445524135</v>
      </c>
      <c r="D16" s="12">
        <v>1654120474.79</v>
      </c>
      <c r="E16" s="12">
        <v>0</v>
      </c>
      <c r="F16" s="12">
        <f>D16-E16</f>
        <v>1654120474.79</v>
      </c>
      <c r="G16" s="94">
        <f t="shared" si="3"/>
        <v>0.37208671566238161</v>
      </c>
      <c r="H16" s="12">
        <v>0</v>
      </c>
      <c r="I16" s="12">
        <v>0</v>
      </c>
      <c r="J16" s="12">
        <v>0</v>
      </c>
      <c r="K16" s="12">
        <f t="shared" si="0"/>
        <v>0</v>
      </c>
      <c r="L16" s="94">
        <v>0</v>
      </c>
      <c r="M16" s="12">
        <v>5436990366</v>
      </c>
      <c r="N16" s="12">
        <v>484784441.87</v>
      </c>
      <c r="O16" s="12">
        <v>0</v>
      </c>
      <c r="P16" s="12">
        <f t="shared" si="1"/>
        <v>484784441.87</v>
      </c>
      <c r="Q16" s="94">
        <f t="shared" ref="Q16:Q25" si="5">P16/M16</f>
        <v>8.916411640189395E-2</v>
      </c>
    </row>
    <row r="17" spans="2:19" ht="15" x14ac:dyDescent="0.25">
      <c r="B17" s="11" t="s">
        <v>63</v>
      </c>
      <c r="C17" s="12">
        <v>42094309583</v>
      </c>
      <c r="D17" s="12">
        <v>9548944670.3899994</v>
      </c>
      <c r="E17" s="12">
        <v>0</v>
      </c>
      <c r="F17" s="12">
        <f t="shared" ref="F17:F25" si="6">D17-E17</f>
        <v>9548944670.3899994</v>
      </c>
      <c r="G17" s="94">
        <f t="shared" si="3"/>
        <v>0.22684644943663332</v>
      </c>
      <c r="H17" s="12">
        <v>35353033273</v>
      </c>
      <c r="I17" s="12">
        <v>3414343898.5</v>
      </c>
      <c r="J17" s="12">
        <v>0</v>
      </c>
      <c r="K17" s="12">
        <f t="shared" si="0"/>
        <v>3414343898.5</v>
      </c>
      <c r="L17" s="94">
        <f t="shared" si="4"/>
        <v>9.6578527566052452E-2</v>
      </c>
      <c r="M17" s="12">
        <v>41338454143</v>
      </c>
      <c r="N17" s="12">
        <v>104663636.73999999</v>
      </c>
      <c r="O17" s="12">
        <v>0</v>
      </c>
      <c r="P17" s="12">
        <f t="shared" si="1"/>
        <v>104663636.73999999</v>
      </c>
      <c r="Q17" s="94">
        <f t="shared" si="5"/>
        <v>2.531871084921135E-3</v>
      </c>
    </row>
    <row r="18" spans="2:19" ht="15" x14ac:dyDescent="0.25">
      <c r="B18" s="11" t="s">
        <v>64</v>
      </c>
      <c r="C18" s="12">
        <v>21158472346</v>
      </c>
      <c r="D18" s="12">
        <v>1169360525.4200001</v>
      </c>
      <c r="E18" s="12">
        <v>0</v>
      </c>
      <c r="F18" s="12">
        <f t="shared" si="6"/>
        <v>1169360525.4200001</v>
      </c>
      <c r="G18" s="94">
        <f t="shared" si="3"/>
        <v>5.5266774760374754E-2</v>
      </c>
      <c r="H18" s="12">
        <v>1904885145</v>
      </c>
      <c r="I18" s="12">
        <v>0</v>
      </c>
      <c r="J18" s="12">
        <v>0</v>
      </c>
      <c r="K18" s="12">
        <f t="shared" si="0"/>
        <v>0</v>
      </c>
      <c r="L18" s="94">
        <f t="shared" si="4"/>
        <v>0</v>
      </c>
      <c r="M18" s="12">
        <v>2400000</v>
      </c>
      <c r="N18" s="12">
        <v>0</v>
      </c>
      <c r="O18" s="12">
        <v>0</v>
      </c>
      <c r="P18" s="12">
        <f t="shared" si="1"/>
        <v>0</v>
      </c>
      <c r="Q18" s="94">
        <f t="shared" si="5"/>
        <v>0</v>
      </c>
    </row>
    <row r="19" spans="2:19" ht="30" x14ac:dyDescent="0.25">
      <c r="B19" s="11" t="s">
        <v>65</v>
      </c>
      <c r="C19" s="12">
        <v>1343331371</v>
      </c>
      <c r="D19" s="12">
        <v>301137851.00999999</v>
      </c>
      <c r="E19" s="12">
        <v>0</v>
      </c>
      <c r="F19" s="12">
        <f t="shared" si="6"/>
        <v>301137851.00999999</v>
      </c>
      <c r="G19" s="94">
        <f t="shared" si="3"/>
        <v>0.22417242499579801</v>
      </c>
      <c r="H19" s="12">
        <v>0</v>
      </c>
      <c r="I19" s="12">
        <v>33611997258.140018</v>
      </c>
      <c r="J19" s="12">
        <v>27035030831.720001</v>
      </c>
      <c r="K19" s="12">
        <f t="shared" si="0"/>
        <v>6576966426.4200172</v>
      </c>
      <c r="L19" s="94">
        <v>0</v>
      </c>
      <c r="M19" s="12">
        <v>0</v>
      </c>
      <c r="N19" s="12">
        <v>4995068983.8399992</v>
      </c>
      <c r="O19" s="12">
        <v>4982494122.6400003</v>
      </c>
      <c r="P19" s="12">
        <f t="shared" si="1"/>
        <v>12574861.199998856</v>
      </c>
      <c r="Q19" s="283">
        <v>0</v>
      </c>
      <c r="R19" s="13"/>
      <c r="S19" s="13"/>
    </row>
    <row r="20" spans="2:19" ht="18.75" customHeight="1" x14ac:dyDescent="0.25">
      <c r="B20" s="11" t="s">
        <v>66</v>
      </c>
      <c r="C20" s="12">
        <v>358342268</v>
      </c>
      <c r="D20" s="12">
        <v>415197642.27999997</v>
      </c>
      <c r="E20" s="12">
        <v>0</v>
      </c>
      <c r="F20" s="12">
        <f t="shared" si="6"/>
        <v>415197642.27999997</v>
      </c>
      <c r="G20" s="94">
        <f t="shared" si="3"/>
        <v>1.1586622047053627</v>
      </c>
      <c r="H20" s="12">
        <v>12000000</v>
      </c>
      <c r="I20" s="12">
        <v>2389337.5</v>
      </c>
      <c r="J20" s="12">
        <v>0</v>
      </c>
      <c r="K20" s="12">
        <f t="shared" si="0"/>
        <v>2389337.5</v>
      </c>
      <c r="L20" s="283">
        <f t="shared" si="4"/>
        <v>0.19911145833333332</v>
      </c>
      <c r="M20" s="12">
        <v>0</v>
      </c>
      <c r="N20" s="12">
        <v>0</v>
      </c>
      <c r="O20" s="12">
        <v>0</v>
      </c>
      <c r="P20" s="12">
        <f t="shared" si="1"/>
        <v>0</v>
      </c>
      <c r="Q20" s="283">
        <v>0</v>
      </c>
      <c r="R20" s="13"/>
      <c r="S20" s="13"/>
    </row>
    <row r="21" spans="2:19" ht="15" x14ac:dyDescent="0.25">
      <c r="B21" s="11" t="s">
        <v>67</v>
      </c>
      <c r="C21" s="12">
        <v>11280899184</v>
      </c>
      <c r="D21" s="12">
        <v>3514655141.2499995</v>
      </c>
      <c r="E21" s="12">
        <v>0</v>
      </c>
      <c r="F21" s="12">
        <f t="shared" si="6"/>
        <v>3514655141.2499995</v>
      </c>
      <c r="G21" s="94">
        <f t="shared" si="3"/>
        <v>0.31155806677493658</v>
      </c>
      <c r="H21" s="12">
        <v>931045215</v>
      </c>
      <c r="I21" s="12">
        <v>7946415.5500000017</v>
      </c>
      <c r="J21" s="12">
        <v>0</v>
      </c>
      <c r="K21" s="12">
        <f t="shared" si="0"/>
        <v>7946415.5500000017</v>
      </c>
      <c r="L21" s="94">
        <f t="shared" si="4"/>
        <v>8.5349405399178183E-3</v>
      </c>
      <c r="M21" s="12">
        <v>59361039</v>
      </c>
      <c r="N21" s="12">
        <v>6636318.0200000005</v>
      </c>
      <c r="O21" s="12">
        <v>0</v>
      </c>
      <c r="P21" s="12">
        <f t="shared" si="1"/>
        <v>6636318.0200000005</v>
      </c>
      <c r="Q21" s="94">
        <f t="shared" si="5"/>
        <v>0.11179585350586603</v>
      </c>
    </row>
    <row r="22" spans="2:19" ht="15" x14ac:dyDescent="0.25">
      <c r="B22" s="14" t="s">
        <v>68</v>
      </c>
      <c r="C22" s="10">
        <f>SUM(C23:C25)</f>
        <v>936359438</v>
      </c>
      <c r="D22" s="10">
        <f>SUM(D23:D25)</f>
        <v>145794852.47</v>
      </c>
      <c r="E22" s="10">
        <f>SUM(E23:E25)</f>
        <v>0</v>
      </c>
      <c r="F22" s="10">
        <f t="shared" si="6"/>
        <v>145794852.47</v>
      </c>
      <c r="G22" s="10">
        <f t="shared" si="3"/>
        <v>0.15570393863002852</v>
      </c>
      <c r="H22" s="10">
        <f>SUM(H23:H25)</f>
        <v>0</v>
      </c>
      <c r="I22" s="10">
        <f>SUM(I23:I25)</f>
        <v>2409902403.5499997</v>
      </c>
      <c r="J22" s="10">
        <f>SUM(J23:J25)</f>
        <v>1096897298.6400001</v>
      </c>
      <c r="K22" s="10">
        <f t="shared" si="0"/>
        <v>1313005104.9099996</v>
      </c>
      <c r="L22" s="93">
        <v>0</v>
      </c>
      <c r="M22" s="10">
        <f>SUM(M23:M25)</f>
        <v>37801000</v>
      </c>
      <c r="N22" s="10">
        <f>SUM(N23:N25)</f>
        <v>75</v>
      </c>
      <c r="O22" s="10">
        <f>SUM(O23:O25)</f>
        <v>0</v>
      </c>
      <c r="P22" s="10">
        <f t="shared" si="1"/>
        <v>75</v>
      </c>
      <c r="Q22" s="10">
        <f t="shared" si="2"/>
        <v>75</v>
      </c>
    </row>
    <row r="23" spans="2:19" ht="30" x14ac:dyDescent="0.25">
      <c r="B23" s="15" t="s">
        <v>69</v>
      </c>
      <c r="C23" s="15">
        <v>0</v>
      </c>
      <c r="D23" s="12">
        <v>35191287.799999997</v>
      </c>
      <c r="E23" s="16">
        <v>0</v>
      </c>
      <c r="F23" s="16">
        <f t="shared" si="6"/>
        <v>35191287.799999997</v>
      </c>
      <c r="G23" s="95">
        <v>0</v>
      </c>
      <c r="H23" s="16">
        <v>0</v>
      </c>
      <c r="I23" s="16">
        <v>0</v>
      </c>
      <c r="J23" s="16">
        <v>0</v>
      </c>
      <c r="K23" s="16">
        <f t="shared" si="0"/>
        <v>0</v>
      </c>
      <c r="L23" s="95">
        <v>0</v>
      </c>
      <c r="M23" s="16">
        <v>37474000</v>
      </c>
      <c r="N23" s="16">
        <v>0</v>
      </c>
      <c r="O23" s="16">
        <v>0</v>
      </c>
      <c r="P23" s="16">
        <f t="shared" si="1"/>
        <v>0</v>
      </c>
      <c r="Q23" s="284">
        <f t="shared" si="5"/>
        <v>0</v>
      </c>
    </row>
    <row r="24" spans="2:19" ht="30" x14ac:dyDescent="0.25">
      <c r="B24" s="15" t="s">
        <v>70</v>
      </c>
      <c r="C24" s="12">
        <v>936359438</v>
      </c>
      <c r="D24" s="12">
        <v>83340360.950000003</v>
      </c>
      <c r="E24" s="16">
        <v>0</v>
      </c>
      <c r="F24" s="16">
        <f t="shared" si="6"/>
        <v>83340360.950000003</v>
      </c>
      <c r="G24" s="95">
        <f t="shared" si="3"/>
        <v>8.9004668045007743E-2</v>
      </c>
      <c r="H24" s="16">
        <v>0</v>
      </c>
      <c r="I24" s="16">
        <v>2409902403.5499997</v>
      </c>
      <c r="J24" s="16">
        <v>1096897298.6400001</v>
      </c>
      <c r="K24" s="16">
        <f t="shared" si="0"/>
        <v>1313005104.9099996</v>
      </c>
      <c r="L24" s="95">
        <v>0</v>
      </c>
      <c r="M24" s="16">
        <v>0</v>
      </c>
      <c r="N24" s="16">
        <v>0</v>
      </c>
      <c r="O24" s="16">
        <v>0</v>
      </c>
      <c r="P24" s="16">
        <f t="shared" si="1"/>
        <v>0</v>
      </c>
      <c r="Q24" s="284">
        <v>0</v>
      </c>
    </row>
    <row r="25" spans="2:19" ht="45" x14ac:dyDescent="0.25">
      <c r="B25" s="15" t="s">
        <v>71</v>
      </c>
      <c r="C25" s="15">
        <v>0</v>
      </c>
      <c r="D25" s="12">
        <v>27263203.719999999</v>
      </c>
      <c r="E25" s="16">
        <v>0</v>
      </c>
      <c r="F25" s="16">
        <f t="shared" si="6"/>
        <v>27263203.719999999</v>
      </c>
      <c r="G25" s="95">
        <v>0</v>
      </c>
      <c r="H25" s="16">
        <v>0</v>
      </c>
      <c r="I25" s="16">
        <v>0</v>
      </c>
      <c r="J25" s="16">
        <v>0</v>
      </c>
      <c r="K25" s="16">
        <f t="shared" si="0"/>
        <v>0</v>
      </c>
      <c r="L25" s="95">
        <v>0</v>
      </c>
      <c r="M25" s="16">
        <v>327000</v>
      </c>
      <c r="N25" s="16">
        <v>75</v>
      </c>
      <c r="O25" s="16">
        <v>0</v>
      </c>
      <c r="P25" s="16">
        <f t="shared" si="1"/>
        <v>75</v>
      </c>
      <c r="Q25" s="284">
        <f t="shared" si="5"/>
        <v>2.2935779816513763E-4</v>
      </c>
    </row>
    <row r="26" spans="2:19" ht="15.75" thickBot="1" x14ac:dyDescent="0.3">
      <c r="B26" s="179" t="s">
        <v>72</v>
      </c>
      <c r="C26" s="184">
        <f>C14+C22</f>
        <v>1241364731494</v>
      </c>
      <c r="D26" s="184">
        <f>D14+D22</f>
        <v>291033614717.56995</v>
      </c>
      <c r="E26" s="184">
        <f>E14+E22</f>
        <v>168541215.13</v>
      </c>
      <c r="F26" s="184">
        <f>D26-E26</f>
        <v>290865073502.43994</v>
      </c>
      <c r="G26" s="183">
        <f t="shared" si="3"/>
        <v>0.23431072763955499</v>
      </c>
      <c r="H26" s="184">
        <f>H14+H22</f>
        <v>42497883549</v>
      </c>
      <c r="I26" s="184">
        <f>I14+I22</f>
        <v>39446579313.240021</v>
      </c>
      <c r="J26" s="184">
        <f>J14+J22</f>
        <v>28131928130.360001</v>
      </c>
      <c r="K26" s="184">
        <f>I26-J26</f>
        <v>11314651182.88002</v>
      </c>
      <c r="L26" s="183">
        <f t="shared" si="4"/>
        <v>0.26624034511822792</v>
      </c>
      <c r="M26" s="184">
        <f>M14+M22</f>
        <v>46875006548</v>
      </c>
      <c r="N26" s="184">
        <f>N14+N22</f>
        <v>5591153455.4699993</v>
      </c>
      <c r="O26" s="184">
        <f>O14+O22</f>
        <v>4982494122.6400003</v>
      </c>
      <c r="P26" s="184">
        <f>N26-O26</f>
        <v>608659332.82999897</v>
      </c>
      <c r="Q26" s="183">
        <f t="shared" ref="Q26" si="7">P26/M26</f>
        <v>1.2984730619860968E-2</v>
      </c>
    </row>
    <row r="27" spans="2:19" ht="13.15" customHeight="1" x14ac:dyDescent="0.25">
      <c r="B27" s="186" t="s">
        <v>16</v>
      </c>
      <c r="C27" s="148"/>
      <c r="F27" s="191"/>
      <c r="G27" s="199"/>
      <c r="H27" s="191"/>
      <c r="J27" s="191"/>
      <c r="K27" s="191"/>
      <c r="L27" s="199"/>
      <c r="M27" s="191"/>
      <c r="N27" s="191"/>
      <c r="O27" s="191"/>
      <c r="P27" s="191"/>
      <c r="Q27" s="191"/>
    </row>
    <row r="28" spans="2:19" ht="15" x14ac:dyDescent="0.25">
      <c r="B28" s="89" t="s">
        <v>73</v>
      </c>
      <c r="C28" s="201"/>
      <c r="D28" s="22"/>
      <c r="E28" s="22"/>
      <c r="F28" s="22"/>
      <c r="G28" s="22"/>
      <c r="H28" s="22"/>
      <c r="I28" s="22"/>
      <c r="J28" s="22"/>
      <c r="K28" s="200"/>
      <c r="L28" s="22"/>
      <c r="M28" s="22"/>
      <c r="N28" s="22"/>
      <c r="O28" s="22"/>
      <c r="P28" s="22"/>
      <c r="Q28"/>
    </row>
    <row r="29" spans="2:19" ht="15" x14ac:dyDescent="0.25">
      <c r="B29" s="89" t="s">
        <v>40</v>
      </c>
      <c r="C29" s="8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5" x14ac:dyDescent="0.25">
      <c r="B30" s="89" t="s">
        <v>41</v>
      </c>
      <c r="C30" s="89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ht="15" x14ac:dyDescent="0.25">
      <c r="B31" s="89" t="s">
        <v>74</v>
      </c>
      <c r="C31" s="153"/>
      <c r="D31" s="153"/>
      <c r="E31" s="153"/>
      <c r="F31" s="153"/>
      <c r="G31" s="153"/>
      <c r="I31"/>
      <c r="J31"/>
      <c r="K31"/>
      <c r="L31"/>
      <c r="M31"/>
      <c r="N31"/>
      <c r="O31"/>
      <c r="P31"/>
      <c r="Q31"/>
    </row>
    <row r="32" spans="2:19" ht="15" x14ac:dyDescent="0.25">
      <c r="B32" s="89" t="s">
        <v>75</v>
      </c>
      <c r="C32" s="153"/>
      <c r="D32" s="153"/>
      <c r="E32" s="153"/>
      <c r="F32" s="153"/>
      <c r="G32" s="153"/>
      <c r="I32"/>
      <c r="J32"/>
      <c r="K32"/>
      <c r="L32"/>
      <c r="M32"/>
      <c r="N32"/>
      <c r="O32"/>
      <c r="P32"/>
      <c r="Q32"/>
    </row>
    <row r="33" spans="2:17" ht="15" x14ac:dyDescent="0.25">
      <c r="B33" s="89" t="s">
        <v>76</v>
      </c>
      <c r="C33" s="153"/>
      <c r="D33" s="153"/>
      <c r="E33" s="153"/>
      <c r="F33" s="153"/>
      <c r="G33" s="153"/>
      <c r="I33"/>
      <c r="J33"/>
      <c r="K33"/>
      <c r="L33"/>
      <c r="M33"/>
      <c r="N33"/>
      <c r="O33"/>
      <c r="P33"/>
      <c r="Q33"/>
    </row>
    <row r="34" spans="2:17" ht="15" x14ac:dyDescent="0.25">
      <c r="B34" s="89" t="s">
        <v>77</v>
      </c>
      <c r="C34" s="153"/>
      <c r="D34" s="153"/>
      <c r="E34" s="153"/>
      <c r="F34" s="153"/>
      <c r="G34" s="153"/>
      <c r="I34"/>
      <c r="J34"/>
      <c r="K34"/>
      <c r="L34"/>
      <c r="M34"/>
      <c r="N34"/>
      <c r="O34"/>
      <c r="P34"/>
      <c r="Q34"/>
    </row>
    <row r="35" spans="2:17" x14ac:dyDescent="0.2">
      <c r="B35" s="89" t="s">
        <v>78</v>
      </c>
      <c r="C35" s="153"/>
      <c r="D35" s="153"/>
      <c r="E35" s="153"/>
      <c r="F35" s="153"/>
      <c r="G35" s="153"/>
    </row>
    <row r="38" spans="2:17" ht="15" x14ac:dyDescent="0.25">
      <c r="B38" s="3"/>
      <c r="C38" s="3"/>
      <c r="D38" s="3"/>
      <c r="E38" s="17"/>
      <c r="F38" s="3"/>
      <c r="G38" s="3"/>
      <c r="H38" s="3"/>
    </row>
    <row r="43" spans="2:17" ht="15" x14ac:dyDescent="0.25">
      <c r="F43" s="17"/>
      <c r="G43" s="17"/>
      <c r="H43" s="17"/>
    </row>
  </sheetData>
  <mergeCells count="12">
    <mergeCell ref="M11:Q11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topLeftCell="A6" zoomScale="90" zoomScaleNormal="90" workbookViewId="0">
      <selection activeCell="S26" sqref="S26"/>
    </sheetView>
  </sheetViews>
  <sheetFormatPr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16.7109375" style="1" customWidth="1"/>
    <col min="5" max="5" width="16.140625" style="1" customWidth="1"/>
    <col min="6" max="6" width="16.85546875" style="1" bestFit="1" customWidth="1"/>
    <col min="7" max="8" width="15.7109375" style="1" customWidth="1"/>
    <col min="9" max="10" width="18.42578125" style="1" customWidth="1"/>
    <col min="11" max="11" width="17.5703125" style="1" customWidth="1"/>
    <col min="12" max="12" width="17.140625" style="1" customWidth="1"/>
    <col min="13" max="13" width="16" style="1" customWidth="1"/>
    <col min="14" max="14" width="17.5703125" style="1" bestFit="1" customWidth="1"/>
    <col min="15" max="15" width="16" style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64" t="s">
        <v>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2:17" ht="20.25" x14ac:dyDescent="0.2">
      <c r="B2" s="266" t="s">
        <v>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2:17" ht="20.25" x14ac:dyDescent="0.2">
      <c r="B3" s="266" t="s">
        <v>2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</row>
    <row r="4" spans="2:17" ht="15.75" customHeight="1" x14ac:dyDescent="0.2">
      <c r="B4" s="225" t="s">
        <v>3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68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.75" x14ac:dyDescent="0.3">
      <c r="B6" s="269" t="s">
        <v>79</v>
      </c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</row>
    <row r="7" spans="2:17" ht="18.75" x14ac:dyDescent="0.3">
      <c r="B7" s="269" t="s">
        <v>80</v>
      </c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</row>
    <row r="8" spans="2:17" ht="18.75" x14ac:dyDescent="0.3">
      <c r="B8" s="269" t="s">
        <v>34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</row>
    <row r="9" spans="2:17" ht="15.75" x14ac:dyDescent="0.25">
      <c r="B9" s="271" t="s">
        <v>18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 x14ac:dyDescent="0.25">
      <c r="B11" s="272" t="s">
        <v>44</v>
      </c>
      <c r="C11" s="261" t="s">
        <v>12</v>
      </c>
      <c r="D11" s="262"/>
      <c r="E11" s="262"/>
      <c r="F11" s="262"/>
      <c r="G11" s="263"/>
      <c r="H11" s="261" t="s">
        <v>45</v>
      </c>
      <c r="I11" s="262"/>
      <c r="J11" s="262"/>
      <c r="K11" s="262"/>
      <c r="L11" s="263"/>
      <c r="M11" s="261" t="s">
        <v>14</v>
      </c>
      <c r="N11" s="262"/>
      <c r="O11" s="262"/>
      <c r="P11" s="262"/>
      <c r="Q11" s="263"/>
    </row>
    <row r="12" spans="2:17" ht="51" customHeight="1" thickBot="1" x14ac:dyDescent="0.25">
      <c r="B12" s="272"/>
      <c r="C12" s="6" t="s">
        <v>46</v>
      </c>
      <c r="D12" s="6" t="s">
        <v>81</v>
      </c>
      <c r="E12" s="6" t="s">
        <v>48</v>
      </c>
      <c r="F12" s="6" t="s">
        <v>82</v>
      </c>
      <c r="G12" s="6" t="s">
        <v>50</v>
      </c>
      <c r="H12" s="6" t="s">
        <v>46</v>
      </c>
      <c r="I12" s="6" t="s">
        <v>83</v>
      </c>
      <c r="J12" s="6" t="s">
        <v>52</v>
      </c>
      <c r="K12" s="6" t="s">
        <v>84</v>
      </c>
      <c r="L12" s="6" t="s">
        <v>50</v>
      </c>
      <c r="M12" s="6" t="s">
        <v>46</v>
      </c>
      <c r="N12" s="6" t="s">
        <v>83</v>
      </c>
      <c r="O12" s="6" t="s">
        <v>52</v>
      </c>
      <c r="P12" s="6" t="s">
        <v>84</v>
      </c>
      <c r="Q12" s="6" t="s">
        <v>50</v>
      </c>
    </row>
    <row r="13" spans="2:17" ht="15.75" thickBot="1" x14ac:dyDescent="0.25">
      <c r="B13" s="263"/>
      <c r="C13" s="90">
        <v>1</v>
      </c>
      <c r="D13" s="7">
        <v>2</v>
      </c>
      <c r="E13" s="7">
        <v>3</v>
      </c>
      <c r="F13" s="7" t="s">
        <v>54</v>
      </c>
      <c r="G13" s="7" t="s">
        <v>55</v>
      </c>
      <c r="H13" s="7">
        <v>6</v>
      </c>
      <c r="I13" s="7">
        <v>7</v>
      </c>
      <c r="J13" s="7">
        <v>8</v>
      </c>
      <c r="K13" s="7" t="s">
        <v>56</v>
      </c>
      <c r="L13" s="7" t="s">
        <v>57</v>
      </c>
      <c r="M13" s="7">
        <v>11</v>
      </c>
      <c r="N13" s="7">
        <v>12</v>
      </c>
      <c r="O13" s="7">
        <v>13</v>
      </c>
      <c r="P13" s="7" t="s">
        <v>58</v>
      </c>
      <c r="Q13" s="7" t="s">
        <v>59</v>
      </c>
    </row>
    <row r="14" spans="2:17" ht="15" x14ac:dyDescent="0.25">
      <c r="B14" s="8" t="s">
        <v>85</v>
      </c>
      <c r="C14" s="9">
        <f>SUM(C15:C20)</f>
        <v>1152445730554</v>
      </c>
      <c r="D14" s="9">
        <f>SUM(D15:D20)</f>
        <v>309298566142.07983</v>
      </c>
      <c r="E14" s="10">
        <f>SUM(E15:E20)</f>
        <v>32142134609.350002</v>
      </c>
      <c r="F14" s="10">
        <f>D14-E14</f>
        <v>277156431532.72986</v>
      </c>
      <c r="G14" s="93">
        <f>F14/C14</f>
        <v>0.24049412843023515</v>
      </c>
      <c r="H14" s="9">
        <f>SUM(H15:H20)</f>
        <v>164590324182</v>
      </c>
      <c r="I14" s="9">
        <f>SUM(I15:I20)</f>
        <v>27029460776.239983</v>
      </c>
      <c r="J14" s="10">
        <f>SUM(J15:J20)</f>
        <v>43929159.840000004</v>
      </c>
      <c r="K14" s="10">
        <f>I14-J14</f>
        <v>26985531616.399982</v>
      </c>
      <c r="L14" s="93">
        <f>K14/H14</f>
        <v>0.16395575955339897</v>
      </c>
      <c r="M14" s="9">
        <f>SUM(M15:M20)</f>
        <v>68421075862</v>
      </c>
      <c r="N14" s="9">
        <f>SUM(N15:N20)</f>
        <v>5463909380.6399994</v>
      </c>
      <c r="O14" s="10">
        <f>SUM(O15:O20)</f>
        <v>2400.3000000000002</v>
      </c>
      <c r="P14" s="10">
        <f>N14-O14</f>
        <v>5463906980.3399992</v>
      </c>
      <c r="Q14" s="93">
        <f>P14/M14</f>
        <v>7.9857074907156905E-2</v>
      </c>
    </row>
    <row r="15" spans="2:17" ht="15" x14ac:dyDescent="0.25">
      <c r="B15" s="11" t="s">
        <v>86</v>
      </c>
      <c r="C15" s="12">
        <v>516919627204</v>
      </c>
      <c r="D15" s="12">
        <v>106966941016.56981</v>
      </c>
      <c r="E15" s="12">
        <v>124609654.98999999</v>
      </c>
      <c r="F15" s="12">
        <f t="shared" ref="F15:F19" si="0">D15-E15</f>
        <v>106842331361.5798</v>
      </c>
      <c r="G15" s="94">
        <f t="shared" ref="G15:G29" si="1">F15/C15</f>
        <v>0.20669041324564555</v>
      </c>
      <c r="H15" s="12">
        <v>160515290745</v>
      </c>
      <c r="I15" s="12">
        <v>26532964435.979984</v>
      </c>
      <c r="J15" s="12">
        <v>43929159.840000004</v>
      </c>
      <c r="K15" s="12">
        <f t="shared" ref="K15:K28" si="2">I15-J15</f>
        <v>26489035276.139984</v>
      </c>
      <c r="L15" s="94">
        <f t="shared" ref="L15:L29" si="3">K15/H15</f>
        <v>0.16502499639253285</v>
      </c>
      <c r="M15" s="12">
        <v>65417989655</v>
      </c>
      <c r="N15" s="12">
        <v>619215067.27999938</v>
      </c>
      <c r="O15" s="12">
        <v>2400.3000000000002</v>
      </c>
      <c r="P15" s="12">
        <f t="shared" ref="P15:P29" si="4">N15-O15</f>
        <v>619212666.97999942</v>
      </c>
      <c r="Q15" s="94">
        <f t="shared" ref="Q15:Q29" si="5">P15/M15</f>
        <v>9.4654799122625144E-3</v>
      </c>
    </row>
    <row r="16" spans="2:17" ht="30" x14ac:dyDescent="0.25">
      <c r="B16" s="11" t="s">
        <v>87</v>
      </c>
      <c r="C16" s="12">
        <v>90986168678</v>
      </c>
      <c r="D16" s="12">
        <v>19413829170.420002</v>
      </c>
      <c r="E16" s="12">
        <v>0</v>
      </c>
      <c r="F16" s="12">
        <f t="shared" si="0"/>
        <v>19413829170.420002</v>
      </c>
      <c r="G16" s="94">
        <f t="shared" si="1"/>
        <v>0.21337121292715966</v>
      </c>
      <c r="H16" s="12">
        <v>2392571428</v>
      </c>
      <c r="I16" s="12">
        <v>0</v>
      </c>
      <c r="J16" s="12">
        <v>0</v>
      </c>
      <c r="K16" s="12">
        <f t="shared" si="2"/>
        <v>0</v>
      </c>
      <c r="L16" s="94">
        <f t="shared" si="3"/>
        <v>0</v>
      </c>
      <c r="M16" s="12">
        <v>0</v>
      </c>
      <c r="N16" s="12">
        <v>0</v>
      </c>
      <c r="O16" s="12">
        <v>0</v>
      </c>
      <c r="P16" s="12"/>
      <c r="Q16" s="283">
        <v>0</v>
      </c>
    </row>
    <row r="17" spans="2:17" ht="15" x14ac:dyDescent="0.25">
      <c r="B17" s="11" t="s">
        <v>88</v>
      </c>
      <c r="C17" s="12">
        <v>298486441612</v>
      </c>
      <c r="D17" s="12">
        <v>80767263202.790009</v>
      </c>
      <c r="E17" s="12">
        <v>0</v>
      </c>
      <c r="F17" s="12">
        <f t="shared" si="0"/>
        <v>80767263202.790009</v>
      </c>
      <c r="G17" s="94">
        <f t="shared" si="1"/>
        <v>0.27058938679626421</v>
      </c>
      <c r="H17" s="12">
        <v>120729328</v>
      </c>
      <c r="I17" s="12">
        <v>0</v>
      </c>
      <c r="J17" s="12">
        <v>0</v>
      </c>
      <c r="K17" s="12">
        <f t="shared" si="2"/>
        <v>0</v>
      </c>
      <c r="L17" s="94">
        <f t="shared" si="3"/>
        <v>0</v>
      </c>
      <c r="M17" s="12">
        <v>0</v>
      </c>
      <c r="N17" s="12">
        <v>0</v>
      </c>
      <c r="O17" s="12">
        <v>0</v>
      </c>
      <c r="P17" s="12">
        <f t="shared" si="4"/>
        <v>0</v>
      </c>
      <c r="Q17" s="283">
        <v>0</v>
      </c>
    </row>
    <row r="18" spans="2:17" ht="30" x14ac:dyDescent="0.25">
      <c r="B18" s="11" t="s">
        <v>89</v>
      </c>
      <c r="C18" s="12">
        <v>13500000000</v>
      </c>
      <c r="D18" s="12">
        <v>5312083588.4200001</v>
      </c>
      <c r="E18" s="12">
        <v>0</v>
      </c>
      <c r="F18" s="12">
        <f t="shared" si="0"/>
        <v>5312083588.4200001</v>
      </c>
      <c r="G18" s="94">
        <f t="shared" si="1"/>
        <v>0.3934876732162963</v>
      </c>
      <c r="H18" s="12">
        <v>0</v>
      </c>
      <c r="I18" s="12">
        <v>0</v>
      </c>
      <c r="J18" s="12">
        <v>0</v>
      </c>
      <c r="K18" s="12">
        <f t="shared" si="2"/>
        <v>0</v>
      </c>
      <c r="L18" s="94">
        <v>0</v>
      </c>
      <c r="M18" s="12">
        <v>0</v>
      </c>
      <c r="N18" s="12">
        <v>0</v>
      </c>
      <c r="O18" s="12">
        <v>0</v>
      </c>
      <c r="P18" s="12">
        <f t="shared" si="4"/>
        <v>0</v>
      </c>
      <c r="Q18" s="283">
        <v>0</v>
      </c>
    </row>
    <row r="19" spans="2:17" ht="30" x14ac:dyDescent="0.25">
      <c r="B19" s="11" t="s">
        <v>90</v>
      </c>
      <c r="C19" s="12">
        <v>232501086665</v>
      </c>
      <c r="D19" s="12">
        <v>95459713135.349991</v>
      </c>
      <c r="E19" s="12">
        <v>32017524954.360001</v>
      </c>
      <c r="F19" s="12">
        <f t="shared" si="0"/>
        <v>63442188180.98999</v>
      </c>
      <c r="G19" s="94">
        <f t="shared" si="1"/>
        <v>0.27286835124517456</v>
      </c>
      <c r="H19" s="12">
        <v>1561732681</v>
      </c>
      <c r="I19" s="12">
        <v>494620445.50000012</v>
      </c>
      <c r="J19" s="12">
        <v>0</v>
      </c>
      <c r="K19" s="12">
        <f t="shared" si="2"/>
        <v>494620445.50000012</v>
      </c>
      <c r="L19" s="94">
        <f t="shared" si="3"/>
        <v>0.31671261766980985</v>
      </c>
      <c r="M19" s="12">
        <v>3003036207</v>
      </c>
      <c r="N19" s="12">
        <v>4844694313.3599997</v>
      </c>
      <c r="O19" s="12">
        <v>0</v>
      </c>
      <c r="P19" s="12">
        <f t="shared" si="4"/>
        <v>4844694313.3599997</v>
      </c>
      <c r="Q19" s="94">
        <f t="shared" si="5"/>
        <v>1.6132653685850147</v>
      </c>
    </row>
    <row r="20" spans="2:17" ht="15" x14ac:dyDescent="0.25">
      <c r="B20" s="11" t="s">
        <v>91</v>
      </c>
      <c r="C20" s="12">
        <v>52406395</v>
      </c>
      <c r="D20" s="12">
        <v>1378736028.53</v>
      </c>
      <c r="E20" s="12">
        <v>0</v>
      </c>
      <c r="F20" s="12">
        <f>D20-E20</f>
        <v>1378736028.53</v>
      </c>
      <c r="G20" s="94">
        <f t="shared" si="1"/>
        <v>26.308545522545483</v>
      </c>
      <c r="H20" s="12"/>
      <c r="I20" s="12">
        <v>1875894.76</v>
      </c>
      <c r="J20" s="12">
        <v>0</v>
      </c>
      <c r="K20" s="12">
        <f t="shared" si="2"/>
        <v>1875894.76</v>
      </c>
      <c r="L20" s="94">
        <v>0</v>
      </c>
      <c r="M20" s="12">
        <v>50000</v>
      </c>
      <c r="N20" s="12">
        <v>0</v>
      </c>
      <c r="O20" s="12">
        <v>0</v>
      </c>
      <c r="P20" s="12">
        <f t="shared" si="4"/>
        <v>0</v>
      </c>
      <c r="Q20" s="283">
        <v>0</v>
      </c>
    </row>
    <row r="21" spans="2:17" ht="15" x14ac:dyDescent="0.25">
      <c r="B21" s="14" t="s">
        <v>92</v>
      </c>
      <c r="C21" s="10">
        <f>SUM(C22:C28)</f>
        <v>166280374714</v>
      </c>
      <c r="D21" s="10">
        <f>SUM(D22:D28)</f>
        <v>28580721614.559998</v>
      </c>
      <c r="E21" s="10">
        <f t="shared" ref="E21:J21" si="6">SUM(E22:E28)</f>
        <v>1096897298.6400001</v>
      </c>
      <c r="F21" s="10">
        <f>SUM(F22:F28)</f>
        <v>27483824315.919998</v>
      </c>
      <c r="G21" s="93">
        <f t="shared" si="1"/>
        <v>0.16528603789347843</v>
      </c>
      <c r="H21" s="10">
        <f t="shared" si="6"/>
        <v>18779446511</v>
      </c>
      <c r="I21" s="10">
        <f t="shared" si="6"/>
        <v>1369305793.2</v>
      </c>
      <c r="J21" s="10">
        <f t="shared" si="6"/>
        <v>0</v>
      </c>
      <c r="K21" s="10">
        <f>SUM(K22:K28)</f>
        <v>1369305793.2</v>
      </c>
      <c r="L21" s="93">
        <f t="shared" si="3"/>
        <v>7.2915130507064385E-2</v>
      </c>
      <c r="M21" s="10">
        <f>SUM(M22:M28)</f>
        <v>1049055436</v>
      </c>
      <c r="N21" s="10">
        <f>SUM(N22:N28)</f>
        <v>21614646.840000007</v>
      </c>
      <c r="O21" s="10">
        <f>SUM(O22:O28)</f>
        <v>0</v>
      </c>
      <c r="P21" s="10">
        <f t="shared" si="4"/>
        <v>21614646.840000007</v>
      </c>
      <c r="Q21" s="93">
        <f t="shared" si="5"/>
        <v>2.060391290894565E-2</v>
      </c>
    </row>
    <row r="22" spans="2:17" ht="15" x14ac:dyDescent="0.25">
      <c r="B22" s="15" t="s">
        <v>93</v>
      </c>
      <c r="C22" s="12">
        <v>53087528542</v>
      </c>
      <c r="D22" s="16">
        <v>10011805498.149998</v>
      </c>
      <c r="E22" s="16">
        <v>0</v>
      </c>
      <c r="F22" s="16">
        <f>D22-E22</f>
        <v>10011805498.149998</v>
      </c>
      <c r="G22" s="95">
        <f t="shared" si="1"/>
        <v>0.18859053666868661</v>
      </c>
      <c r="H22" s="16">
        <v>6757564058</v>
      </c>
      <c r="I22" s="16">
        <v>362208427.43000001</v>
      </c>
      <c r="J22" s="16">
        <v>0</v>
      </c>
      <c r="K22" s="12">
        <f t="shared" si="2"/>
        <v>362208427.43000001</v>
      </c>
      <c r="L22" s="94">
        <f t="shared" si="3"/>
        <v>5.3600443047402038E-2</v>
      </c>
      <c r="M22" s="16">
        <v>7000000</v>
      </c>
      <c r="N22" s="16">
        <v>0</v>
      </c>
      <c r="O22" s="16">
        <v>0</v>
      </c>
      <c r="P22" s="16">
        <f t="shared" si="4"/>
        <v>0</v>
      </c>
      <c r="Q22" s="284">
        <f t="shared" si="5"/>
        <v>0</v>
      </c>
    </row>
    <row r="23" spans="2:17" ht="30" x14ac:dyDescent="0.25">
      <c r="B23" s="15" t="s">
        <v>94</v>
      </c>
      <c r="C23" s="12">
        <v>60505319620</v>
      </c>
      <c r="D23" s="16">
        <v>4587955567.7800007</v>
      </c>
      <c r="E23" s="16">
        <v>0</v>
      </c>
      <c r="F23" s="16">
        <f t="shared" ref="F23:F28" si="7">D23-E23</f>
        <v>4587955567.7800007</v>
      </c>
      <c r="G23" s="95">
        <f t="shared" si="1"/>
        <v>7.5827309013395489E-2</v>
      </c>
      <c r="H23" s="16">
        <v>8350735532</v>
      </c>
      <c r="I23" s="16">
        <v>763092222.08999991</v>
      </c>
      <c r="J23" s="16">
        <v>0</v>
      </c>
      <c r="K23" s="12">
        <f t="shared" si="2"/>
        <v>763092222.08999991</v>
      </c>
      <c r="L23" s="94">
        <f t="shared" si="3"/>
        <v>9.1380240598667298E-2</v>
      </c>
      <c r="M23" s="16">
        <v>1039855436</v>
      </c>
      <c r="N23" s="16">
        <v>21614646.840000007</v>
      </c>
      <c r="O23" s="16">
        <v>0</v>
      </c>
      <c r="P23" s="16">
        <f t="shared" si="4"/>
        <v>21614646.840000007</v>
      </c>
      <c r="Q23" s="95">
        <f t="shared" si="5"/>
        <v>2.0786203631482491E-2</v>
      </c>
    </row>
    <row r="24" spans="2:17" ht="15" x14ac:dyDescent="0.25">
      <c r="B24" s="15" t="s">
        <v>95</v>
      </c>
      <c r="C24" s="12">
        <v>10094704</v>
      </c>
      <c r="D24" s="16">
        <v>2282946</v>
      </c>
      <c r="E24" s="16">
        <v>0</v>
      </c>
      <c r="F24" s="16">
        <f t="shared" si="7"/>
        <v>2282946</v>
      </c>
      <c r="G24" s="95">
        <f t="shared" si="1"/>
        <v>0.22615284212394934</v>
      </c>
      <c r="H24" s="16">
        <v>661637117</v>
      </c>
      <c r="I24" s="16">
        <v>1305620.01</v>
      </c>
      <c r="J24" s="16">
        <v>0</v>
      </c>
      <c r="K24" s="12">
        <f t="shared" si="2"/>
        <v>1305620.01</v>
      </c>
      <c r="L24" s="94">
        <f t="shared" si="3"/>
        <v>1.9733173615167662E-3</v>
      </c>
      <c r="M24" s="16">
        <v>0</v>
      </c>
      <c r="N24" s="16">
        <v>0</v>
      </c>
      <c r="O24" s="16">
        <v>0</v>
      </c>
      <c r="P24" s="16">
        <f t="shared" si="4"/>
        <v>0</v>
      </c>
      <c r="Q24" s="284">
        <v>0</v>
      </c>
    </row>
    <row r="25" spans="2:17" ht="15" x14ac:dyDescent="0.25">
      <c r="B25" s="15" t="s">
        <v>96</v>
      </c>
      <c r="C25" s="12">
        <v>1120835769</v>
      </c>
      <c r="D25" s="16">
        <v>100198781.09999999</v>
      </c>
      <c r="E25" s="16">
        <v>0</v>
      </c>
      <c r="F25" s="16">
        <f t="shared" si="7"/>
        <v>100198781.09999999</v>
      </c>
      <c r="G25" s="95">
        <f t="shared" si="1"/>
        <v>8.9396487756093365E-2</v>
      </c>
      <c r="H25" s="16">
        <v>154869000</v>
      </c>
      <c r="I25" s="16">
        <v>0</v>
      </c>
      <c r="J25" s="16">
        <v>0</v>
      </c>
      <c r="K25" s="12">
        <f t="shared" si="2"/>
        <v>0</v>
      </c>
      <c r="L25" s="94">
        <f t="shared" si="3"/>
        <v>0</v>
      </c>
      <c r="M25" s="16">
        <v>200000</v>
      </c>
      <c r="N25" s="16">
        <v>0</v>
      </c>
      <c r="O25" s="16">
        <v>0</v>
      </c>
      <c r="P25" s="16">
        <f t="shared" si="4"/>
        <v>0</v>
      </c>
      <c r="Q25" s="284">
        <f t="shared" si="5"/>
        <v>0</v>
      </c>
    </row>
    <row r="26" spans="2:17" ht="30" x14ac:dyDescent="0.25">
      <c r="B26" s="15" t="s">
        <v>97</v>
      </c>
      <c r="C26" s="12">
        <v>50109471804</v>
      </c>
      <c r="D26" s="16">
        <v>13878478821.529999</v>
      </c>
      <c r="E26" s="16">
        <v>1096897298.6400001</v>
      </c>
      <c r="F26" s="16">
        <f t="shared" si="7"/>
        <v>12781581522.889999</v>
      </c>
      <c r="G26" s="95">
        <f t="shared" si="1"/>
        <v>0.25507316406934682</v>
      </c>
      <c r="H26" s="16">
        <v>2854615995</v>
      </c>
      <c r="I26" s="16">
        <v>242699523.67000002</v>
      </c>
      <c r="J26" s="16">
        <v>0</v>
      </c>
      <c r="K26" s="12">
        <f t="shared" si="2"/>
        <v>242699523.67000002</v>
      </c>
      <c r="L26" s="94">
        <f t="shared" si="3"/>
        <v>8.5020025143521985E-2</v>
      </c>
      <c r="M26" s="16">
        <v>2000000</v>
      </c>
      <c r="N26" s="16">
        <v>0</v>
      </c>
      <c r="O26" s="16">
        <v>0</v>
      </c>
      <c r="P26" s="16">
        <f t="shared" si="4"/>
        <v>0</v>
      </c>
      <c r="Q26" s="284">
        <f t="shared" si="5"/>
        <v>0</v>
      </c>
    </row>
    <row r="27" spans="2:17" ht="30" x14ac:dyDescent="0.25">
      <c r="B27" s="18" t="s">
        <v>98</v>
      </c>
      <c r="C27" s="12">
        <v>0</v>
      </c>
      <c r="D27" s="19">
        <v>0</v>
      </c>
      <c r="E27" s="19">
        <v>0</v>
      </c>
      <c r="F27" s="19">
        <f t="shared" si="7"/>
        <v>0</v>
      </c>
      <c r="G27" s="96">
        <v>0</v>
      </c>
      <c r="H27" s="19">
        <v>24809</v>
      </c>
      <c r="I27" s="19">
        <v>0</v>
      </c>
      <c r="J27" s="19">
        <v>0</v>
      </c>
      <c r="K27" s="12">
        <f t="shared" si="2"/>
        <v>0</v>
      </c>
      <c r="L27" s="94">
        <f t="shared" si="3"/>
        <v>0</v>
      </c>
      <c r="M27" s="19">
        <v>0</v>
      </c>
      <c r="N27" s="19">
        <v>0</v>
      </c>
      <c r="O27" s="19">
        <v>0</v>
      </c>
      <c r="P27" s="19">
        <f t="shared" si="4"/>
        <v>0</v>
      </c>
      <c r="Q27" s="285">
        <v>0</v>
      </c>
    </row>
    <row r="28" spans="2:17" ht="30.75" thickBot="1" x14ac:dyDescent="0.3">
      <c r="B28" s="20" t="s">
        <v>99</v>
      </c>
      <c r="C28" s="92">
        <v>1447124275</v>
      </c>
      <c r="D28" s="21">
        <v>0</v>
      </c>
      <c r="E28" s="21">
        <v>0</v>
      </c>
      <c r="F28" s="21">
        <f t="shared" si="7"/>
        <v>0</v>
      </c>
      <c r="G28" s="97">
        <f t="shared" si="1"/>
        <v>0</v>
      </c>
      <c r="H28" s="21">
        <v>0</v>
      </c>
      <c r="I28" s="21">
        <v>0</v>
      </c>
      <c r="J28" s="21">
        <v>0</v>
      </c>
      <c r="K28" s="12">
        <f t="shared" si="2"/>
        <v>0</v>
      </c>
      <c r="L28" s="98">
        <v>0</v>
      </c>
      <c r="M28" s="21">
        <v>0</v>
      </c>
      <c r="N28" s="21">
        <v>0</v>
      </c>
      <c r="O28" s="21">
        <v>0</v>
      </c>
      <c r="P28" s="21">
        <f t="shared" si="4"/>
        <v>0</v>
      </c>
      <c r="Q28" s="286">
        <v>0</v>
      </c>
    </row>
    <row r="29" spans="2:17" ht="15.75" thickBot="1" x14ac:dyDescent="0.3">
      <c r="B29" s="179" t="s">
        <v>100</v>
      </c>
      <c r="C29" s="180">
        <f>C14+C21</f>
        <v>1318726105268</v>
      </c>
      <c r="D29" s="180">
        <f>D14+D21</f>
        <v>337879287756.63983</v>
      </c>
      <c r="E29" s="192">
        <f>E14+E21</f>
        <v>33239031907.990002</v>
      </c>
      <c r="F29" s="192">
        <f>D29-E29</f>
        <v>304640255848.64984</v>
      </c>
      <c r="G29" s="193">
        <f t="shared" si="1"/>
        <v>0.2310110148208061</v>
      </c>
      <c r="H29" s="192">
        <f>H14+H21</f>
        <v>183369770693</v>
      </c>
      <c r="I29" s="192">
        <f>I14+I21</f>
        <v>28398766569.439983</v>
      </c>
      <c r="J29" s="195">
        <f>J14+J21</f>
        <v>43929159.840000004</v>
      </c>
      <c r="K29" s="195">
        <f>I29-J29</f>
        <v>28354837409.599983</v>
      </c>
      <c r="L29" s="194">
        <f t="shared" si="3"/>
        <v>0.15463201651199102</v>
      </c>
      <c r="M29" s="192">
        <f>M14+M21</f>
        <v>69470131298</v>
      </c>
      <c r="N29" s="192">
        <f>N14+N21</f>
        <v>5485524027.4799995</v>
      </c>
      <c r="O29" s="181">
        <f>O14+O21</f>
        <v>2400.3000000000002</v>
      </c>
      <c r="P29" s="181">
        <f t="shared" si="4"/>
        <v>5485521627.1799994</v>
      </c>
      <c r="Q29" s="182">
        <f t="shared" si="5"/>
        <v>7.8962304010182921E-2</v>
      </c>
    </row>
    <row r="30" spans="2:17" ht="14.45" customHeight="1" x14ac:dyDescent="0.25">
      <c r="B30" s="186" t="s">
        <v>16</v>
      </c>
      <c r="C30" s="148"/>
      <c r="F30"/>
      <c r="G30"/>
      <c r="H30"/>
      <c r="J30"/>
      <c r="K30"/>
      <c r="L30"/>
      <c r="M30"/>
      <c r="N30"/>
      <c r="O30"/>
      <c r="P30"/>
      <c r="Q30"/>
    </row>
    <row r="31" spans="2:17" ht="15" x14ac:dyDescent="0.25">
      <c r="B31" s="89" t="s">
        <v>101</v>
      </c>
      <c r="C31" s="201"/>
      <c r="D31"/>
      <c r="E31"/>
      <c r="F31"/>
      <c r="G31"/>
      <c r="H31" s="201"/>
      <c r="I31"/>
      <c r="J31"/>
      <c r="K31"/>
      <c r="L31"/>
      <c r="M31" s="201"/>
      <c r="N31"/>
      <c r="O31"/>
      <c r="P31"/>
      <c r="Q31"/>
    </row>
    <row r="32" spans="2:17" ht="15" x14ac:dyDescent="0.25">
      <c r="B32" s="89" t="s">
        <v>40</v>
      </c>
      <c r="C32" s="89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5" x14ac:dyDescent="0.25">
      <c r="B33" s="89" t="s">
        <v>41</v>
      </c>
      <c r="C33" s="89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5" x14ac:dyDescent="0.25">
      <c r="B34" s="89" t="s">
        <v>74</v>
      </c>
      <c r="C34" s="153"/>
      <c r="D34" s="153"/>
      <c r="E34" s="153"/>
      <c r="F34" s="153"/>
      <c r="I34"/>
      <c r="J34"/>
      <c r="K34"/>
      <c r="L34"/>
      <c r="M34"/>
      <c r="N34"/>
      <c r="O34"/>
      <c r="P34"/>
      <c r="Q34"/>
    </row>
    <row r="35" spans="2:17" ht="15" x14ac:dyDescent="0.25">
      <c r="B35" s="89" t="s">
        <v>75</v>
      </c>
      <c r="C35" s="153"/>
      <c r="D35" s="153"/>
      <c r="E35" s="153"/>
      <c r="F35" s="153"/>
      <c r="I35"/>
      <c r="J35"/>
      <c r="K35"/>
      <c r="L35"/>
      <c r="M35"/>
      <c r="N35"/>
      <c r="O35"/>
      <c r="P35"/>
      <c r="Q35"/>
    </row>
    <row r="36" spans="2:17" ht="15" x14ac:dyDescent="0.25">
      <c r="B36" s="89" t="s">
        <v>76</v>
      </c>
      <c r="C36" s="153"/>
      <c r="D36" s="153"/>
      <c r="E36" s="153"/>
      <c r="F36" s="153"/>
      <c r="I36"/>
      <c r="J36"/>
      <c r="K36"/>
      <c r="L36"/>
      <c r="M36"/>
      <c r="N36"/>
      <c r="O36"/>
      <c r="P36"/>
      <c r="Q36"/>
    </row>
    <row r="37" spans="2:17" ht="15" x14ac:dyDescent="0.25">
      <c r="B37" s="89" t="s">
        <v>77</v>
      </c>
      <c r="I37"/>
      <c r="J37"/>
      <c r="K37"/>
      <c r="L37"/>
      <c r="M37"/>
      <c r="N37"/>
      <c r="O37"/>
      <c r="P37"/>
      <c r="Q37"/>
    </row>
    <row r="38" spans="2:17" x14ac:dyDescent="0.2">
      <c r="B38" s="89" t="s">
        <v>78</v>
      </c>
    </row>
    <row r="41" spans="2:17" ht="15" x14ac:dyDescent="0.25">
      <c r="B41" s="3"/>
      <c r="C41" s="3"/>
      <c r="D41" s="3"/>
      <c r="E41" s="17"/>
      <c r="F41" s="3"/>
      <c r="G41" s="3"/>
      <c r="H41" s="3"/>
    </row>
    <row r="46" spans="2:17" ht="15" x14ac:dyDescent="0.25">
      <c r="F46" s="17"/>
      <c r="G46" s="17"/>
      <c r="H46" s="17"/>
    </row>
  </sheetData>
  <mergeCells count="12">
    <mergeCell ref="B1:Q1"/>
    <mergeCell ref="B2:Q2"/>
    <mergeCell ref="B4:Q4"/>
    <mergeCell ref="B6:Q6"/>
    <mergeCell ref="B7:Q7"/>
    <mergeCell ref="B3:Q3"/>
    <mergeCell ref="B8:Q8"/>
    <mergeCell ref="B9:Q9"/>
    <mergeCell ref="B11:B13"/>
    <mergeCell ref="M11:Q11"/>
    <mergeCell ref="C11:G11"/>
    <mergeCell ref="H11:L11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E85F-F5A1-43B5-A114-27905601CEB5}">
  <dimension ref="B2:P50"/>
  <sheetViews>
    <sheetView showGridLines="0" topLeftCell="A12" workbookViewId="0">
      <selection activeCell="E42" sqref="E42"/>
    </sheetView>
  </sheetViews>
  <sheetFormatPr defaultColWidth="11.42578125" defaultRowHeight="12.75" x14ac:dyDescent="0.2"/>
  <cols>
    <col min="1" max="1" width="11.42578125" style="153"/>
    <col min="2" max="2" width="55.85546875" style="153" bestFit="1" customWidth="1"/>
    <col min="3" max="3" width="20.28515625" style="153" customWidth="1"/>
    <col min="4" max="4" width="22.140625" style="153" customWidth="1"/>
    <col min="5" max="5" width="17.28515625" style="153" customWidth="1"/>
    <col min="6" max="6" width="20.140625" style="153" customWidth="1"/>
    <col min="7" max="7" width="18.5703125" style="153" customWidth="1"/>
    <col min="8" max="16384" width="11.42578125" style="153"/>
  </cols>
  <sheetData>
    <row r="2" spans="2:16" ht="27.75" x14ac:dyDescent="0.25">
      <c r="B2" s="274" t="s">
        <v>0</v>
      </c>
      <c r="C2" s="275"/>
      <c r="D2" s="275"/>
      <c r="E2" s="275"/>
      <c r="F2" s="275"/>
      <c r="G2" s="154"/>
      <c r="H2" s="154"/>
      <c r="I2" s="154"/>
      <c r="J2" s="154"/>
      <c r="K2" s="154"/>
    </row>
    <row r="3" spans="2:16" ht="20.25" x14ac:dyDescent="0.25">
      <c r="B3" s="276" t="s">
        <v>1</v>
      </c>
      <c r="C3" s="277"/>
      <c r="D3" s="277"/>
      <c r="E3" s="277"/>
      <c r="F3" s="277"/>
      <c r="G3" s="154"/>
      <c r="H3" s="154"/>
      <c r="I3" s="154"/>
      <c r="J3" s="154"/>
      <c r="K3" s="154"/>
    </row>
    <row r="4" spans="2:16" ht="20.25" x14ac:dyDescent="0.25">
      <c r="B4" s="276" t="s">
        <v>2</v>
      </c>
      <c r="C4" s="277"/>
      <c r="D4" s="277"/>
      <c r="E4" s="277"/>
      <c r="F4" s="277"/>
      <c r="G4" s="154"/>
      <c r="H4" s="154"/>
      <c r="I4" s="154"/>
      <c r="J4" s="154"/>
      <c r="K4" s="154"/>
    </row>
    <row r="5" spans="2:16" ht="15.75" customHeight="1" x14ac:dyDescent="0.25">
      <c r="B5" s="225" t="s">
        <v>3</v>
      </c>
      <c r="C5" s="226"/>
      <c r="D5" s="226"/>
      <c r="E5" s="226"/>
      <c r="F5" s="226"/>
      <c r="G5" s="158"/>
      <c r="H5" s="154"/>
      <c r="I5" s="154"/>
      <c r="J5" s="154"/>
      <c r="K5" s="154"/>
    </row>
    <row r="6" spans="2:16" ht="15" x14ac:dyDescent="0.25">
      <c r="B6" s="154"/>
      <c r="C6" s="154"/>
      <c r="D6" s="154"/>
      <c r="E6" s="154"/>
      <c r="F6" s="154"/>
      <c r="G6" s="159"/>
      <c r="H6" s="159"/>
      <c r="I6" s="159"/>
      <c r="J6" s="159"/>
      <c r="K6" s="159"/>
    </row>
    <row r="7" spans="2:16" ht="18.75" x14ac:dyDescent="0.3">
      <c r="B7" s="278" t="s">
        <v>102</v>
      </c>
      <c r="C7" s="278"/>
      <c r="D7" s="278"/>
      <c r="E7" s="278"/>
      <c r="F7" s="278"/>
      <c r="G7" s="159"/>
      <c r="H7" s="159"/>
      <c r="I7" s="159"/>
      <c r="J7" s="159"/>
      <c r="K7" s="159"/>
    </row>
    <row r="8" spans="2:16" ht="18.75" x14ac:dyDescent="0.3">
      <c r="B8" s="278" t="s">
        <v>103</v>
      </c>
      <c r="C8" s="278"/>
      <c r="D8" s="278"/>
      <c r="E8" s="278"/>
      <c r="F8" s="278"/>
      <c r="G8" s="159"/>
      <c r="H8" s="159"/>
      <c r="I8" s="159"/>
      <c r="J8" s="159"/>
      <c r="K8" s="159"/>
    </row>
    <row r="9" spans="2:16" ht="18.75" x14ac:dyDescent="0.3">
      <c r="B9" s="278" t="s">
        <v>34</v>
      </c>
      <c r="C9" s="278"/>
      <c r="D9" s="278"/>
      <c r="E9" s="278"/>
      <c r="F9" s="278"/>
      <c r="G9" s="159"/>
      <c r="H9" s="159"/>
      <c r="I9" s="159"/>
      <c r="J9" s="159"/>
      <c r="K9" s="159"/>
    </row>
    <row r="10" spans="2:16" ht="18.75" x14ac:dyDescent="0.3">
      <c r="B10" s="273" t="s">
        <v>18</v>
      </c>
      <c r="C10" s="273"/>
      <c r="D10" s="273"/>
      <c r="E10" s="273"/>
      <c r="F10" s="273"/>
      <c r="G10"/>
      <c r="H10"/>
      <c r="I10" s="159"/>
      <c r="J10" s="159"/>
      <c r="K10" s="159"/>
    </row>
    <row r="11" spans="2:16" ht="15.75" x14ac:dyDescent="0.25">
      <c r="B11" s="155"/>
      <c r="C11" s="155"/>
      <c r="D11" s="155"/>
      <c r="E11" s="155"/>
      <c r="F11" s="155"/>
      <c r="G11"/>
      <c r="H11"/>
      <c r="I11" s="159"/>
      <c r="J11" s="159"/>
      <c r="K11" s="159"/>
    </row>
    <row r="12" spans="2:16" ht="60.75" thickBot="1" x14ac:dyDescent="0.3">
      <c r="B12" s="272" t="s">
        <v>104</v>
      </c>
      <c r="C12" s="6" t="s">
        <v>105</v>
      </c>
      <c r="D12" s="6" t="s">
        <v>45</v>
      </c>
      <c r="E12" s="6" t="s">
        <v>14</v>
      </c>
      <c r="F12" s="151" t="s">
        <v>106</v>
      </c>
      <c r="G12"/>
      <c r="H12"/>
      <c r="J12" s="154"/>
      <c r="K12" s="154"/>
    </row>
    <row r="13" spans="2:16" ht="15" x14ac:dyDescent="0.25">
      <c r="B13" s="272"/>
      <c r="C13" s="156">
        <v>1</v>
      </c>
      <c r="D13" s="156">
        <v>2</v>
      </c>
      <c r="E13" s="156">
        <v>3</v>
      </c>
      <c r="F13" s="157">
        <v>4</v>
      </c>
      <c r="G13"/>
      <c r="H13"/>
      <c r="J13" s="154"/>
      <c r="K13" s="154"/>
    </row>
    <row r="14" spans="2:16" ht="15" x14ac:dyDescent="0.25">
      <c r="B14" s="161" t="s">
        <v>107</v>
      </c>
      <c r="C14" s="163">
        <v>49181731987.199997</v>
      </c>
      <c r="D14" s="163">
        <v>1531877355.6399994</v>
      </c>
      <c r="E14" s="175">
        <v>0</v>
      </c>
      <c r="F14" s="163">
        <f>SUM(C14:E14)</f>
        <v>50713609342.839996</v>
      </c>
      <c r="G14"/>
      <c r="H14"/>
      <c r="J14" s="154"/>
      <c r="K14" s="154"/>
      <c r="M14" s="188"/>
      <c r="N14" s="188"/>
      <c r="O14" s="188"/>
      <c r="P14" s="188"/>
    </row>
    <row r="15" spans="2:16" ht="15" x14ac:dyDescent="0.25">
      <c r="B15" s="160" t="s">
        <v>108</v>
      </c>
      <c r="C15" s="164">
        <v>18712921832.929989</v>
      </c>
      <c r="D15" s="164">
        <v>1531244066.3299994</v>
      </c>
      <c r="E15" s="176">
        <v>0</v>
      </c>
      <c r="F15" s="164">
        <f t="shared" ref="F15:F42" si="0">SUM(C15:E15)</f>
        <v>20244165899.259987</v>
      </c>
      <c r="G15"/>
      <c r="H15"/>
      <c r="J15" s="154"/>
      <c r="K15" s="154"/>
      <c r="M15" s="188"/>
      <c r="N15" s="188"/>
      <c r="O15" s="188"/>
      <c r="P15" s="188"/>
    </row>
    <row r="16" spans="2:16" ht="15" x14ac:dyDescent="0.25">
      <c r="B16" s="160" t="s">
        <v>109</v>
      </c>
      <c r="C16" s="164">
        <v>3008621972.6500015</v>
      </c>
      <c r="D16" s="164">
        <v>633289.31000000006</v>
      </c>
      <c r="E16" s="176">
        <v>0</v>
      </c>
      <c r="F16" s="164">
        <f t="shared" si="0"/>
        <v>3009255261.9600015</v>
      </c>
      <c r="G16"/>
      <c r="H16"/>
      <c r="J16" s="154"/>
      <c r="K16" s="154"/>
      <c r="M16" s="188"/>
      <c r="N16" s="188"/>
      <c r="O16" s="188"/>
      <c r="P16" s="188"/>
    </row>
    <row r="17" spans="2:16" ht="15" x14ac:dyDescent="0.25">
      <c r="B17" s="160" t="s">
        <v>110</v>
      </c>
      <c r="C17" s="164">
        <v>11218523828.430004</v>
      </c>
      <c r="D17" s="176">
        <v>0</v>
      </c>
      <c r="E17" s="176">
        <v>0</v>
      </c>
      <c r="F17" s="164">
        <f t="shared" si="0"/>
        <v>11218523828.430004</v>
      </c>
      <c r="G17"/>
      <c r="H17"/>
      <c r="J17" s="154"/>
      <c r="K17" s="154"/>
      <c r="M17" s="188"/>
      <c r="N17" s="188"/>
      <c r="O17" s="188"/>
      <c r="P17" s="188"/>
    </row>
    <row r="18" spans="2:16" ht="15" x14ac:dyDescent="0.25">
      <c r="B18" s="160" t="s">
        <v>111</v>
      </c>
      <c r="C18" s="164">
        <v>16241664353.189999</v>
      </c>
      <c r="D18" s="176">
        <v>0</v>
      </c>
      <c r="E18" s="176">
        <v>0</v>
      </c>
      <c r="F18" s="164">
        <f t="shared" si="0"/>
        <v>16241664353.189999</v>
      </c>
      <c r="G18"/>
      <c r="H18"/>
      <c r="J18" s="154"/>
      <c r="K18" s="154"/>
      <c r="M18" s="188"/>
      <c r="N18" s="188"/>
      <c r="O18" s="188"/>
      <c r="P18" s="188"/>
    </row>
    <row r="19" spans="2:16" ht="15" x14ac:dyDescent="0.25">
      <c r="B19" s="161" t="s">
        <v>112</v>
      </c>
      <c r="C19" s="163">
        <v>50122154925.72998</v>
      </c>
      <c r="D19" s="163">
        <v>4603562567.6099987</v>
      </c>
      <c r="E19" s="175">
        <v>0</v>
      </c>
      <c r="F19" s="163">
        <f t="shared" si="0"/>
        <v>54725717493.339981</v>
      </c>
      <c r="G19"/>
      <c r="H19"/>
      <c r="M19" s="188"/>
      <c r="N19" s="188"/>
      <c r="O19" s="188"/>
      <c r="P19" s="188"/>
    </row>
    <row r="20" spans="2:16" ht="15" x14ac:dyDescent="0.25">
      <c r="B20" s="170" t="s">
        <v>113</v>
      </c>
      <c r="C20" s="189">
        <v>6562714860.5799999</v>
      </c>
      <c r="D20" s="189">
        <v>552435988.56999946</v>
      </c>
      <c r="E20" s="190">
        <v>0</v>
      </c>
      <c r="F20" s="164">
        <f t="shared" si="0"/>
        <v>7115150849.1499996</v>
      </c>
      <c r="G20"/>
      <c r="H20"/>
      <c r="M20" s="188"/>
      <c r="N20" s="188"/>
      <c r="O20" s="188"/>
      <c r="P20" s="188"/>
    </row>
    <row r="21" spans="2:16" ht="15" x14ac:dyDescent="0.25">
      <c r="B21" s="170" t="s">
        <v>114</v>
      </c>
      <c r="C21" s="164">
        <v>2115507927.0399988</v>
      </c>
      <c r="D21" s="164">
        <v>852330447.48999989</v>
      </c>
      <c r="E21" s="176">
        <v>0</v>
      </c>
      <c r="F21" s="164">
        <f t="shared" si="0"/>
        <v>2967838374.5299988</v>
      </c>
      <c r="G21"/>
      <c r="H21"/>
      <c r="M21" s="188"/>
      <c r="N21" s="188"/>
      <c r="O21" s="188"/>
      <c r="P21" s="188"/>
    </row>
    <row r="22" spans="2:16" ht="15" x14ac:dyDescent="0.25">
      <c r="B22" s="170" t="s">
        <v>115</v>
      </c>
      <c r="C22" s="164">
        <v>108241145.50999999</v>
      </c>
      <c r="D22" s="164">
        <v>721515162.65999997</v>
      </c>
      <c r="E22" s="176">
        <v>0</v>
      </c>
      <c r="F22" s="167">
        <f t="shared" si="0"/>
        <v>829756308.16999996</v>
      </c>
      <c r="G22"/>
      <c r="H22"/>
      <c r="M22" s="188"/>
      <c r="N22" s="188"/>
      <c r="O22" s="188"/>
      <c r="P22" s="188"/>
    </row>
    <row r="23" spans="2:16" ht="15" x14ac:dyDescent="0.25">
      <c r="B23" s="170" t="s">
        <v>116</v>
      </c>
      <c r="C23" s="164">
        <v>22950265738.919998</v>
      </c>
      <c r="D23" s="164">
        <v>171124449.93000001</v>
      </c>
      <c r="E23" s="176">
        <v>0</v>
      </c>
      <c r="F23" s="167">
        <f t="shared" si="0"/>
        <v>23121390188.849998</v>
      </c>
      <c r="G23"/>
      <c r="H23"/>
      <c r="M23" s="188"/>
      <c r="N23" s="188"/>
      <c r="O23" s="188"/>
      <c r="P23" s="188"/>
    </row>
    <row r="24" spans="2:16" ht="15" x14ac:dyDescent="0.25">
      <c r="B24" s="170" t="s">
        <v>117</v>
      </c>
      <c r="C24" s="164">
        <v>177399578.16</v>
      </c>
      <c r="D24" s="164"/>
      <c r="E24" s="176">
        <v>0</v>
      </c>
      <c r="F24" s="167">
        <f t="shared" si="0"/>
        <v>177399578.16</v>
      </c>
      <c r="G24"/>
      <c r="H24"/>
      <c r="M24" s="188"/>
      <c r="N24" s="188"/>
      <c r="O24" s="188"/>
      <c r="P24" s="188"/>
    </row>
    <row r="25" spans="2:16" ht="15" x14ac:dyDescent="0.25">
      <c r="B25" s="170" t="s">
        <v>118</v>
      </c>
      <c r="C25" s="164">
        <v>16833801943.049994</v>
      </c>
      <c r="D25" s="164">
        <v>1838661633.9599998</v>
      </c>
      <c r="E25" s="176">
        <v>0</v>
      </c>
      <c r="F25" s="167">
        <f t="shared" si="0"/>
        <v>18672463577.009995</v>
      </c>
      <c r="G25"/>
      <c r="H25"/>
      <c r="M25" s="188"/>
      <c r="N25" s="188"/>
      <c r="O25" s="188"/>
      <c r="P25" s="188"/>
    </row>
    <row r="26" spans="2:16" ht="15" x14ac:dyDescent="0.25">
      <c r="B26" s="170" t="s">
        <v>119</v>
      </c>
      <c r="C26" s="167">
        <v>662032842.17000008</v>
      </c>
      <c r="D26" s="167">
        <v>290650836.43000001</v>
      </c>
      <c r="E26" s="173">
        <v>0</v>
      </c>
      <c r="F26" s="177">
        <f t="shared" si="0"/>
        <v>952683678.60000014</v>
      </c>
      <c r="M26" s="188"/>
      <c r="N26" s="188"/>
      <c r="O26" s="188"/>
      <c r="P26" s="188"/>
    </row>
    <row r="27" spans="2:16" ht="15" x14ac:dyDescent="0.25">
      <c r="B27" s="170" t="s">
        <v>120</v>
      </c>
      <c r="C27" s="167">
        <v>18712877.490000002</v>
      </c>
      <c r="D27" s="167">
        <v>138232810.02999997</v>
      </c>
      <c r="E27" s="173">
        <v>0</v>
      </c>
      <c r="F27" s="167">
        <f t="shared" si="0"/>
        <v>156945687.51999998</v>
      </c>
      <c r="M27" s="188"/>
      <c r="N27" s="188"/>
      <c r="O27" s="188"/>
      <c r="P27" s="188"/>
    </row>
    <row r="28" spans="2:16" ht="15" x14ac:dyDescent="0.25">
      <c r="B28" s="170" t="s">
        <v>121</v>
      </c>
      <c r="C28" s="167">
        <v>693478012.81000006</v>
      </c>
      <c r="D28" s="167">
        <v>38611238.539999992</v>
      </c>
      <c r="E28" s="173">
        <v>0</v>
      </c>
      <c r="F28" s="167">
        <f t="shared" si="0"/>
        <v>732089251.35000002</v>
      </c>
      <c r="M28" s="188"/>
      <c r="N28" s="188"/>
      <c r="O28" s="188"/>
      <c r="P28" s="188"/>
    </row>
    <row r="29" spans="2:16" ht="15" x14ac:dyDescent="0.25">
      <c r="B29" s="162" t="s">
        <v>122</v>
      </c>
      <c r="C29" s="165">
        <v>1830888332.8500004</v>
      </c>
      <c r="D29" s="166">
        <v>215522379.96000007</v>
      </c>
      <c r="E29" s="175">
        <v>0</v>
      </c>
      <c r="F29" s="165">
        <f t="shared" si="0"/>
        <v>2046410712.8100004</v>
      </c>
      <c r="M29" s="188"/>
      <c r="N29" s="188"/>
      <c r="O29" s="188"/>
      <c r="P29" s="188"/>
    </row>
    <row r="30" spans="2:16" ht="15" x14ac:dyDescent="0.25">
      <c r="B30" s="170" t="s">
        <v>123</v>
      </c>
      <c r="C30" s="167">
        <v>103204764.93999998</v>
      </c>
      <c r="D30" s="167">
        <v>8689108.7000000011</v>
      </c>
      <c r="E30" s="173">
        <v>0</v>
      </c>
      <c r="F30" s="167">
        <f t="shared" si="0"/>
        <v>111893873.63999999</v>
      </c>
      <c r="M30" s="188"/>
      <c r="N30" s="188"/>
      <c r="O30" s="188"/>
      <c r="P30" s="188"/>
    </row>
    <row r="31" spans="2:16" ht="15" x14ac:dyDescent="0.25">
      <c r="B31" s="170" t="s">
        <v>124</v>
      </c>
      <c r="C31" s="167">
        <v>1097194584.8400002</v>
      </c>
      <c r="D31" s="167">
        <v>102040660.47000006</v>
      </c>
      <c r="E31" s="173">
        <v>0</v>
      </c>
      <c r="F31" s="167">
        <f t="shared" si="0"/>
        <v>1199235245.3100002</v>
      </c>
      <c r="M31" s="188"/>
      <c r="N31" s="188"/>
      <c r="O31" s="188"/>
      <c r="P31" s="188"/>
    </row>
    <row r="32" spans="2:16" ht="15" x14ac:dyDescent="0.25">
      <c r="B32" s="170" t="s">
        <v>125</v>
      </c>
      <c r="C32" s="167">
        <v>630488983.07000017</v>
      </c>
      <c r="D32" s="167">
        <v>104792610.79000001</v>
      </c>
      <c r="E32" s="173">
        <v>0</v>
      </c>
      <c r="F32" s="167">
        <f t="shared" si="0"/>
        <v>735281593.86000013</v>
      </c>
      <c r="M32" s="188"/>
      <c r="N32" s="188"/>
      <c r="O32" s="188"/>
      <c r="P32" s="188"/>
    </row>
    <row r="33" spans="2:16" ht="15" x14ac:dyDescent="0.25">
      <c r="B33" s="171" t="s">
        <v>126</v>
      </c>
      <c r="C33" s="168">
        <v>111138217400.08</v>
      </c>
      <c r="D33" s="168">
        <v>22003875106.389988</v>
      </c>
      <c r="E33" s="168">
        <v>5485521627.1799994</v>
      </c>
      <c r="F33" s="168">
        <f t="shared" si="0"/>
        <v>138627614133.64999</v>
      </c>
      <c r="M33" s="188"/>
      <c r="N33" s="188"/>
      <c r="O33" s="188"/>
      <c r="P33" s="188"/>
    </row>
    <row r="34" spans="2:16" ht="15" x14ac:dyDescent="0.25">
      <c r="B34" s="170" t="s">
        <v>127</v>
      </c>
      <c r="C34" s="167">
        <v>5266610357.7600002</v>
      </c>
      <c r="D34" s="167">
        <v>23023144.550000001</v>
      </c>
      <c r="E34" s="174">
        <v>0</v>
      </c>
      <c r="F34" s="167">
        <f t="shared" si="0"/>
        <v>5289633502.3100004</v>
      </c>
      <c r="M34" s="188"/>
      <c r="N34" s="188"/>
      <c r="O34" s="188"/>
      <c r="P34" s="188"/>
    </row>
    <row r="35" spans="2:16" ht="15" x14ac:dyDescent="0.25">
      <c r="B35" s="170" t="s">
        <v>128</v>
      </c>
      <c r="C35" s="167">
        <v>6216105524.4100037</v>
      </c>
      <c r="D35" s="167">
        <v>19397665716.689987</v>
      </c>
      <c r="E35" s="167">
        <v>2850948</v>
      </c>
      <c r="F35" s="167">
        <f t="shared" si="0"/>
        <v>25616622189.099991</v>
      </c>
      <c r="M35" s="188"/>
      <c r="N35" s="188"/>
      <c r="O35" s="188"/>
      <c r="P35" s="188"/>
    </row>
    <row r="36" spans="2:16" ht="30" x14ac:dyDescent="0.25">
      <c r="B36" s="196" t="s">
        <v>129</v>
      </c>
      <c r="C36" s="197">
        <v>2039004539.1399999</v>
      </c>
      <c r="D36" s="197">
        <v>109019723.65000005</v>
      </c>
      <c r="E36" s="198">
        <v>0</v>
      </c>
      <c r="F36" s="167">
        <f t="shared" si="0"/>
        <v>2148024262.79</v>
      </c>
      <c r="M36" s="188"/>
      <c r="N36" s="188"/>
      <c r="O36" s="188"/>
      <c r="P36" s="188"/>
    </row>
    <row r="37" spans="2:16" ht="15" x14ac:dyDescent="0.25">
      <c r="B37" s="170" t="s">
        <v>130</v>
      </c>
      <c r="C37" s="167">
        <v>62232478286.330002</v>
      </c>
      <c r="D37" s="167">
        <v>1082526252.1699998</v>
      </c>
      <c r="E37" s="173">
        <v>0</v>
      </c>
      <c r="F37" s="167">
        <f t="shared" si="0"/>
        <v>63315004538.5</v>
      </c>
      <c r="M37" s="188"/>
      <c r="N37" s="188"/>
      <c r="O37" s="188"/>
      <c r="P37" s="188"/>
    </row>
    <row r="38" spans="2:16" ht="15" x14ac:dyDescent="0.25">
      <c r="B38" s="170" t="s">
        <v>131</v>
      </c>
      <c r="C38" s="167">
        <v>35227594398.150017</v>
      </c>
      <c r="D38" s="167">
        <v>443884469.53999972</v>
      </c>
      <c r="E38" s="167">
        <v>5482670679.1799994</v>
      </c>
      <c r="F38" s="167">
        <f t="shared" si="0"/>
        <v>41154149546.870018</v>
      </c>
      <c r="M38" s="188"/>
      <c r="N38" s="188"/>
      <c r="O38" s="188"/>
      <c r="P38" s="188"/>
    </row>
    <row r="39" spans="2:16" ht="15" x14ac:dyDescent="0.25">
      <c r="B39" s="170" t="s">
        <v>132</v>
      </c>
      <c r="C39" s="167">
        <v>156424294.29000002</v>
      </c>
      <c r="D39" s="167">
        <v>947755799.79000008</v>
      </c>
      <c r="E39" s="173">
        <v>0</v>
      </c>
      <c r="F39" s="167">
        <f t="shared" si="0"/>
        <v>1104180094.0800002</v>
      </c>
      <c r="M39" s="188"/>
      <c r="N39" s="188"/>
      <c r="O39" s="188"/>
      <c r="P39" s="188"/>
    </row>
    <row r="40" spans="2:16" ht="15" x14ac:dyDescent="0.25">
      <c r="B40" s="171" t="s">
        <v>133</v>
      </c>
      <c r="C40" s="168">
        <v>92367263202.790009</v>
      </c>
      <c r="D40" s="172">
        <v>0</v>
      </c>
      <c r="E40" s="172">
        <v>0</v>
      </c>
      <c r="F40" s="168">
        <f t="shared" si="0"/>
        <v>92367263202.790009</v>
      </c>
      <c r="M40" s="188"/>
      <c r="N40" s="188"/>
      <c r="O40" s="188"/>
      <c r="P40" s="188"/>
    </row>
    <row r="41" spans="2:16" ht="15" x14ac:dyDescent="0.25">
      <c r="B41" s="170" t="s">
        <v>134</v>
      </c>
      <c r="C41" s="167">
        <v>92367263202.790009</v>
      </c>
      <c r="D41" s="173">
        <v>0</v>
      </c>
      <c r="E41" s="173">
        <v>0</v>
      </c>
      <c r="F41" s="167">
        <f t="shared" si="0"/>
        <v>92367263202.790009</v>
      </c>
      <c r="M41" s="188"/>
      <c r="N41" s="188"/>
      <c r="O41" s="188"/>
      <c r="P41" s="188"/>
    </row>
    <row r="42" spans="2:16" ht="15" x14ac:dyDescent="0.25">
      <c r="B42" s="178" t="s">
        <v>135</v>
      </c>
      <c r="C42" s="169">
        <f>SUM(C14+C19+C29+C33+C40)</f>
        <v>304640255848.65002</v>
      </c>
      <c r="D42" s="169">
        <f t="shared" ref="D42:E42" si="1">SUM(D14+D19+D29+D33+D40)</f>
        <v>28354837409.599987</v>
      </c>
      <c r="E42" s="169">
        <f t="shared" si="1"/>
        <v>5485521627.1799994</v>
      </c>
      <c r="F42" s="169">
        <f t="shared" si="0"/>
        <v>338480614885.42999</v>
      </c>
      <c r="M42" s="188"/>
      <c r="N42" s="188"/>
      <c r="O42" s="188"/>
      <c r="P42" s="188"/>
    </row>
    <row r="43" spans="2:16" x14ac:dyDescent="0.2">
      <c r="B43" s="186" t="s">
        <v>16</v>
      </c>
    </row>
    <row r="44" spans="2:16" x14ac:dyDescent="0.2">
      <c r="B44" s="89" t="s">
        <v>101</v>
      </c>
      <c r="C44" s="188"/>
      <c r="D44" s="188"/>
      <c r="E44" s="188"/>
      <c r="F44" s="188"/>
    </row>
    <row r="45" spans="2:16" x14ac:dyDescent="0.2">
      <c r="B45" s="89" t="s">
        <v>40</v>
      </c>
    </row>
    <row r="46" spans="2:16" x14ac:dyDescent="0.2">
      <c r="B46" s="89" t="s">
        <v>41</v>
      </c>
    </row>
    <row r="47" spans="2:16" x14ac:dyDescent="0.2">
      <c r="B47" s="89" t="s">
        <v>74</v>
      </c>
    </row>
    <row r="48" spans="2:16" x14ac:dyDescent="0.2">
      <c r="B48" s="89" t="s">
        <v>75</v>
      </c>
    </row>
    <row r="49" spans="2:2" x14ac:dyDescent="0.2">
      <c r="B49" s="89" t="s">
        <v>76</v>
      </c>
    </row>
    <row r="50" spans="2:2" x14ac:dyDescent="0.2">
      <c r="B50" s="89" t="s">
        <v>77</v>
      </c>
    </row>
  </sheetData>
  <mergeCells count="9">
    <mergeCell ref="B10:F10"/>
    <mergeCell ref="B12:B13"/>
    <mergeCell ref="B2:F2"/>
    <mergeCell ref="B3:F3"/>
    <mergeCell ref="B5:F5"/>
    <mergeCell ref="B7:F7"/>
    <mergeCell ref="B8:F8"/>
    <mergeCell ref="B9:F9"/>
    <mergeCell ref="B4:F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4669-B52E-47D8-90F5-A1A490063316}">
  <dimension ref="B1:Q43"/>
  <sheetViews>
    <sheetView showGridLines="0" workbookViewId="0">
      <selection activeCell="B6" sqref="B6"/>
    </sheetView>
  </sheetViews>
  <sheetFormatPr defaultColWidth="11.42578125" defaultRowHeight="15" x14ac:dyDescent="0.25"/>
  <cols>
    <col min="2" max="2" width="18.28515625" customWidth="1"/>
    <col min="3" max="3" width="24.85546875" bestFit="1" customWidth="1"/>
    <col min="4" max="4" width="23" bestFit="1" customWidth="1"/>
    <col min="5" max="5" width="24.85546875" bestFit="1" customWidth="1"/>
    <col min="6" max="6" width="29.7109375" customWidth="1"/>
    <col min="8" max="9" width="13.140625" bestFit="1" customWidth="1"/>
  </cols>
  <sheetData>
    <row r="1" spans="2:17" ht="27.75" x14ac:dyDescent="0.25">
      <c r="B1" s="279" t="s">
        <v>0</v>
      </c>
      <c r="C1" s="280"/>
      <c r="D1" s="280"/>
      <c r="E1" s="280"/>
      <c r="F1" s="280"/>
      <c r="G1" s="143"/>
      <c r="H1" s="144"/>
      <c r="I1" s="144"/>
      <c r="J1" s="144"/>
      <c r="K1" s="144"/>
      <c r="L1" s="143"/>
      <c r="M1" s="144"/>
      <c r="N1" s="144"/>
      <c r="O1" s="144"/>
      <c r="P1" s="144"/>
      <c r="Q1" s="142"/>
    </row>
    <row r="2" spans="2:17" ht="20.25" x14ac:dyDescent="0.25">
      <c r="B2" s="266" t="s">
        <v>1</v>
      </c>
      <c r="C2" s="267"/>
      <c r="D2" s="267"/>
      <c r="E2" s="267"/>
      <c r="F2" s="267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2:17" ht="20.25" x14ac:dyDescent="0.25">
      <c r="B3" s="266" t="s">
        <v>2</v>
      </c>
      <c r="C3" s="267"/>
      <c r="D3" s="267"/>
      <c r="E3" s="267"/>
      <c r="F3" s="267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2:17" ht="20.25" x14ac:dyDescent="0.25">
      <c r="B4" s="281" t="s">
        <v>3</v>
      </c>
      <c r="C4" s="282"/>
      <c r="D4" s="282"/>
      <c r="E4" s="282"/>
      <c r="F4" s="282"/>
      <c r="G4" s="143"/>
      <c r="H4" s="144"/>
      <c r="I4" s="144"/>
      <c r="J4" s="144"/>
      <c r="K4" s="144"/>
      <c r="L4" s="143"/>
      <c r="M4" s="144"/>
      <c r="N4" s="144"/>
      <c r="O4" s="144"/>
      <c r="P4" s="144"/>
      <c r="Q4" s="142"/>
    </row>
    <row r="6" spans="2:17" x14ac:dyDescent="0.25">
      <c r="B6" s="23" t="s">
        <v>104</v>
      </c>
      <c r="C6" s="24" t="s">
        <v>136</v>
      </c>
      <c r="D6" s="24" t="s">
        <v>52</v>
      </c>
      <c r="E6" s="25" t="s">
        <v>137</v>
      </c>
    </row>
    <row r="7" spans="2:17" x14ac:dyDescent="0.25">
      <c r="B7" s="26" t="s">
        <v>138</v>
      </c>
      <c r="C7" s="27">
        <v>336071347486.27979</v>
      </c>
      <c r="D7" s="27">
        <v>33282963468.130001</v>
      </c>
      <c r="E7" s="27">
        <v>302788384018.14978</v>
      </c>
    </row>
    <row r="8" spans="2:17" x14ac:dyDescent="0.25">
      <c r="B8" s="26" t="s">
        <v>139</v>
      </c>
      <c r="C8" s="28">
        <v>371763578353.56122</v>
      </c>
      <c r="D8" s="28">
        <v>33282963468.130001</v>
      </c>
      <c r="E8" s="28">
        <v>338480614885.43121</v>
      </c>
    </row>
    <row r="9" spans="2:17" ht="30" x14ac:dyDescent="0.25">
      <c r="B9" s="29" t="s">
        <v>140</v>
      </c>
      <c r="C9" s="30">
        <f>C7-C8</f>
        <v>-35692230867.281433</v>
      </c>
      <c r="D9" s="30">
        <f>D7-D8</f>
        <v>0</v>
      </c>
      <c r="E9" s="30">
        <f>E7-E8</f>
        <v>-35692230867.281433</v>
      </c>
    </row>
    <row r="38" spans="2:5" ht="15" customHeight="1" x14ac:dyDescent="0.25">
      <c r="B38" s="186" t="s">
        <v>16</v>
      </c>
      <c r="C38" s="149"/>
      <c r="D38" s="149"/>
      <c r="E38" s="149"/>
    </row>
    <row r="39" spans="2:5" x14ac:dyDescent="0.25">
      <c r="B39" s="89" t="s">
        <v>101</v>
      </c>
    </row>
    <row r="40" spans="2:5" x14ac:dyDescent="0.25">
      <c r="B40" s="89" t="s">
        <v>40</v>
      </c>
    </row>
    <row r="41" spans="2:5" x14ac:dyDescent="0.25">
      <c r="B41" s="89" t="s">
        <v>41</v>
      </c>
    </row>
    <row r="42" spans="2:5" x14ac:dyDescent="0.25">
      <c r="B42" s="89" t="s">
        <v>141</v>
      </c>
    </row>
    <row r="43" spans="2:5" x14ac:dyDescent="0.25">
      <c r="B43" s="89" t="s">
        <v>142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Tabla 1.</vt:lpstr>
      <vt:lpstr>Tabla 10</vt:lpstr>
      <vt:lpstr>Tabla 2.</vt:lpstr>
      <vt:lpstr>Tabla 3.</vt:lpstr>
      <vt:lpstr>Tabla 4.</vt:lpstr>
      <vt:lpstr>Tabla 5.</vt:lpstr>
      <vt:lpstr>Gráfico 1.</vt:lpstr>
      <vt:lpstr>'Tabla 1.'!_Toc127541614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Antonio Rodriguez Gutierrez</dc:creator>
  <cp:keywords/>
  <dc:description/>
  <cp:lastModifiedBy>Yan Li Suarez</cp:lastModifiedBy>
  <cp:revision/>
  <dcterms:created xsi:type="dcterms:W3CDTF">2023-10-17T15:07:10Z</dcterms:created>
  <dcterms:modified xsi:type="dcterms:W3CDTF">2025-04-24T19:07:02Z</dcterms:modified>
  <cp:category/>
  <cp:contentStatus/>
</cp:coreProperties>
</file>